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www.samenwerkruimten.nl/teamsites/cdr2023/Documenten/01 Vaste en Mobiele Dataverbindingen/NvI/"/>
    </mc:Choice>
  </mc:AlternateContent>
  <bookViews>
    <workbookView xWindow="-874" yWindow="-60" windowWidth="7157" windowHeight="6969" tabRatio="817"/>
  </bookViews>
  <sheets>
    <sheet name="PDC" sheetId="20" r:id="rId1"/>
    <sheet name="LocatieLijst" sheetId="24" r:id="rId2"/>
    <sheet name="Mobiel&amp;overig" sheetId="25" r:id="rId3"/>
    <sheet name="Scenario1" sheetId="21" r:id="rId4"/>
    <sheet name="Scenario2" sheetId="16" r:id="rId5"/>
    <sheet name="Afwijkende situaties (On-net)" sheetId="23" r:id="rId6"/>
    <sheet name="Totaal NOK" sheetId="26" r:id="rId7"/>
    <sheet name="Totaal ROK" sheetId="7" r:id="rId8"/>
    <sheet name="Validatie" sheetId="22" state="hidden" r:id="rId9"/>
  </sheets>
  <definedNames>
    <definedName name="_xlnm.Print_Area" localSheetId="5">'Afwijkende situaties (On-net)'!$A:$M</definedName>
    <definedName name="_xlnm.Print_Area" localSheetId="3">Scenario1!$A:$U</definedName>
    <definedName name="_xlnm.Print_Area" localSheetId="4">Scenario2!$A:$U</definedName>
    <definedName name="_xlnm.Print_Area" localSheetId="6">'Totaal NOK'!$B:$K</definedName>
    <definedName name="_xlnm.Print_Area" localSheetId="7">'Totaal ROK'!$B:$L</definedName>
  </definedNames>
  <calcPr calcId="162913"/>
</workbook>
</file>

<file path=xl/calcChain.xml><?xml version="1.0" encoding="utf-8"?>
<calcChain xmlns="http://schemas.openxmlformats.org/spreadsheetml/2006/main">
  <c r="J55" i="7" l="1"/>
  <c r="J54" i="7"/>
  <c r="G55" i="7"/>
  <c r="G54" i="7"/>
  <c r="G12" i="24"/>
  <c r="B65" i="7" l="1"/>
  <c r="H65" i="7" s="1"/>
  <c r="B64" i="7"/>
  <c r="I64" i="7" s="1"/>
  <c r="G33" i="26"/>
  <c r="B33" i="26"/>
  <c r="J33" i="26" s="1"/>
  <c r="G32" i="26"/>
  <c r="B32" i="26"/>
  <c r="C32" i="26" s="1"/>
  <c r="B8" i="25"/>
  <c r="C8" i="25" s="1"/>
  <c r="B7" i="25"/>
  <c r="C7" i="25" s="1"/>
  <c r="I32" i="26" l="1"/>
  <c r="C64" i="7"/>
  <c r="H64" i="7"/>
  <c r="C65" i="7"/>
  <c r="J32" i="26"/>
  <c r="C33" i="26"/>
  <c r="I33" i="26"/>
  <c r="G30" i="26"/>
  <c r="G31" i="26"/>
  <c r="G34" i="26"/>
  <c r="G35" i="26"/>
  <c r="G36" i="26"/>
  <c r="G37" i="26"/>
  <c r="E7" i="26" l="1"/>
  <c r="E6" i="26"/>
  <c r="E5" i="26"/>
  <c r="G13" i="24" l="1"/>
  <c r="G13" i="21" s="1"/>
  <c r="K13" i="24"/>
  <c r="G14" i="24"/>
  <c r="K14" i="24"/>
  <c r="G14" i="16" s="1"/>
  <c r="Y14" i="16" s="1"/>
  <c r="G15" i="24"/>
  <c r="G15" i="21" s="1"/>
  <c r="Y15" i="21" s="1"/>
  <c r="K15" i="24"/>
  <c r="G15" i="16" s="1"/>
  <c r="Y15" i="16" s="1"/>
  <c r="G16" i="24"/>
  <c r="G16" i="21" s="1"/>
  <c r="K16" i="24"/>
  <c r="G16" i="16" s="1"/>
  <c r="Y16" i="16" s="1"/>
  <c r="G17" i="24"/>
  <c r="G17" i="21" s="1"/>
  <c r="Y17" i="21" s="1"/>
  <c r="K17" i="24"/>
  <c r="G18" i="24"/>
  <c r="K18" i="24"/>
  <c r="G18" i="16" s="1"/>
  <c r="Y18" i="16" s="1"/>
  <c r="G19" i="24"/>
  <c r="G19" i="21" s="1"/>
  <c r="K19" i="24"/>
  <c r="G19" i="16" s="1"/>
  <c r="G20" i="24"/>
  <c r="G20" i="21" s="1"/>
  <c r="Y20" i="21" s="1"/>
  <c r="K20" i="24"/>
  <c r="G20" i="16" s="1"/>
  <c r="Y20" i="16" s="1"/>
  <c r="G21" i="24"/>
  <c r="G21" i="21" s="1"/>
  <c r="K21" i="24"/>
  <c r="G22" i="24"/>
  <c r="K22" i="24"/>
  <c r="G22" i="16" s="1"/>
  <c r="Y22" i="16" s="1"/>
  <c r="G23" i="24"/>
  <c r="G23" i="21" s="1"/>
  <c r="Y23" i="21" s="1"/>
  <c r="K23" i="24"/>
  <c r="G24" i="24"/>
  <c r="G24" i="21" s="1"/>
  <c r="Y24" i="21" s="1"/>
  <c r="K24" i="24"/>
  <c r="G24" i="16" s="1"/>
  <c r="Y24" i="16" s="1"/>
  <c r="G25" i="24"/>
  <c r="K25" i="24"/>
  <c r="G26" i="24"/>
  <c r="K26" i="24"/>
  <c r="G27" i="24"/>
  <c r="G27" i="21" s="1"/>
  <c r="K27" i="24"/>
  <c r="G28" i="24"/>
  <c r="G28" i="21" s="1"/>
  <c r="Y28" i="21" s="1"/>
  <c r="K28" i="24"/>
  <c r="G28" i="16" s="1"/>
  <c r="Y28" i="16" s="1"/>
  <c r="G29" i="24"/>
  <c r="K29" i="24"/>
  <c r="G30" i="24"/>
  <c r="K30" i="24"/>
  <c r="G31" i="24"/>
  <c r="G31" i="21" s="1"/>
  <c r="K31" i="24"/>
  <c r="G32" i="24"/>
  <c r="G32" i="21" s="1"/>
  <c r="K32" i="24"/>
  <c r="G32" i="16" s="1"/>
  <c r="Y32" i="16" s="1"/>
  <c r="G33" i="24"/>
  <c r="K33" i="24"/>
  <c r="G34" i="24"/>
  <c r="K34" i="24"/>
  <c r="G35" i="24"/>
  <c r="K35" i="24"/>
  <c r="G36" i="24"/>
  <c r="G36" i="21" s="1"/>
  <c r="Y36" i="21" s="1"/>
  <c r="K36" i="24"/>
  <c r="G36" i="16" s="1"/>
  <c r="Y36" i="16" s="1"/>
  <c r="G37" i="24"/>
  <c r="K37" i="24"/>
  <c r="G38" i="24"/>
  <c r="K38" i="24"/>
  <c r="G39" i="24"/>
  <c r="K39" i="24"/>
  <c r="G40" i="24"/>
  <c r="G40" i="21" s="1"/>
  <c r="K40" i="24"/>
  <c r="G40" i="16" s="1"/>
  <c r="G41" i="24"/>
  <c r="K41" i="24"/>
  <c r="G42" i="24"/>
  <c r="K42" i="24"/>
  <c r="G43" i="24"/>
  <c r="G43" i="21" s="1"/>
  <c r="K43" i="24"/>
  <c r="G44" i="24"/>
  <c r="G44" i="21" s="1"/>
  <c r="K44" i="24"/>
  <c r="G44" i="16" s="1"/>
  <c r="Y44" i="16" s="1"/>
  <c r="G45" i="24"/>
  <c r="K45" i="24"/>
  <c r="G46" i="24"/>
  <c r="K46" i="24"/>
  <c r="G47" i="24"/>
  <c r="K47" i="24"/>
  <c r="G48" i="24"/>
  <c r="G48" i="21" s="1"/>
  <c r="Y48" i="21" s="1"/>
  <c r="K48" i="24"/>
  <c r="G48" i="16" s="1"/>
  <c r="Y48" i="16" s="1"/>
  <c r="G49" i="24"/>
  <c r="K49" i="24"/>
  <c r="G50" i="24"/>
  <c r="K50" i="24"/>
  <c r="G51" i="24"/>
  <c r="G51" i="21" s="1"/>
  <c r="K51" i="24"/>
  <c r="G52" i="24"/>
  <c r="G52" i="21" s="1"/>
  <c r="K52" i="24"/>
  <c r="G52" i="16" s="1"/>
  <c r="Y52" i="16" s="1"/>
  <c r="G53" i="24"/>
  <c r="K53" i="24"/>
  <c r="G54" i="24"/>
  <c r="K54" i="24"/>
  <c r="G55" i="24"/>
  <c r="G55" i="21" s="1"/>
  <c r="Y55" i="21" s="1"/>
  <c r="K55" i="24"/>
  <c r="G56" i="24"/>
  <c r="G56" i="21" s="1"/>
  <c r="K56" i="24"/>
  <c r="G56" i="16" s="1"/>
  <c r="Y56" i="16" s="1"/>
  <c r="G57" i="24"/>
  <c r="K57" i="24"/>
  <c r="G58" i="24"/>
  <c r="K58" i="24"/>
  <c r="G59" i="24"/>
  <c r="K59" i="24"/>
  <c r="G60" i="24"/>
  <c r="G60" i="21" s="1"/>
  <c r="K60" i="24"/>
  <c r="G60" i="16" s="1"/>
  <c r="Y60" i="16" s="1"/>
  <c r="G61" i="24"/>
  <c r="K61" i="24"/>
  <c r="G62" i="24"/>
  <c r="K62" i="24"/>
  <c r="G63" i="24"/>
  <c r="G63" i="21" s="1"/>
  <c r="K63" i="24"/>
  <c r="G64" i="24"/>
  <c r="G64" i="21" s="1"/>
  <c r="K64" i="24"/>
  <c r="G64" i="16" s="1"/>
  <c r="Y64" i="16" s="1"/>
  <c r="G65" i="24"/>
  <c r="K65" i="24"/>
  <c r="G66" i="24"/>
  <c r="K66" i="24"/>
  <c r="G67" i="24"/>
  <c r="K67" i="24"/>
  <c r="G68" i="24"/>
  <c r="G68" i="21" s="1"/>
  <c r="K68" i="24"/>
  <c r="G68" i="16" s="1"/>
  <c r="G69" i="24"/>
  <c r="K69" i="24"/>
  <c r="G70" i="24"/>
  <c r="K70" i="24"/>
  <c r="G71" i="24"/>
  <c r="K71" i="24"/>
  <c r="G72" i="24"/>
  <c r="G72" i="21" s="1"/>
  <c r="K72" i="24"/>
  <c r="G72" i="16" s="1"/>
  <c r="Y72" i="16" s="1"/>
  <c r="G73" i="24"/>
  <c r="K73" i="24"/>
  <c r="G74" i="24"/>
  <c r="K74" i="24"/>
  <c r="G75" i="24"/>
  <c r="G75" i="21" s="1"/>
  <c r="K75" i="24"/>
  <c r="G76" i="24"/>
  <c r="G76" i="21" s="1"/>
  <c r="K76" i="24"/>
  <c r="G76" i="16" s="1"/>
  <c r="Y76" i="16" s="1"/>
  <c r="G77" i="24"/>
  <c r="K77" i="24"/>
  <c r="G78" i="24"/>
  <c r="K78" i="24"/>
  <c r="G79" i="24"/>
  <c r="G79" i="21" s="1"/>
  <c r="Y79" i="21" s="1"/>
  <c r="K79" i="24"/>
  <c r="G80" i="24"/>
  <c r="G80" i="21" s="1"/>
  <c r="Y80" i="21" s="1"/>
  <c r="K80" i="24"/>
  <c r="G80" i="16" s="1"/>
  <c r="Y80" i="16" s="1"/>
  <c r="G81" i="24"/>
  <c r="K81" i="24"/>
  <c r="G82" i="24"/>
  <c r="K82" i="24"/>
  <c r="G83" i="24"/>
  <c r="K83" i="24"/>
  <c r="G84" i="24"/>
  <c r="G84" i="21" s="1"/>
  <c r="Y84" i="21" s="1"/>
  <c r="K84" i="24"/>
  <c r="G84" i="16" s="1"/>
  <c r="Y84" i="16" s="1"/>
  <c r="G85" i="24"/>
  <c r="K85" i="24"/>
  <c r="G86" i="24"/>
  <c r="K86" i="24"/>
  <c r="G87" i="24"/>
  <c r="G87" i="21" s="1"/>
  <c r="K87" i="24"/>
  <c r="G88" i="24"/>
  <c r="G88" i="21" s="1"/>
  <c r="K88" i="24"/>
  <c r="G88" i="16" s="1"/>
  <c r="Y88" i="16" s="1"/>
  <c r="G89" i="24"/>
  <c r="K89" i="24"/>
  <c r="G90" i="24"/>
  <c r="K90" i="24"/>
  <c r="G91" i="24"/>
  <c r="G91" i="21" s="1"/>
  <c r="Y91" i="21" s="1"/>
  <c r="K91" i="24"/>
  <c r="G92" i="24"/>
  <c r="G92" i="21" s="1"/>
  <c r="K92" i="24"/>
  <c r="G92" i="16" s="1"/>
  <c r="Y92" i="16" s="1"/>
  <c r="G93" i="24"/>
  <c r="K93" i="24"/>
  <c r="G94" i="24"/>
  <c r="K94" i="24"/>
  <c r="G95" i="24"/>
  <c r="K95" i="24"/>
  <c r="G96" i="24"/>
  <c r="G96" i="21" s="1"/>
  <c r="Y96" i="21" s="1"/>
  <c r="K96" i="24"/>
  <c r="G96" i="16" s="1"/>
  <c r="Y96" i="16" s="1"/>
  <c r="G97" i="24"/>
  <c r="K97" i="24"/>
  <c r="G98" i="24"/>
  <c r="K98" i="24"/>
  <c r="G99" i="24"/>
  <c r="K99" i="24"/>
  <c r="G100" i="24"/>
  <c r="G100" i="21" s="1"/>
  <c r="Y100" i="21" s="1"/>
  <c r="K100" i="24"/>
  <c r="G100" i="16" s="1"/>
  <c r="Y100" i="16" s="1"/>
  <c r="G101" i="24"/>
  <c r="K101" i="24"/>
  <c r="G102" i="24"/>
  <c r="K102" i="24"/>
  <c r="G103" i="24"/>
  <c r="G103" i="21" s="1"/>
  <c r="K103" i="24"/>
  <c r="G104" i="24"/>
  <c r="G104" i="21" s="1"/>
  <c r="Y104" i="21" s="1"/>
  <c r="K104" i="24"/>
  <c r="G104" i="16" s="1"/>
  <c r="Y104" i="16" s="1"/>
  <c r="G105" i="24"/>
  <c r="K105" i="24"/>
  <c r="G106" i="24"/>
  <c r="K106" i="24"/>
  <c r="G107" i="24"/>
  <c r="K107" i="24"/>
  <c r="G108" i="24"/>
  <c r="G108" i="21" s="1"/>
  <c r="Y108" i="21" s="1"/>
  <c r="K108" i="24"/>
  <c r="G108" i="16" s="1"/>
  <c r="Y108" i="16" s="1"/>
  <c r="G109" i="24"/>
  <c r="K109" i="24"/>
  <c r="G110" i="24"/>
  <c r="K110" i="24"/>
  <c r="G111" i="24"/>
  <c r="G111" i="21" s="1"/>
  <c r="K111" i="24"/>
  <c r="G112" i="24"/>
  <c r="G112" i="21" s="1"/>
  <c r="K112" i="24"/>
  <c r="G112" i="16" s="1"/>
  <c r="Y112" i="16" s="1"/>
  <c r="G113" i="24"/>
  <c r="K113" i="24"/>
  <c r="G114" i="24"/>
  <c r="K114" i="24"/>
  <c r="G115" i="24"/>
  <c r="G115" i="21" s="1"/>
  <c r="Y115" i="21" s="1"/>
  <c r="K115" i="24"/>
  <c r="G116" i="24"/>
  <c r="G116" i="21" s="1"/>
  <c r="Y116" i="21" s="1"/>
  <c r="K116" i="24"/>
  <c r="G116" i="16" s="1"/>
  <c r="G117" i="24"/>
  <c r="K117" i="24"/>
  <c r="G118" i="24"/>
  <c r="K118" i="24"/>
  <c r="G119" i="24"/>
  <c r="G119" i="21" s="1"/>
  <c r="K119" i="24"/>
  <c r="G120" i="24"/>
  <c r="G120" i="21" s="1"/>
  <c r="Y120" i="21" s="1"/>
  <c r="K120" i="24"/>
  <c r="G120" i="16" s="1"/>
  <c r="Y120" i="16" s="1"/>
  <c r="G121" i="24"/>
  <c r="K121" i="24"/>
  <c r="G122" i="24"/>
  <c r="K122" i="24"/>
  <c r="G123" i="24"/>
  <c r="G123" i="21" s="1"/>
  <c r="K123" i="24"/>
  <c r="G124" i="24"/>
  <c r="G124" i="21" s="1"/>
  <c r="Y124" i="21" s="1"/>
  <c r="K124" i="24"/>
  <c r="G124" i="16" s="1"/>
  <c r="G125" i="24"/>
  <c r="K125" i="24"/>
  <c r="G126" i="24"/>
  <c r="K126" i="24"/>
  <c r="G127" i="24"/>
  <c r="K127" i="24"/>
  <c r="G128" i="24"/>
  <c r="G128" i="21" s="1"/>
  <c r="Y128" i="21" s="1"/>
  <c r="K128" i="24"/>
  <c r="G128" i="16" s="1"/>
  <c r="Y128" i="16" s="1"/>
  <c r="G129" i="24"/>
  <c r="K129" i="24"/>
  <c r="G130" i="24"/>
  <c r="K130" i="24"/>
  <c r="G131" i="24"/>
  <c r="K131" i="24"/>
  <c r="G132" i="24"/>
  <c r="G132" i="21" s="1"/>
  <c r="Y132" i="21" s="1"/>
  <c r="K132" i="24"/>
  <c r="G132" i="16" s="1"/>
  <c r="Y132" i="16" s="1"/>
  <c r="G133" i="24"/>
  <c r="K133" i="24"/>
  <c r="G134" i="24"/>
  <c r="K134" i="24"/>
  <c r="G135" i="24"/>
  <c r="G135" i="21" s="1"/>
  <c r="Y135" i="21" s="1"/>
  <c r="K135" i="24"/>
  <c r="G136" i="24"/>
  <c r="G136" i="21" s="1"/>
  <c r="Y136" i="21" s="1"/>
  <c r="K136" i="24"/>
  <c r="G136" i="16" s="1"/>
  <c r="G137" i="24"/>
  <c r="K137" i="24"/>
  <c r="G138" i="24"/>
  <c r="K138" i="24"/>
  <c r="G139" i="24"/>
  <c r="K139" i="24"/>
  <c r="G140" i="24"/>
  <c r="G140" i="21" s="1"/>
  <c r="K140" i="24"/>
  <c r="G140" i="16" s="1"/>
  <c r="Y140" i="16" s="1"/>
  <c r="G141" i="24"/>
  <c r="K141" i="24"/>
  <c r="G142" i="24"/>
  <c r="K142" i="24"/>
  <c r="G143" i="24"/>
  <c r="G143" i="21" s="1"/>
  <c r="K143" i="24"/>
  <c r="G144" i="24"/>
  <c r="G144" i="21" s="1"/>
  <c r="K144" i="24"/>
  <c r="G144" i="16" s="1"/>
  <c r="Y144" i="16" s="1"/>
  <c r="G145" i="24"/>
  <c r="K145" i="24"/>
  <c r="G146" i="24"/>
  <c r="K146" i="24"/>
  <c r="G147" i="24"/>
  <c r="G147" i="21" s="1"/>
  <c r="Y147" i="21" s="1"/>
  <c r="K147" i="24"/>
  <c r="G148" i="24"/>
  <c r="G148" i="21" s="1"/>
  <c r="K148" i="24"/>
  <c r="G148" i="16" s="1"/>
  <c r="G149" i="24"/>
  <c r="K149" i="24"/>
  <c r="G150" i="24"/>
  <c r="K150" i="24"/>
  <c r="G151" i="24"/>
  <c r="G151" i="21" s="1"/>
  <c r="Y151" i="21" s="1"/>
  <c r="K151" i="24"/>
  <c r="G152" i="24"/>
  <c r="G152" i="21" s="1"/>
  <c r="K152" i="24"/>
  <c r="G152" i="16" s="1"/>
  <c r="Y152" i="16" s="1"/>
  <c r="G153" i="24"/>
  <c r="K153" i="24"/>
  <c r="G154" i="24"/>
  <c r="K154" i="24"/>
  <c r="G155" i="24"/>
  <c r="G155" i="21" s="1"/>
  <c r="Y155" i="21" s="1"/>
  <c r="K155" i="24"/>
  <c r="G156" i="24"/>
  <c r="G156" i="21" s="1"/>
  <c r="K156" i="24"/>
  <c r="G156" i="16" s="1"/>
  <c r="Y156" i="16" s="1"/>
  <c r="G157" i="24"/>
  <c r="K157" i="24"/>
  <c r="G158" i="24"/>
  <c r="K158" i="24"/>
  <c r="G159" i="24"/>
  <c r="K159" i="24"/>
  <c r="G160" i="24"/>
  <c r="G160" i="21" s="1"/>
  <c r="Y160" i="21" s="1"/>
  <c r="K160" i="24"/>
  <c r="G160" i="16" s="1"/>
  <c r="Y160" i="16" s="1"/>
  <c r="G161" i="24"/>
  <c r="K161" i="24"/>
  <c r="G162" i="24"/>
  <c r="K162" i="24"/>
  <c r="G163" i="24"/>
  <c r="G163" i="21" s="1"/>
  <c r="Y163" i="21" s="1"/>
  <c r="K163" i="24"/>
  <c r="G164" i="24"/>
  <c r="G164" i="21" s="1"/>
  <c r="Y164" i="21" s="1"/>
  <c r="K164" i="24"/>
  <c r="G164" i="16" s="1"/>
  <c r="G165" i="24"/>
  <c r="K165" i="24"/>
  <c r="G166" i="24"/>
  <c r="K166" i="24"/>
  <c r="G167" i="24"/>
  <c r="G167" i="21" s="1"/>
  <c r="K167" i="24"/>
  <c r="G168" i="24"/>
  <c r="G168" i="21" s="1"/>
  <c r="Y168" i="21" s="1"/>
  <c r="K168" i="24"/>
  <c r="G168" i="16" s="1"/>
  <c r="Y168" i="16" s="1"/>
  <c r="G169" i="24"/>
  <c r="K169" i="24"/>
  <c r="G170" i="24"/>
  <c r="K170" i="24"/>
  <c r="G171" i="24"/>
  <c r="G171" i="21" s="1"/>
  <c r="Y171" i="21" s="1"/>
  <c r="K171" i="24"/>
  <c r="G172" i="24"/>
  <c r="G172" i="21" s="1"/>
  <c r="K172" i="24"/>
  <c r="G172" i="16" s="1"/>
  <c r="Y172" i="16" s="1"/>
  <c r="G173" i="24"/>
  <c r="K173" i="24"/>
  <c r="G174" i="24"/>
  <c r="K174" i="24"/>
  <c r="G175" i="24"/>
  <c r="K175" i="24"/>
  <c r="G176" i="24"/>
  <c r="G176" i="21" s="1"/>
  <c r="K176" i="24"/>
  <c r="G176" i="16" s="1"/>
  <c r="G177" i="24"/>
  <c r="K177" i="24"/>
  <c r="G178" i="24"/>
  <c r="K178" i="24"/>
  <c r="G179" i="24"/>
  <c r="K179" i="24"/>
  <c r="G180" i="24"/>
  <c r="G180" i="21" s="1"/>
  <c r="Y180" i="21" s="1"/>
  <c r="K180" i="24"/>
  <c r="G180" i="16" s="1"/>
  <c r="Y180" i="16" s="1"/>
  <c r="G181" i="24"/>
  <c r="K181" i="24"/>
  <c r="G182" i="24"/>
  <c r="K182" i="24"/>
  <c r="G183" i="24"/>
  <c r="G183" i="21" s="1"/>
  <c r="Y183" i="21" s="1"/>
  <c r="K183" i="24"/>
  <c r="G184" i="24"/>
  <c r="G184" i="21" s="1"/>
  <c r="Y184" i="21" s="1"/>
  <c r="K184" i="24"/>
  <c r="G184" i="16" s="1"/>
  <c r="Y184" i="16" s="1"/>
  <c r="G185" i="24"/>
  <c r="K185" i="24"/>
  <c r="G186" i="24"/>
  <c r="K186" i="24"/>
  <c r="G187" i="24"/>
  <c r="G187" i="21" s="1"/>
  <c r="K187" i="24"/>
  <c r="G188" i="24"/>
  <c r="G188" i="21" s="1"/>
  <c r="K188" i="24"/>
  <c r="G188" i="16" s="1"/>
  <c r="G189" i="24"/>
  <c r="K189" i="24"/>
  <c r="G190" i="24"/>
  <c r="K190" i="24"/>
  <c r="G191" i="24"/>
  <c r="G191" i="21" s="1"/>
  <c r="K191" i="24"/>
  <c r="G192" i="24"/>
  <c r="G192" i="21" s="1"/>
  <c r="K192" i="24"/>
  <c r="G192" i="16" s="1"/>
  <c r="Y192" i="16" s="1"/>
  <c r="G193" i="24"/>
  <c r="K193" i="24"/>
  <c r="G194" i="24"/>
  <c r="K194" i="24"/>
  <c r="G195" i="24"/>
  <c r="K195" i="24"/>
  <c r="G196" i="24"/>
  <c r="G196" i="21" s="1"/>
  <c r="Y196" i="21" s="1"/>
  <c r="K196" i="24"/>
  <c r="G196" i="16" s="1"/>
  <c r="Y196" i="16" s="1"/>
  <c r="G197" i="24"/>
  <c r="K197" i="24"/>
  <c r="G198" i="24"/>
  <c r="K198" i="24"/>
  <c r="G199" i="24"/>
  <c r="K199" i="24"/>
  <c r="G200" i="24"/>
  <c r="G200" i="21" s="1"/>
  <c r="Y200" i="21" s="1"/>
  <c r="K200" i="24"/>
  <c r="G200" i="16" s="1"/>
  <c r="Y200" i="16" s="1"/>
  <c r="G201" i="24"/>
  <c r="K201" i="24"/>
  <c r="G202" i="24"/>
  <c r="K202" i="24"/>
  <c r="G203" i="24"/>
  <c r="G203" i="21" s="1"/>
  <c r="Y203" i="21" s="1"/>
  <c r="K203" i="24"/>
  <c r="G204" i="24"/>
  <c r="G204" i="21" s="1"/>
  <c r="Y204" i="21" s="1"/>
  <c r="K204" i="24"/>
  <c r="G204" i="16" s="1"/>
  <c r="Y204" i="16" s="1"/>
  <c r="G205" i="24"/>
  <c r="K205" i="24"/>
  <c r="G206" i="24"/>
  <c r="K206" i="24"/>
  <c r="G207" i="24"/>
  <c r="K207" i="24"/>
  <c r="G208" i="24"/>
  <c r="G208" i="21" s="1"/>
  <c r="Y208" i="21" s="1"/>
  <c r="K208" i="24"/>
  <c r="G208" i="16" s="1"/>
  <c r="Y208" i="16" s="1"/>
  <c r="G209" i="24"/>
  <c r="K209" i="24"/>
  <c r="G210" i="24"/>
  <c r="K210" i="24"/>
  <c r="G211" i="24"/>
  <c r="K211" i="24"/>
  <c r="G212" i="24"/>
  <c r="K212" i="24"/>
  <c r="G212" i="16" s="1"/>
  <c r="G213" i="24"/>
  <c r="K213" i="24"/>
  <c r="G214" i="24"/>
  <c r="K214" i="24"/>
  <c r="G215" i="24"/>
  <c r="G215" i="21" s="1"/>
  <c r="Y215" i="21" s="1"/>
  <c r="K215" i="24"/>
  <c r="G216" i="24"/>
  <c r="G216" i="21" s="1"/>
  <c r="Y216" i="21" s="1"/>
  <c r="K216" i="24"/>
  <c r="G216" i="16" s="1"/>
  <c r="G217" i="24"/>
  <c r="K217" i="24"/>
  <c r="G218" i="24"/>
  <c r="K218" i="24"/>
  <c r="G219" i="24"/>
  <c r="K219" i="24"/>
  <c r="G220" i="24"/>
  <c r="G220" i="21" s="1"/>
  <c r="Y220" i="21" s="1"/>
  <c r="K220" i="24"/>
  <c r="G220" i="16" s="1"/>
  <c r="G221" i="24"/>
  <c r="K221" i="24"/>
  <c r="G222" i="24"/>
  <c r="K222" i="24"/>
  <c r="G223" i="24"/>
  <c r="K223" i="24"/>
  <c r="G224" i="24"/>
  <c r="G224" i="21" s="1"/>
  <c r="K224" i="24"/>
  <c r="G224" i="16" s="1"/>
  <c r="Y224" i="16" s="1"/>
  <c r="G225" i="24"/>
  <c r="K225" i="24"/>
  <c r="G226" i="24"/>
  <c r="K226" i="24"/>
  <c r="G227" i="24"/>
  <c r="K227" i="24"/>
  <c r="G228" i="24"/>
  <c r="G228" i="21" s="1"/>
  <c r="Y228" i="21" s="1"/>
  <c r="K228" i="24"/>
  <c r="G228" i="16" s="1"/>
  <c r="G229" i="24"/>
  <c r="K229" i="24"/>
  <c r="G230" i="24"/>
  <c r="K230" i="24"/>
  <c r="G231" i="24"/>
  <c r="K231" i="24"/>
  <c r="G232" i="24"/>
  <c r="G232" i="21" s="1"/>
  <c r="Y232" i="21" s="1"/>
  <c r="K232" i="24"/>
  <c r="G232" i="16" s="1"/>
  <c r="G233" i="24"/>
  <c r="K233" i="24"/>
  <c r="G234" i="24"/>
  <c r="K234" i="24"/>
  <c r="G235" i="24"/>
  <c r="K235" i="24"/>
  <c r="G236" i="24"/>
  <c r="G236" i="21" s="1"/>
  <c r="Y236" i="21" s="1"/>
  <c r="K236" i="24"/>
  <c r="G236" i="16" s="1"/>
  <c r="G237" i="24"/>
  <c r="K237" i="24"/>
  <c r="G238" i="24"/>
  <c r="K238" i="24"/>
  <c r="G239" i="24"/>
  <c r="K239" i="24"/>
  <c r="G240" i="24"/>
  <c r="G240" i="21" s="1"/>
  <c r="K240" i="24"/>
  <c r="G240" i="16" s="1"/>
  <c r="Y240" i="16" s="1"/>
  <c r="G241" i="24"/>
  <c r="K241" i="24"/>
  <c r="G242" i="24"/>
  <c r="K242" i="24"/>
  <c r="G243" i="24"/>
  <c r="K243" i="24"/>
  <c r="G244" i="24"/>
  <c r="G244" i="21" s="1"/>
  <c r="Y244" i="21" s="1"/>
  <c r="K244" i="24"/>
  <c r="G244" i="16" s="1"/>
  <c r="G245" i="24"/>
  <c r="K245" i="24"/>
  <c r="G246" i="24"/>
  <c r="K246" i="24"/>
  <c r="G247" i="24"/>
  <c r="K247" i="24"/>
  <c r="G248" i="24"/>
  <c r="G248" i="21" s="1"/>
  <c r="K248" i="24"/>
  <c r="G248" i="16" s="1"/>
  <c r="Y248" i="16" s="1"/>
  <c r="G249" i="24"/>
  <c r="K249" i="24"/>
  <c r="G250" i="24"/>
  <c r="K250" i="24"/>
  <c r="G251" i="24"/>
  <c r="K251" i="24"/>
  <c r="G252" i="24"/>
  <c r="G252" i="21" s="1"/>
  <c r="Y252" i="21" s="1"/>
  <c r="K252" i="24"/>
  <c r="G252" i="16" s="1"/>
  <c r="Y252" i="16" s="1"/>
  <c r="G253" i="24"/>
  <c r="K253" i="24"/>
  <c r="G254" i="24"/>
  <c r="K254" i="24"/>
  <c r="G255" i="24"/>
  <c r="K255" i="24"/>
  <c r="G256" i="24"/>
  <c r="G256" i="21" s="1"/>
  <c r="Y256" i="21" s="1"/>
  <c r="K256" i="24"/>
  <c r="G256" i="16" s="1"/>
  <c r="Y256" i="16" s="1"/>
  <c r="G257" i="24"/>
  <c r="K257" i="24"/>
  <c r="G258" i="24"/>
  <c r="K258" i="24"/>
  <c r="G259" i="24"/>
  <c r="K259" i="24"/>
  <c r="G260" i="24"/>
  <c r="G260" i="21" s="1"/>
  <c r="K260" i="24"/>
  <c r="G260" i="16" s="1"/>
  <c r="Y260" i="16" s="1"/>
  <c r="G261" i="24"/>
  <c r="K261" i="24"/>
  <c r="G262" i="24"/>
  <c r="K262" i="24"/>
  <c r="G263" i="24"/>
  <c r="K263" i="24"/>
  <c r="G264" i="24"/>
  <c r="G264" i="21" s="1"/>
  <c r="Y264" i="21" s="1"/>
  <c r="K264" i="24"/>
  <c r="G264" i="16" s="1"/>
  <c r="Y264" i="16" s="1"/>
  <c r="G265" i="24"/>
  <c r="K265" i="24"/>
  <c r="G266" i="24"/>
  <c r="K266" i="24"/>
  <c r="G267" i="24"/>
  <c r="K267" i="24"/>
  <c r="G268" i="24"/>
  <c r="G268" i="21" s="1"/>
  <c r="Y268" i="21" s="1"/>
  <c r="K268" i="24"/>
  <c r="G268" i="16" s="1"/>
  <c r="Y268" i="16" s="1"/>
  <c r="G269" i="24"/>
  <c r="K269" i="24"/>
  <c r="G270" i="24"/>
  <c r="K270" i="24"/>
  <c r="G271" i="24"/>
  <c r="K271" i="24"/>
  <c r="G272" i="24"/>
  <c r="G272" i="21" s="1"/>
  <c r="Y272" i="21" s="1"/>
  <c r="K272" i="24"/>
  <c r="G272" i="16" s="1"/>
  <c r="Y272" i="16" s="1"/>
  <c r="G273" i="24"/>
  <c r="K273" i="24"/>
  <c r="G274" i="24"/>
  <c r="K274" i="24"/>
  <c r="G275" i="24"/>
  <c r="K275" i="24"/>
  <c r="G276" i="24"/>
  <c r="G276" i="21" s="1"/>
  <c r="Y276" i="21" s="1"/>
  <c r="K276" i="24"/>
  <c r="G276" i="16" s="1"/>
  <c r="G277" i="24"/>
  <c r="K277" i="24"/>
  <c r="G278" i="24"/>
  <c r="K278" i="24"/>
  <c r="G279" i="24"/>
  <c r="K279" i="24"/>
  <c r="G280" i="24"/>
  <c r="G280" i="21" s="1"/>
  <c r="Y280" i="21" s="1"/>
  <c r="K280" i="24"/>
  <c r="G280" i="16" s="1"/>
  <c r="G281" i="24"/>
  <c r="K281" i="24"/>
  <c r="G282" i="24"/>
  <c r="K282" i="24"/>
  <c r="G283" i="24"/>
  <c r="K283" i="24"/>
  <c r="G284" i="24"/>
  <c r="G284" i="21" s="1"/>
  <c r="K284" i="24"/>
  <c r="G284" i="16" s="1"/>
  <c r="Y284" i="16" s="1"/>
  <c r="G285" i="24"/>
  <c r="K285" i="24"/>
  <c r="G286" i="24"/>
  <c r="K286" i="24"/>
  <c r="G287" i="24"/>
  <c r="K287" i="24"/>
  <c r="G288" i="24"/>
  <c r="G288" i="21" s="1"/>
  <c r="Y288" i="21" s="1"/>
  <c r="K288" i="24"/>
  <c r="G288" i="16" s="1"/>
  <c r="Y288" i="16" s="1"/>
  <c r="G289" i="24"/>
  <c r="K289" i="24"/>
  <c r="G290" i="24"/>
  <c r="K290" i="24"/>
  <c r="G291" i="24"/>
  <c r="K291" i="24"/>
  <c r="G292" i="24"/>
  <c r="G292" i="21" s="1"/>
  <c r="Y292" i="21" s="1"/>
  <c r="K292" i="24"/>
  <c r="G292" i="16" s="1"/>
  <c r="Y292" i="16" s="1"/>
  <c r="G293" i="24"/>
  <c r="K293" i="24"/>
  <c r="G294" i="24"/>
  <c r="K294" i="24"/>
  <c r="G295" i="24"/>
  <c r="K295" i="24"/>
  <c r="G296" i="24"/>
  <c r="G296" i="21" s="1"/>
  <c r="K296" i="24"/>
  <c r="G296" i="16" s="1"/>
  <c r="Y296" i="16" s="1"/>
  <c r="G297" i="24"/>
  <c r="K297" i="24"/>
  <c r="G298" i="24"/>
  <c r="K298" i="24"/>
  <c r="G299" i="24"/>
  <c r="K299" i="24"/>
  <c r="G300" i="24"/>
  <c r="G300" i="21" s="1"/>
  <c r="Y300" i="21" s="1"/>
  <c r="K300" i="24"/>
  <c r="G300" i="16" s="1"/>
  <c r="G301" i="24"/>
  <c r="K301" i="24"/>
  <c r="G302" i="24"/>
  <c r="K302" i="24"/>
  <c r="G303" i="24"/>
  <c r="K303" i="24"/>
  <c r="G304" i="24"/>
  <c r="G304" i="21" s="1"/>
  <c r="Y304" i="21" s="1"/>
  <c r="K304" i="24"/>
  <c r="G304" i="16" s="1"/>
  <c r="Y304" i="16" s="1"/>
  <c r="G305" i="24"/>
  <c r="K305" i="24"/>
  <c r="G306" i="24"/>
  <c r="K306" i="24"/>
  <c r="G307" i="24"/>
  <c r="K307" i="24"/>
  <c r="G308" i="24"/>
  <c r="G308" i="21" s="1"/>
  <c r="Y308" i="21" s="1"/>
  <c r="K308" i="24"/>
  <c r="G308" i="16" s="1"/>
  <c r="Y308" i="16" s="1"/>
  <c r="G309" i="24"/>
  <c r="K309" i="24"/>
  <c r="G310" i="24"/>
  <c r="K310" i="24"/>
  <c r="G311" i="24"/>
  <c r="K311" i="24"/>
  <c r="G312" i="24"/>
  <c r="G312" i="21" s="1"/>
  <c r="Y312" i="21" s="1"/>
  <c r="K312" i="24"/>
  <c r="G312" i="16" s="1"/>
  <c r="G313" i="24"/>
  <c r="K313" i="24"/>
  <c r="G314" i="24"/>
  <c r="K314" i="24"/>
  <c r="G315" i="24"/>
  <c r="K315" i="24"/>
  <c r="G316" i="24"/>
  <c r="G316" i="21" s="1"/>
  <c r="Y316" i="21" s="1"/>
  <c r="K316" i="24"/>
  <c r="G316" i="16" s="1"/>
  <c r="Y316" i="16" s="1"/>
  <c r="G317" i="24"/>
  <c r="K317" i="24"/>
  <c r="G318" i="24"/>
  <c r="K318" i="24"/>
  <c r="G319" i="24"/>
  <c r="K319" i="24"/>
  <c r="G320" i="24"/>
  <c r="G320" i="21" s="1"/>
  <c r="K320" i="24"/>
  <c r="G320" i="16" s="1"/>
  <c r="G321" i="24"/>
  <c r="K321" i="24"/>
  <c r="G322" i="24"/>
  <c r="K322" i="24"/>
  <c r="G323" i="24"/>
  <c r="K323" i="24"/>
  <c r="G324" i="24"/>
  <c r="G324" i="21" s="1"/>
  <c r="Y324" i="21" s="1"/>
  <c r="K324" i="24"/>
  <c r="G324" i="16" s="1"/>
  <c r="Y324" i="16" s="1"/>
  <c r="G325" i="24"/>
  <c r="K325" i="24"/>
  <c r="G326" i="24"/>
  <c r="K326" i="24"/>
  <c r="G327" i="24"/>
  <c r="K327" i="24"/>
  <c r="G328" i="24"/>
  <c r="G328" i="21" s="1"/>
  <c r="Y328" i="21" s="1"/>
  <c r="K328" i="24"/>
  <c r="G328" i="16" s="1"/>
  <c r="G329" i="24"/>
  <c r="K329" i="24"/>
  <c r="G330" i="24"/>
  <c r="K330" i="24"/>
  <c r="G331" i="24"/>
  <c r="K331" i="24"/>
  <c r="G332" i="24"/>
  <c r="G332" i="21" s="1"/>
  <c r="K332" i="24"/>
  <c r="G332" i="16" s="1"/>
  <c r="Y332" i="16" s="1"/>
  <c r="G333" i="24"/>
  <c r="K333" i="24"/>
  <c r="G334" i="24"/>
  <c r="K334" i="24"/>
  <c r="G335" i="24"/>
  <c r="K335" i="24"/>
  <c r="G336" i="24"/>
  <c r="G336" i="21" s="1"/>
  <c r="Y336" i="21" s="1"/>
  <c r="K336" i="24"/>
  <c r="G336" i="16" s="1"/>
  <c r="Y336" i="16" s="1"/>
  <c r="G337" i="24"/>
  <c r="K337" i="24"/>
  <c r="G338" i="24"/>
  <c r="K338" i="24"/>
  <c r="G339" i="24"/>
  <c r="K339" i="24"/>
  <c r="G340" i="24"/>
  <c r="G340" i="21" s="1"/>
  <c r="K340" i="24"/>
  <c r="G340" i="16" s="1"/>
  <c r="Y340" i="16" s="1"/>
  <c r="G341" i="24"/>
  <c r="K341" i="24"/>
  <c r="G342" i="24"/>
  <c r="K342" i="24"/>
  <c r="G343" i="24"/>
  <c r="K343" i="24"/>
  <c r="G344" i="24"/>
  <c r="G344" i="21" s="1"/>
  <c r="Y344" i="21" s="1"/>
  <c r="K344" i="24"/>
  <c r="G344" i="16" s="1"/>
  <c r="Y344" i="16" s="1"/>
  <c r="G345" i="24"/>
  <c r="K345" i="24"/>
  <c r="G346" i="24"/>
  <c r="K346" i="24"/>
  <c r="G347" i="24"/>
  <c r="K347" i="24"/>
  <c r="G348" i="24"/>
  <c r="G348" i="21" s="1"/>
  <c r="Y348" i="21" s="1"/>
  <c r="K348" i="24"/>
  <c r="G348" i="16" s="1"/>
  <c r="G349" i="24"/>
  <c r="K349" i="24"/>
  <c r="G350" i="24"/>
  <c r="K350" i="24"/>
  <c r="G351" i="24"/>
  <c r="K351" i="24"/>
  <c r="G352" i="24"/>
  <c r="G352" i="21" s="1"/>
  <c r="Y352" i="21" s="1"/>
  <c r="K352" i="24"/>
  <c r="G352" i="16" s="1"/>
  <c r="Y352" i="16" s="1"/>
  <c r="G353" i="24"/>
  <c r="K353" i="24"/>
  <c r="G354" i="24"/>
  <c r="K354" i="24"/>
  <c r="G355" i="24"/>
  <c r="K355" i="24"/>
  <c r="G356" i="24"/>
  <c r="G356" i="21" s="1"/>
  <c r="Y356" i="21" s="1"/>
  <c r="K356" i="24"/>
  <c r="G356" i="16" s="1"/>
  <c r="Y356" i="16" s="1"/>
  <c r="G357" i="24"/>
  <c r="K357" i="24"/>
  <c r="G358" i="24"/>
  <c r="K358" i="24"/>
  <c r="G359" i="24"/>
  <c r="K359" i="24"/>
  <c r="G360" i="24"/>
  <c r="G360" i="21" s="1"/>
  <c r="Y360" i="21" s="1"/>
  <c r="K360" i="24"/>
  <c r="G360" i="16" s="1"/>
  <c r="Y360" i="16" s="1"/>
  <c r="G361" i="24"/>
  <c r="K361" i="24"/>
  <c r="G362" i="24"/>
  <c r="K362" i="24"/>
  <c r="G363" i="24"/>
  <c r="K363" i="24"/>
  <c r="G364" i="24"/>
  <c r="G364" i="21" s="1"/>
  <c r="Y364" i="21" s="1"/>
  <c r="K364" i="24"/>
  <c r="G364" i="16" s="1"/>
  <c r="Y364" i="16" s="1"/>
  <c r="G365" i="24"/>
  <c r="K365" i="24"/>
  <c r="G366" i="24"/>
  <c r="K366" i="24"/>
  <c r="G367" i="24"/>
  <c r="K367" i="24"/>
  <c r="G368" i="24"/>
  <c r="G368" i="21" s="1"/>
  <c r="Y368" i="21" s="1"/>
  <c r="K368" i="24"/>
  <c r="G368" i="16" s="1"/>
  <c r="Y368" i="16" s="1"/>
  <c r="G369" i="24"/>
  <c r="K369" i="24"/>
  <c r="G370" i="24"/>
  <c r="K370" i="24"/>
  <c r="G371" i="24"/>
  <c r="K371" i="24"/>
  <c r="G372" i="24"/>
  <c r="G372" i="21" s="1"/>
  <c r="Y372" i="21" s="1"/>
  <c r="K372" i="24"/>
  <c r="G372" i="16" s="1"/>
  <c r="Y372" i="16" s="1"/>
  <c r="G373" i="24"/>
  <c r="K373" i="24"/>
  <c r="G374" i="24"/>
  <c r="K374" i="24"/>
  <c r="G375" i="24"/>
  <c r="K375" i="24"/>
  <c r="G376" i="24"/>
  <c r="G376" i="21" s="1"/>
  <c r="Y376" i="21" s="1"/>
  <c r="K376" i="24"/>
  <c r="G376" i="16" s="1"/>
  <c r="Y376" i="16" s="1"/>
  <c r="G377" i="24"/>
  <c r="K377" i="24"/>
  <c r="G378" i="24"/>
  <c r="K378" i="24"/>
  <c r="G379" i="24"/>
  <c r="K379" i="24"/>
  <c r="G380" i="24"/>
  <c r="G380" i="21" s="1"/>
  <c r="Y380" i="21" s="1"/>
  <c r="K380" i="24"/>
  <c r="G380" i="16" s="1"/>
  <c r="Y380" i="16" s="1"/>
  <c r="G381" i="24"/>
  <c r="K381" i="24"/>
  <c r="G382" i="24"/>
  <c r="K382" i="24"/>
  <c r="G383" i="24"/>
  <c r="K383" i="24"/>
  <c r="G384" i="24"/>
  <c r="G384" i="21" s="1"/>
  <c r="Y384" i="21" s="1"/>
  <c r="K384" i="24"/>
  <c r="G384" i="16" s="1"/>
  <c r="Y384" i="16" s="1"/>
  <c r="G385" i="24"/>
  <c r="K385" i="24"/>
  <c r="G386" i="24"/>
  <c r="K386" i="24"/>
  <c r="G387" i="24"/>
  <c r="K387" i="24"/>
  <c r="G388" i="24"/>
  <c r="G388" i="21" s="1"/>
  <c r="Y388" i="21" s="1"/>
  <c r="K388" i="24"/>
  <c r="G388" i="16" s="1"/>
  <c r="Y388" i="16" s="1"/>
  <c r="G389" i="24"/>
  <c r="K389" i="24"/>
  <c r="G390" i="24"/>
  <c r="K390" i="24"/>
  <c r="G391" i="24"/>
  <c r="K391" i="24"/>
  <c r="G392" i="24"/>
  <c r="G392" i="21" s="1"/>
  <c r="Y392" i="21" s="1"/>
  <c r="K392" i="24"/>
  <c r="G392" i="16" s="1"/>
  <c r="Y392" i="16" s="1"/>
  <c r="G393" i="24"/>
  <c r="K393" i="24"/>
  <c r="G394" i="24"/>
  <c r="K394" i="24"/>
  <c r="G395" i="24"/>
  <c r="K395" i="24"/>
  <c r="G396" i="24"/>
  <c r="G396" i="21" s="1"/>
  <c r="Y396" i="21" s="1"/>
  <c r="K396" i="24"/>
  <c r="G396" i="16" s="1"/>
  <c r="Y396" i="16" s="1"/>
  <c r="G397" i="24"/>
  <c r="K397" i="24"/>
  <c r="G398" i="24"/>
  <c r="K398" i="24"/>
  <c r="G399" i="24"/>
  <c r="K399" i="24"/>
  <c r="G400" i="24"/>
  <c r="G400" i="21" s="1"/>
  <c r="K400" i="24"/>
  <c r="G400" i="16" s="1"/>
  <c r="Y400" i="16" s="1"/>
  <c r="G401" i="24"/>
  <c r="K401" i="24"/>
  <c r="G402" i="24"/>
  <c r="K402" i="24"/>
  <c r="G403" i="24"/>
  <c r="K403" i="24"/>
  <c r="G404" i="24"/>
  <c r="G404" i="21" s="1"/>
  <c r="K404" i="24"/>
  <c r="G404" i="16" s="1"/>
  <c r="G405" i="24"/>
  <c r="K405" i="24"/>
  <c r="G406" i="24"/>
  <c r="K406" i="24"/>
  <c r="G407" i="24"/>
  <c r="K407" i="24"/>
  <c r="G408" i="24"/>
  <c r="G408" i="21" s="1"/>
  <c r="K408" i="24"/>
  <c r="G408" i="16" s="1"/>
  <c r="G409" i="24"/>
  <c r="K409" i="24"/>
  <c r="G410" i="24"/>
  <c r="K410" i="24"/>
  <c r="G411" i="24"/>
  <c r="K411" i="24"/>
  <c r="G412" i="24"/>
  <c r="G412" i="21" s="1"/>
  <c r="K412" i="24"/>
  <c r="G412" i="16" s="1"/>
  <c r="Y412" i="16" s="1"/>
  <c r="G413" i="24"/>
  <c r="K413" i="24"/>
  <c r="G414" i="24"/>
  <c r="K414" i="24"/>
  <c r="G415" i="24"/>
  <c r="K415" i="24"/>
  <c r="G416" i="24"/>
  <c r="G416" i="21" s="1"/>
  <c r="K416" i="24"/>
  <c r="G416" i="16" s="1"/>
  <c r="Y416" i="16" s="1"/>
  <c r="G417" i="24"/>
  <c r="K417" i="24"/>
  <c r="G418" i="24"/>
  <c r="K418" i="24"/>
  <c r="G419" i="24"/>
  <c r="K419" i="24"/>
  <c r="G420" i="24"/>
  <c r="G420" i="21" s="1"/>
  <c r="K420" i="24"/>
  <c r="G420" i="16" s="1"/>
  <c r="Y420" i="16" s="1"/>
  <c r="G421" i="24"/>
  <c r="K421" i="24"/>
  <c r="G422" i="24"/>
  <c r="K422" i="24"/>
  <c r="G423" i="24"/>
  <c r="K423" i="24"/>
  <c r="G424" i="24"/>
  <c r="G424" i="21" s="1"/>
  <c r="K424" i="24"/>
  <c r="G424" i="16" s="1"/>
  <c r="Y424" i="16" s="1"/>
  <c r="G425" i="24"/>
  <c r="K425" i="24"/>
  <c r="G426" i="24"/>
  <c r="K426" i="24"/>
  <c r="G427" i="24"/>
  <c r="K427" i="24"/>
  <c r="G428" i="24"/>
  <c r="G428" i="21" s="1"/>
  <c r="K428" i="24"/>
  <c r="G428" i="16" s="1"/>
  <c r="G429" i="24"/>
  <c r="K429" i="24"/>
  <c r="G430" i="24"/>
  <c r="K430" i="24"/>
  <c r="G431" i="24"/>
  <c r="K431" i="24"/>
  <c r="G432" i="24"/>
  <c r="G432" i="21" s="1"/>
  <c r="K432" i="24"/>
  <c r="G432" i="16" s="1"/>
  <c r="Y432" i="16" s="1"/>
  <c r="G433" i="24"/>
  <c r="K433" i="24"/>
  <c r="G434" i="24"/>
  <c r="K434" i="24"/>
  <c r="G435" i="24"/>
  <c r="K435" i="24"/>
  <c r="G436" i="24"/>
  <c r="G436" i="21" s="1"/>
  <c r="K436" i="24"/>
  <c r="G436" i="16" s="1"/>
  <c r="Y436" i="16" s="1"/>
  <c r="G437" i="24"/>
  <c r="K437" i="24"/>
  <c r="G438" i="24"/>
  <c r="K438" i="24"/>
  <c r="G439" i="24"/>
  <c r="K439" i="24"/>
  <c r="G440" i="24"/>
  <c r="G440" i="21" s="1"/>
  <c r="K440" i="24"/>
  <c r="G440" i="16" s="1"/>
  <c r="Y440" i="16" s="1"/>
  <c r="G441" i="24"/>
  <c r="K441" i="24"/>
  <c r="G442" i="24"/>
  <c r="K442" i="24"/>
  <c r="G443" i="24"/>
  <c r="K443" i="24"/>
  <c r="G444" i="24"/>
  <c r="G444" i="21" s="1"/>
  <c r="K444" i="24"/>
  <c r="G444" i="16" s="1"/>
  <c r="Y444" i="16" s="1"/>
  <c r="G445" i="24"/>
  <c r="K445" i="24"/>
  <c r="G446" i="24"/>
  <c r="K446" i="24"/>
  <c r="G447" i="24"/>
  <c r="K447" i="24"/>
  <c r="G448" i="24"/>
  <c r="G448" i="21" s="1"/>
  <c r="K448" i="24"/>
  <c r="G448" i="16" s="1"/>
  <c r="G449" i="24"/>
  <c r="K449" i="24"/>
  <c r="G450" i="24"/>
  <c r="K450" i="24"/>
  <c r="G451" i="24"/>
  <c r="K451" i="24"/>
  <c r="G452" i="24"/>
  <c r="G452" i="21" s="1"/>
  <c r="K452" i="24"/>
  <c r="G452" i="16" s="1"/>
  <c r="G453" i="24"/>
  <c r="K453" i="24"/>
  <c r="G454" i="24"/>
  <c r="K454" i="24"/>
  <c r="G455" i="24"/>
  <c r="K455" i="24"/>
  <c r="G456" i="24"/>
  <c r="G456" i="21" s="1"/>
  <c r="K456" i="24"/>
  <c r="G456" i="16" s="1"/>
  <c r="Y456" i="16" s="1"/>
  <c r="G457" i="24"/>
  <c r="K457" i="24"/>
  <c r="G458" i="24"/>
  <c r="K458" i="24"/>
  <c r="G459" i="24"/>
  <c r="K459" i="24"/>
  <c r="G460" i="24"/>
  <c r="G460" i="21" s="1"/>
  <c r="Y460" i="21" s="1"/>
  <c r="K460" i="24"/>
  <c r="G460" i="16" s="1"/>
  <c r="Y460" i="16" s="1"/>
  <c r="G461" i="24"/>
  <c r="K461" i="24"/>
  <c r="G462" i="24"/>
  <c r="K462" i="24"/>
  <c r="G463" i="24"/>
  <c r="K463" i="24"/>
  <c r="G464" i="24"/>
  <c r="G464" i="21" s="1"/>
  <c r="K464" i="24"/>
  <c r="G464" i="16" s="1"/>
  <c r="Y464" i="16" s="1"/>
  <c r="G465" i="24"/>
  <c r="K465" i="24"/>
  <c r="G466" i="24"/>
  <c r="K466" i="24"/>
  <c r="G467" i="24"/>
  <c r="K467" i="24"/>
  <c r="G468" i="24"/>
  <c r="G468" i="21" s="1"/>
  <c r="Y468" i="21" s="1"/>
  <c r="K468" i="24"/>
  <c r="G468" i="16" s="1"/>
  <c r="Y468" i="16" s="1"/>
  <c r="G469" i="24"/>
  <c r="K469" i="24"/>
  <c r="G470" i="24"/>
  <c r="K470" i="24"/>
  <c r="G471" i="24"/>
  <c r="K471" i="24"/>
  <c r="G472" i="24"/>
  <c r="G472" i="21" s="1"/>
  <c r="K472" i="24"/>
  <c r="G472" i="16" s="1"/>
  <c r="Y472" i="16" s="1"/>
  <c r="G473" i="24"/>
  <c r="K473" i="24"/>
  <c r="G474" i="24"/>
  <c r="K474" i="24"/>
  <c r="G475" i="24"/>
  <c r="K475" i="24"/>
  <c r="G476" i="24"/>
  <c r="G476" i="21" s="1"/>
  <c r="Y476" i="21" s="1"/>
  <c r="K476" i="24"/>
  <c r="G476" i="16" s="1"/>
  <c r="Y476" i="16" s="1"/>
  <c r="G477" i="24"/>
  <c r="K477" i="24"/>
  <c r="G478" i="24"/>
  <c r="K478" i="24"/>
  <c r="G479" i="24"/>
  <c r="K479" i="24"/>
  <c r="G480" i="24"/>
  <c r="G480" i="21" s="1"/>
  <c r="K480" i="24"/>
  <c r="G480" i="16" s="1"/>
  <c r="Y480" i="16" s="1"/>
  <c r="G481" i="24"/>
  <c r="K481" i="24"/>
  <c r="G482" i="24"/>
  <c r="K482" i="24"/>
  <c r="G483" i="24"/>
  <c r="K483" i="24"/>
  <c r="G484" i="24"/>
  <c r="G484" i="21" s="1"/>
  <c r="K484" i="24"/>
  <c r="G484" i="16" s="1"/>
  <c r="Y484" i="16" s="1"/>
  <c r="G485" i="24"/>
  <c r="K485" i="24"/>
  <c r="G486" i="24"/>
  <c r="K486" i="24"/>
  <c r="G487" i="24"/>
  <c r="K487" i="24"/>
  <c r="G488" i="24"/>
  <c r="G488" i="21" s="1"/>
  <c r="Y488" i="21" s="1"/>
  <c r="K488" i="24"/>
  <c r="G488" i="16" s="1"/>
  <c r="G489" i="24"/>
  <c r="K489" i="24"/>
  <c r="G490" i="24"/>
  <c r="K490" i="24"/>
  <c r="G491" i="24"/>
  <c r="K491" i="24"/>
  <c r="G492" i="24"/>
  <c r="G492" i="21" s="1"/>
  <c r="K492" i="24"/>
  <c r="G492" i="16" s="1"/>
  <c r="Y492" i="16" s="1"/>
  <c r="G493" i="24"/>
  <c r="K493" i="24"/>
  <c r="G494" i="24"/>
  <c r="K494" i="24"/>
  <c r="G495" i="24"/>
  <c r="K495" i="24"/>
  <c r="G496" i="24"/>
  <c r="G496" i="21" s="1"/>
  <c r="K496" i="24"/>
  <c r="G496" i="16" s="1"/>
  <c r="G497" i="24"/>
  <c r="K497" i="24"/>
  <c r="G498" i="24"/>
  <c r="K498" i="24"/>
  <c r="G499" i="24"/>
  <c r="K499" i="24"/>
  <c r="G500" i="24"/>
  <c r="G500" i="21" s="1"/>
  <c r="K500" i="24"/>
  <c r="G500" i="16" s="1"/>
  <c r="Y500" i="16" s="1"/>
  <c r="K12" i="24"/>
  <c r="F19" i="22"/>
  <c r="F27" i="22"/>
  <c r="F26" i="22"/>
  <c r="F25" i="22"/>
  <c r="F24" i="22"/>
  <c r="F23" i="22"/>
  <c r="F22" i="22"/>
  <c r="F21" i="22"/>
  <c r="F20" i="22"/>
  <c r="D19" i="22"/>
  <c r="D20" i="22"/>
  <c r="D18" i="22"/>
  <c r="D22" i="22"/>
  <c r="D23" i="22"/>
  <c r="D24" i="22"/>
  <c r="D25" i="22"/>
  <c r="D26" i="22"/>
  <c r="D27" i="22"/>
  <c r="D28" i="22"/>
  <c r="D21" i="22"/>
  <c r="E19" i="22"/>
  <c r="C19" i="22"/>
  <c r="C20" i="22"/>
  <c r="C18" i="22"/>
  <c r="E20" i="22"/>
  <c r="E21" i="22"/>
  <c r="E22" i="22"/>
  <c r="E23" i="22"/>
  <c r="E24" i="22"/>
  <c r="E25" i="22"/>
  <c r="E26" i="22"/>
  <c r="E27" i="22"/>
  <c r="C22" i="22"/>
  <c r="C23" i="22"/>
  <c r="C24" i="22"/>
  <c r="C25" i="22"/>
  <c r="C26" i="22"/>
  <c r="C27" i="22"/>
  <c r="C28" i="22"/>
  <c r="C21" i="22"/>
  <c r="B30" i="7"/>
  <c r="B41" i="7"/>
  <c r="B40" i="7"/>
  <c r="C40" i="7" s="1"/>
  <c r="B39" i="7"/>
  <c r="C39" i="7" s="1"/>
  <c r="B38" i="7"/>
  <c r="B96" i="7"/>
  <c r="C96" i="7" s="1"/>
  <c r="B95" i="7"/>
  <c r="C95" i="7" s="1"/>
  <c r="B94" i="7"/>
  <c r="C94" i="7" s="1"/>
  <c r="B93" i="7"/>
  <c r="C93" i="7" s="1"/>
  <c r="B92" i="7"/>
  <c r="C92" i="7" s="1"/>
  <c r="B91" i="7"/>
  <c r="C91" i="7" s="1"/>
  <c r="B90" i="7"/>
  <c r="C90" i="7" s="1"/>
  <c r="B89" i="7"/>
  <c r="C89" i="7" s="1"/>
  <c r="B88" i="7"/>
  <c r="C88" i="7" s="1"/>
  <c r="B87" i="7"/>
  <c r="C87" i="7" s="1"/>
  <c r="B86" i="7"/>
  <c r="C86" i="7" s="1"/>
  <c r="B85" i="7"/>
  <c r="C85" i="7" s="1"/>
  <c r="B84" i="7"/>
  <c r="C84" i="7" s="1"/>
  <c r="B83" i="7"/>
  <c r="C83" i="7" s="1"/>
  <c r="B78" i="7"/>
  <c r="C78" i="7" s="1"/>
  <c r="B77" i="7"/>
  <c r="C77" i="7" s="1"/>
  <c r="B76" i="7"/>
  <c r="C76" i="7" s="1"/>
  <c r="B75" i="7"/>
  <c r="C75" i="7" s="1"/>
  <c r="B74" i="7"/>
  <c r="C74" i="7" s="1"/>
  <c r="B69" i="7"/>
  <c r="C69" i="7" s="1"/>
  <c r="B68" i="7"/>
  <c r="C68" i="7" s="1"/>
  <c r="B67" i="7"/>
  <c r="C67" i="7" s="1"/>
  <c r="B66" i="7"/>
  <c r="C66" i="7" s="1"/>
  <c r="B63" i="7"/>
  <c r="C63" i="7" s="1"/>
  <c r="B62" i="7"/>
  <c r="C62" i="7" s="1"/>
  <c r="B57" i="7"/>
  <c r="C57" i="7" s="1"/>
  <c r="B56" i="7"/>
  <c r="C56" i="7" s="1"/>
  <c r="B55" i="7"/>
  <c r="B54" i="7"/>
  <c r="B53" i="7"/>
  <c r="K53" i="7" s="1"/>
  <c r="B48" i="7"/>
  <c r="C48" i="7" s="1"/>
  <c r="B47" i="7"/>
  <c r="B46" i="7"/>
  <c r="I46" i="7" s="1"/>
  <c r="B37" i="7"/>
  <c r="C37" i="7" s="1"/>
  <c r="B36" i="7"/>
  <c r="B35" i="7"/>
  <c r="B34" i="7"/>
  <c r="B33" i="7"/>
  <c r="C33" i="7" s="1"/>
  <c r="B32" i="7"/>
  <c r="B31" i="7"/>
  <c r="C41" i="7"/>
  <c r="B64" i="26"/>
  <c r="C64" i="26" s="1"/>
  <c r="B63" i="26"/>
  <c r="B62" i="26"/>
  <c r="C62" i="26" s="1"/>
  <c r="B61" i="26"/>
  <c r="C61" i="26" s="1"/>
  <c r="B60" i="26"/>
  <c r="C60" i="26" s="1"/>
  <c r="B59" i="26"/>
  <c r="C59" i="26" s="1"/>
  <c r="B58" i="26"/>
  <c r="C58" i="26" s="1"/>
  <c r="B57" i="26"/>
  <c r="C57" i="26" s="1"/>
  <c r="B56" i="26"/>
  <c r="C56" i="26" s="1"/>
  <c r="B55" i="26"/>
  <c r="C55" i="26" s="1"/>
  <c r="B54" i="26"/>
  <c r="C54" i="26" s="1"/>
  <c r="B53" i="26"/>
  <c r="C53" i="26" s="1"/>
  <c r="B52" i="26"/>
  <c r="C52" i="26" s="1"/>
  <c r="B51" i="26"/>
  <c r="C51" i="26" s="1"/>
  <c r="B46" i="26"/>
  <c r="C46" i="26" s="1"/>
  <c r="B45" i="26"/>
  <c r="C45" i="26" s="1"/>
  <c r="B44" i="26"/>
  <c r="C44" i="26" s="1"/>
  <c r="B43" i="26"/>
  <c r="C43" i="26" s="1"/>
  <c r="B42" i="26"/>
  <c r="C42" i="26" s="1"/>
  <c r="C63" i="26"/>
  <c r="B37" i="26"/>
  <c r="C37" i="26" s="1"/>
  <c r="B36" i="26"/>
  <c r="C36" i="26" s="1"/>
  <c r="B35" i="26"/>
  <c r="C35" i="26" s="1"/>
  <c r="B34" i="26"/>
  <c r="C34" i="26" s="1"/>
  <c r="B31" i="26"/>
  <c r="C31" i="26" s="1"/>
  <c r="B30" i="26"/>
  <c r="C30" i="26" s="1"/>
  <c r="B36" i="25"/>
  <c r="C36" i="25" s="1"/>
  <c r="B39" i="25"/>
  <c r="C39" i="25" s="1"/>
  <c r="B38" i="25"/>
  <c r="C38" i="25" s="1"/>
  <c r="B37" i="25"/>
  <c r="B35" i="25"/>
  <c r="B34" i="25"/>
  <c r="C34" i="25" s="1"/>
  <c r="B33" i="25"/>
  <c r="C33" i="25" s="1"/>
  <c r="B32" i="25"/>
  <c r="C32" i="25" s="1"/>
  <c r="B31" i="25"/>
  <c r="C31" i="25" s="1"/>
  <c r="B30" i="25"/>
  <c r="C30" i="25" s="1"/>
  <c r="B29" i="25"/>
  <c r="C29" i="25" s="1"/>
  <c r="B28" i="25"/>
  <c r="C28" i="25" s="1"/>
  <c r="B27" i="25"/>
  <c r="C27" i="25" s="1"/>
  <c r="B26" i="25"/>
  <c r="C26" i="25" s="1"/>
  <c r="B21" i="25"/>
  <c r="C21" i="25" s="1"/>
  <c r="B20" i="25"/>
  <c r="C20" i="25" s="1"/>
  <c r="B19" i="25"/>
  <c r="C19" i="25" s="1"/>
  <c r="B18" i="25"/>
  <c r="C18" i="25" s="1"/>
  <c r="B17" i="25"/>
  <c r="C17" i="25" s="1"/>
  <c r="C37" i="25"/>
  <c r="C35" i="25"/>
  <c r="B12" i="25"/>
  <c r="C12" i="25" s="1"/>
  <c r="B11" i="25"/>
  <c r="C11" i="25" s="1"/>
  <c r="B10" i="25"/>
  <c r="C10" i="25" s="1"/>
  <c r="B9" i="25"/>
  <c r="C9" i="25" s="1"/>
  <c r="B6" i="25"/>
  <c r="C6" i="25" s="1"/>
  <c r="B5" i="25"/>
  <c r="C5" i="25" s="1"/>
  <c r="B81" i="7"/>
  <c r="B72" i="7"/>
  <c r="B60" i="7"/>
  <c r="B51" i="7"/>
  <c r="B44" i="7"/>
  <c r="B28" i="7"/>
  <c r="B49" i="26"/>
  <c r="B40" i="26"/>
  <c r="B28" i="26"/>
  <c r="B24" i="25"/>
  <c r="B15" i="25"/>
  <c r="B3" i="25"/>
  <c r="C21" i="26"/>
  <c r="C18" i="26"/>
  <c r="C14" i="26"/>
  <c r="A13" i="21"/>
  <c r="B13" i="21"/>
  <c r="C13" i="21"/>
  <c r="D13" i="21"/>
  <c r="E13" i="21"/>
  <c r="F13" i="21"/>
  <c r="I13" i="21"/>
  <c r="A14" i="21"/>
  <c r="B14" i="21"/>
  <c r="C14" i="21"/>
  <c r="D14" i="21"/>
  <c r="E14" i="21"/>
  <c r="F14" i="21"/>
  <c r="G14" i="21"/>
  <c r="I14" i="21"/>
  <c r="U14" i="21"/>
  <c r="A15" i="21"/>
  <c r="B15" i="21"/>
  <c r="C15" i="21"/>
  <c r="D15" i="21"/>
  <c r="E15" i="21"/>
  <c r="F15" i="21"/>
  <c r="H15" i="21"/>
  <c r="I15" i="21"/>
  <c r="U15" i="21"/>
  <c r="A16" i="21"/>
  <c r="B16" i="21"/>
  <c r="C16" i="21"/>
  <c r="D16" i="21"/>
  <c r="E16" i="21"/>
  <c r="F16" i="21"/>
  <c r="I16" i="21"/>
  <c r="U16" i="21"/>
  <c r="A17" i="21"/>
  <c r="B17" i="21"/>
  <c r="C17" i="21"/>
  <c r="D17" i="21"/>
  <c r="E17" i="21"/>
  <c r="F17" i="21"/>
  <c r="I17" i="21"/>
  <c r="U17" i="21"/>
  <c r="A18" i="21"/>
  <c r="B18" i="21"/>
  <c r="C18" i="21"/>
  <c r="D18" i="21"/>
  <c r="E18" i="21"/>
  <c r="F18" i="21"/>
  <c r="G18" i="21"/>
  <c r="Y18" i="21" s="1"/>
  <c r="I18" i="21"/>
  <c r="U18" i="21"/>
  <c r="A19" i="21"/>
  <c r="B19" i="21"/>
  <c r="C19" i="21"/>
  <c r="D19" i="21"/>
  <c r="E19" i="21"/>
  <c r="F19" i="21"/>
  <c r="I19" i="21"/>
  <c r="U19" i="21"/>
  <c r="A20" i="21"/>
  <c r="B20" i="21"/>
  <c r="C20" i="21"/>
  <c r="D20" i="21"/>
  <c r="E20" i="21"/>
  <c r="F20" i="21"/>
  <c r="I20" i="21"/>
  <c r="U20" i="21"/>
  <c r="A21" i="21"/>
  <c r="B21" i="21"/>
  <c r="C21" i="21"/>
  <c r="D21" i="21"/>
  <c r="E21" i="21"/>
  <c r="F21" i="21"/>
  <c r="I21" i="21"/>
  <c r="U21" i="21"/>
  <c r="A22" i="21"/>
  <c r="B22" i="21"/>
  <c r="C22" i="21"/>
  <c r="D22" i="21"/>
  <c r="E22" i="21"/>
  <c r="F22" i="21"/>
  <c r="G22" i="21"/>
  <c r="I22" i="21"/>
  <c r="U22" i="21"/>
  <c r="A23" i="21"/>
  <c r="B23" i="21"/>
  <c r="C23" i="21"/>
  <c r="D23" i="21"/>
  <c r="E23" i="21"/>
  <c r="F23" i="21"/>
  <c r="I23" i="21"/>
  <c r="U23" i="21"/>
  <c r="A24" i="21"/>
  <c r="B24" i="21"/>
  <c r="C24" i="21"/>
  <c r="D24" i="21"/>
  <c r="E24" i="21"/>
  <c r="F24" i="21"/>
  <c r="I24" i="21"/>
  <c r="U24" i="21"/>
  <c r="A25" i="21"/>
  <c r="B25" i="21"/>
  <c r="C25" i="21"/>
  <c r="D25" i="21"/>
  <c r="E25" i="21"/>
  <c r="F25" i="21"/>
  <c r="G25" i="21"/>
  <c r="I25" i="21"/>
  <c r="U25" i="21"/>
  <c r="A26" i="21"/>
  <c r="B26" i="21"/>
  <c r="C26" i="21"/>
  <c r="D26" i="21"/>
  <c r="E26" i="21"/>
  <c r="F26" i="21"/>
  <c r="G26" i="21"/>
  <c r="I26" i="21"/>
  <c r="U26" i="21"/>
  <c r="A27" i="21"/>
  <c r="B27" i="21"/>
  <c r="C27" i="21"/>
  <c r="D27" i="21"/>
  <c r="E27" i="21"/>
  <c r="F27" i="21"/>
  <c r="I27" i="21"/>
  <c r="U27" i="21"/>
  <c r="A28" i="21"/>
  <c r="B28" i="21"/>
  <c r="C28" i="21"/>
  <c r="D28" i="21"/>
  <c r="E28" i="21"/>
  <c r="F28" i="21"/>
  <c r="I28" i="21"/>
  <c r="U28" i="21"/>
  <c r="A29" i="21"/>
  <c r="B29" i="21"/>
  <c r="C29" i="21"/>
  <c r="D29" i="21"/>
  <c r="E29" i="21"/>
  <c r="F29" i="21"/>
  <c r="G29" i="21"/>
  <c r="I29" i="21"/>
  <c r="U29" i="21"/>
  <c r="A30" i="21"/>
  <c r="B30" i="21"/>
  <c r="C30" i="21"/>
  <c r="D30" i="21"/>
  <c r="E30" i="21"/>
  <c r="F30" i="21"/>
  <c r="G30" i="21"/>
  <c r="Y30" i="21" s="1"/>
  <c r="I30" i="21"/>
  <c r="U30" i="21"/>
  <c r="A31" i="21"/>
  <c r="B31" i="21"/>
  <c r="C31" i="21"/>
  <c r="D31" i="21"/>
  <c r="E31" i="21"/>
  <c r="F31" i="21"/>
  <c r="I31" i="21"/>
  <c r="U31" i="21"/>
  <c r="A32" i="21"/>
  <c r="B32" i="21"/>
  <c r="C32" i="21"/>
  <c r="D32" i="21"/>
  <c r="E32" i="21"/>
  <c r="F32" i="21"/>
  <c r="I32" i="21"/>
  <c r="U32" i="21"/>
  <c r="A33" i="21"/>
  <c r="B33" i="21"/>
  <c r="C33" i="21"/>
  <c r="D33" i="21"/>
  <c r="E33" i="21"/>
  <c r="F33" i="21"/>
  <c r="G33" i="21"/>
  <c r="I33" i="21"/>
  <c r="U33" i="21"/>
  <c r="A34" i="21"/>
  <c r="B34" i="21"/>
  <c r="C34" i="21"/>
  <c r="D34" i="21"/>
  <c r="E34" i="21"/>
  <c r="F34" i="21"/>
  <c r="G34" i="21"/>
  <c r="I34" i="21"/>
  <c r="U34" i="21"/>
  <c r="A35" i="21"/>
  <c r="B35" i="21"/>
  <c r="C35" i="21"/>
  <c r="D35" i="21"/>
  <c r="E35" i="21"/>
  <c r="F35" i="21"/>
  <c r="G35" i="21"/>
  <c r="I35" i="21"/>
  <c r="U35" i="21"/>
  <c r="A36" i="21"/>
  <c r="B36" i="21"/>
  <c r="C36" i="21"/>
  <c r="D36" i="21"/>
  <c r="E36" i="21"/>
  <c r="F36" i="21"/>
  <c r="I36" i="21"/>
  <c r="U36" i="21"/>
  <c r="A37" i="21"/>
  <c r="B37" i="21"/>
  <c r="C37" i="21"/>
  <c r="D37" i="21"/>
  <c r="E37" i="21"/>
  <c r="F37" i="21"/>
  <c r="G37" i="21"/>
  <c r="I37" i="21"/>
  <c r="U37" i="21"/>
  <c r="A38" i="21"/>
  <c r="B38" i="21"/>
  <c r="C38" i="21"/>
  <c r="D38" i="21"/>
  <c r="E38" i="21"/>
  <c r="F38" i="21"/>
  <c r="G38" i="21"/>
  <c r="I38" i="21"/>
  <c r="U38" i="21"/>
  <c r="A39" i="21"/>
  <c r="B39" i="21"/>
  <c r="C39" i="21"/>
  <c r="D39" i="21"/>
  <c r="E39" i="21"/>
  <c r="F39" i="21"/>
  <c r="G39" i="21"/>
  <c r="I39" i="21"/>
  <c r="U39" i="21"/>
  <c r="A40" i="21"/>
  <c r="B40" i="21"/>
  <c r="C40" i="21"/>
  <c r="D40" i="21"/>
  <c r="E40" i="21"/>
  <c r="F40" i="21"/>
  <c r="I40" i="21"/>
  <c r="U40" i="21"/>
  <c r="A41" i="21"/>
  <c r="B41" i="21"/>
  <c r="C41" i="21"/>
  <c r="D41" i="21"/>
  <c r="E41" i="21"/>
  <c r="F41" i="21"/>
  <c r="G41" i="21"/>
  <c r="I41" i="21"/>
  <c r="U41" i="21"/>
  <c r="A42" i="21"/>
  <c r="B42" i="21"/>
  <c r="C42" i="21"/>
  <c r="D42" i="21"/>
  <c r="E42" i="21"/>
  <c r="F42" i="21"/>
  <c r="G42" i="21"/>
  <c r="I42" i="21"/>
  <c r="U42" i="21"/>
  <c r="A43" i="21"/>
  <c r="B43" i="21"/>
  <c r="C43" i="21"/>
  <c r="D43" i="21"/>
  <c r="E43" i="21"/>
  <c r="F43" i="21"/>
  <c r="I43" i="21"/>
  <c r="U43" i="21"/>
  <c r="A44" i="21"/>
  <c r="B44" i="21"/>
  <c r="C44" i="21"/>
  <c r="D44" i="21"/>
  <c r="E44" i="21"/>
  <c r="F44" i="21"/>
  <c r="I44" i="21"/>
  <c r="U44" i="21"/>
  <c r="A45" i="21"/>
  <c r="B45" i="21"/>
  <c r="C45" i="21"/>
  <c r="D45" i="21"/>
  <c r="E45" i="21"/>
  <c r="F45" i="21"/>
  <c r="G45" i="21"/>
  <c r="Y45" i="21" s="1"/>
  <c r="I45" i="21"/>
  <c r="U45" i="21"/>
  <c r="A46" i="21"/>
  <c r="B46" i="21"/>
  <c r="C46" i="21"/>
  <c r="D46" i="21"/>
  <c r="E46" i="21"/>
  <c r="F46" i="21"/>
  <c r="G46" i="21"/>
  <c r="I46" i="21"/>
  <c r="U46" i="21"/>
  <c r="A47" i="21"/>
  <c r="B47" i="21"/>
  <c r="C47" i="21"/>
  <c r="D47" i="21"/>
  <c r="E47" i="21"/>
  <c r="F47" i="21"/>
  <c r="G47" i="21"/>
  <c r="Y47" i="21" s="1"/>
  <c r="I47" i="21"/>
  <c r="U47" i="21"/>
  <c r="A48" i="21"/>
  <c r="B48" i="21"/>
  <c r="C48" i="21"/>
  <c r="D48" i="21"/>
  <c r="E48" i="21"/>
  <c r="F48" i="21"/>
  <c r="I48" i="21"/>
  <c r="U48" i="21"/>
  <c r="A49" i="21"/>
  <c r="B49" i="21"/>
  <c r="C49" i="21"/>
  <c r="D49" i="21"/>
  <c r="E49" i="21"/>
  <c r="F49" i="21"/>
  <c r="G49" i="21"/>
  <c r="Y49" i="21" s="1"/>
  <c r="I49" i="21"/>
  <c r="U49" i="21"/>
  <c r="A50" i="21"/>
  <c r="B50" i="21"/>
  <c r="C50" i="21"/>
  <c r="D50" i="21"/>
  <c r="E50" i="21"/>
  <c r="F50" i="21"/>
  <c r="G50" i="21"/>
  <c r="Y50" i="21" s="1"/>
  <c r="I50" i="21"/>
  <c r="U50" i="21"/>
  <c r="A51" i="21"/>
  <c r="B51" i="21"/>
  <c r="C51" i="21"/>
  <c r="D51" i="21"/>
  <c r="E51" i="21"/>
  <c r="F51" i="21"/>
  <c r="I51" i="21"/>
  <c r="U51" i="21"/>
  <c r="A52" i="21"/>
  <c r="B52" i="21"/>
  <c r="C52" i="21"/>
  <c r="D52" i="21"/>
  <c r="E52" i="21"/>
  <c r="F52" i="21"/>
  <c r="I52" i="21"/>
  <c r="U52" i="21"/>
  <c r="A53" i="21"/>
  <c r="B53" i="21"/>
  <c r="C53" i="21"/>
  <c r="D53" i="21"/>
  <c r="E53" i="21"/>
  <c r="F53" i="21"/>
  <c r="G53" i="21"/>
  <c r="Y53" i="21" s="1"/>
  <c r="I53" i="21"/>
  <c r="U53" i="21"/>
  <c r="A54" i="21"/>
  <c r="B54" i="21"/>
  <c r="C54" i="21"/>
  <c r="D54" i="21"/>
  <c r="E54" i="21"/>
  <c r="F54" i="21"/>
  <c r="G54" i="21"/>
  <c r="Y54" i="21" s="1"/>
  <c r="I54" i="21"/>
  <c r="U54" i="21"/>
  <c r="A55" i="21"/>
  <c r="B55" i="21"/>
  <c r="C55" i="21"/>
  <c r="D55" i="21"/>
  <c r="E55" i="21"/>
  <c r="F55" i="21"/>
  <c r="I55" i="21"/>
  <c r="U55" i="21"/>
  <c r="A56" i="21"/>
  <c r="B56" i="21"/>
  <c r="C56" i="21"/>
  <c r="D56" i="21"/>
  <c r="E56" i="21"/>
  <c r="F56" i="21"/>
  <c r="I56" i="21"/>
  <c r="U56" i="21"/>
  <c r="A57" i="21"/>
  <c r="B57" i="21"/>
  <c r="C57" i="21"/>
  <c r="D57" i="21"/>
  <c r="E57" i="21"/>
  <c r="F57" i="21"/>
  <c r="G57" i="21"/>
  <c r="I57" i="21"/>
  <c r="U57" i="21"/>
  <c r="A58" i="21"/>
  <c r="B58" i="21"/>
  <c r="C58" i="21"/>
  <c r="D58" i="21"/>
  <c r="E58" i="21"/>
  <c r="F58" i="21"/>
  <c r="G58" i="21"/>
  <c r="I58" i="21"/>
  <c r="U58" i="21"/>
  <c r="A59" i="21"/>
  <c r="B59" i="21"/>
  <c r="C59" i="21"/>
  <c r="D59" i="21"/>
  <c r="E59" i="21"/>
  <c r="F59" i="21"/>
  <c r="G59" i="21"/>
  <c r="Y59" i="21" s="1"/>
  <c r="I59" i="21"/>
  <c r="U59" i="21"/>
  <c r="A60" i="21"/>
  <c r="B60" i="21"/>
  <c r="C60" i="21"/>
  <c r="D60" i="21"/>
  <c r="E60" i="21"/>
  <c r="F60" i="21"/>
  <c r="I60" i="21"/>
  <c r="U60" i="21"/>
  <c r="A61" i="21"/>
  <c r="B61" i="21"/>
  <c r="C61" i="21"/>
  <c r="D61" i="21"/>
  <c r="E61" i="21"/>
  <c r="F61" i="21"/>
  <c r="G61" i="21"/>
  <c r="I61" i="21"/>
  <c r="U61" i="21"/>
  <c r="A62" i="21"/>
  <c r="B62" i="21"/>
  <c r="C62" i="21"/>
  <c r="D62" i="21"/>
  <c r="E62" i="21"/>
  <c r="F62" i="21"/>
  <c r="G62" i="21"/>
  <c r="I62" i="21"/>
  <c r="U62" i="21"/>
  <c r="A63" i="21"/>
  <c r="B63" i="21"/>
  <c r="C63" i="21"/>
  <c r="D63" i="21"/>
  <c r="E63" i="21"/>
  <c r="F63" i="21"/>
  <c r="I63" i="21"/>
  <c r="U63" i="21"/>
  <c r="A64" i="21"/>
  <c r="B64" i="21"/>
  <c r="C64" i="21"/>
  <c r="D64" i="21"/>
  <c r="E64" i="21"/>
  <c r="F64" i="21"/>
  <c r="I64" i="21"/>
  <c r="U64" i="21"/>
  <c r="A65" i="21"/>
  <c r="B65" i="21"/>
  <c r="C65" i="21"/>
  <c r="D65" i="21"/>
  <c r="E65" i="21"/>
  <c r="F65" i="21"/>
  <c r="G65" i="21"/>
  <c r="Y65" i="21" s="1"/>
  <c r="I65" i="21"/>
  <c r="U65" i="21"/>
  <c r="A66" i="21"/>
  <c r="B66" i="21"/>
  <c r="C66" i="21"/>
  <c r="D66" i="21"/>
  <c r="E66" i="21"/>
  <c r="F66" i="21"/>
  <c r="G66" i="21"/>
  <c r="X66" i="21" s="1"/>
  <c r="S66" i="21" s="1"/>
  <c r="I66" i="21"/>
  <c r="U66" i="21"/>
  <c r="A67" i="21"/>
  <c r="B67" i="21"/>
  <c r="C67" i="21"/>
  <c r="D67" i="21"/>
  <c r="E67" i="21"/>
  <c r="F67" i="21"/>
  <c r="G67" i="21"/>
  <c r="Y67" i="21" s="1"/>
  <c r="H67" i="21"/>
  <c r="I67" i="21"/>
  <c r="U67" i="21"/>
  <c r="A68" i="21"/>
  <c r="B68" i="21"/>
  <c r="C68" i="21"/>
  <c r="D68" i="21"/>
  <c r="E68" i="21"/>
  <c r="F68" i="21"/>
  <c r="I68" i="21"/>
  <c r="U68" i="21"/>
  <c r="A69" i="21"/>
  <c r="B69" i="21"/>
  <c r="C69" i="21"/>
  <c r="D69" i="21"/>
  <c r="E69" i="21"/>
  <c r="F69" i="21"/>
  <c r="G69" i="21"/>
  <c r="I69" i="21"/>
  <c r="U69" i="21"/>
  <c r="A70" i="21"/>
  <c r="B70" i="21"/>
  <c r="C70" i="21"/>
  <c r="D70" i="21"/>
  <c r="E70" i="21"/>
  <c r="F70" i="21"/>
  <c r="G70" i="21"/>
  <c r="Y70" i="21" s="1"/>
  <c r="I70" i="21"/>
  <c r="U70" i="21"/>
  <c r="A71" i="21"/>
  <c r="B71" i="21"/>
  <c r="C71" i="21"/>
  <c r="D71" i="21"/>
  <c r="E71" i="21"/>
  <c r="F71" i="21"/>
  <c r="G71" i="21"/>
  <c r="I71" i="21"/>
  <c r="U71" i="21"/>
  <c r="A72" i="21"/>
  <c r="B72" i="21"/>
  <c r="C72" i="21"/>
  <c r="D72" i="21"/>
  <c r="E72" i="21"/>
  <c r="F72" i="21"/>
  <c r="I72" i="21"/>
  <c r="U72" i="21"/>
  <c r="A73" i="21"/>
  <c r="B73" i="21"/>
  <c r="C73" i="21"/>
  <c r="D73" i="21"/>
  <c r="E73" i="21"/>
  <c r="F73" i="21"/>
  <c r="G73" i="21"/>
  <c r="Y73" i="21" s="1"/>
  <c r="I73" i="21"/>
  <c r="U73" i="21"/>
  <c r="A74" i="21"/>
  <c r="B74" i="21"/>
  <c r="C74" i="21"/>
  <c r="D74" i="21"/>
  <c r="E74" i="21"/>
  <c r="F74" i="21"/>
  <c r="G74" i="21"/>
  <c r="I74" i="21"/>
  <c r="U74" i="21"/>
  <c r="A75" i="21"/>
  <c r="B75" i="21"/>
  <c r="C75" i="21"/>
  <c r="D75" i="21"/>
  <c r="E75" i="21"/>
  <c r="F75" i="21"/>
  <c r="I75" i="21"/>
  <c r="U75" i="21"/>
  <c r="A76" i="21"/>
  <c r="B76" i="21"/>
  <c r="C76" i="21"/>
  <c r="D76" i="21"/>
  <c r="E76" i="21"/>
  <c r="F76" i="21"/>
  <c r="I76" i="21"/>
  <c r="U76" i="21"/>
  <c r="A77" i="21"/>
  <c r="B77" i="21"/>
  <c r="C77" i="21"/>
  <c r="D77" i="21"/>
  <c r="E77" i="21"/>
  <c r="F77" i="21"/>
  <c r="G77" i="21"/>
  <c r="I77" i="21"/>
  <c r="U77" i="21"/>
  <c r="A78" i="21"/>
  <c r="B78" i="21"/>
  <c r="C78" i="21"/>
  <c r="D78" i="21"/>
  <c r="E78" i="21"/>
  <c r="F78" i="21"/>
  <c r="G78" i="21"/>
  <c r="I78" i="21"/>
  <c r="U78" i="21"/>
  <c r="A79" i="21"/>
  <c r="B79" i="21"/>
  <c r="C79" i="21"/>
  <c r="D79" i="21"/>
  <c r="E79" i="21"/>
  <c r="F79" i="21"/>
  <c r="I79" i="21"/>
  <c r="U79" i="21"/>
  <c r="A80" i="21"/>
  <c r="B80" i="21"/>
  <c r="C80" i="21"/>
  <c r="D80" i="21"/>
  <c r="E80" i="21"/>
  <c r="F80" i="21"/>
  <c r="I80" i="21"/>
  <c r="U80" i="21"/>
  <c r="A81" i="21"/>
  <c r="B81" i="21"/>
  <c r="C81" i="21"/>
  <c r="D81" i="21"/>
  <c r="E81" i="21"/>
  <c r="F81" i="21"/>
  <c r="G81" i="21"/>
  <c r="Y81" i="21" s="1"/>
  <c r="I81" i="21"/>
  <c r="U81" i="21"/>
  <c r="A82" i="21"/>
  <c r="B82" i="21"/>
  <c r="C82" i="21"/>
  <c r="D82" i="21"/>
  <c r="E82" i="21"/>
  <c r="F82" i="21"/>
  <c r="G82" i="21"/>
  <c r="I82" i="21"/>
  <c r="U82" i="21"/>
  <c r="A83" i="21"/>
  <c r="B83" i="21"/>
  <c r="C83" i="21"/>
  <c r="D83" i="21"/>
  <c r="E83" i="21"/>
  <c r="F83" i="21"/>
  <c r="G83" i="21"/>
  <c r="I83" i="21"/>
  <c r="U83" i="21"/>
  <c r="A84" i="21"/>
  <c r="B84" i="21"/>
  <c r="C84" i="21"/>
  <c r="D84" i="21"/>
  <c r="E84" i="21"/>
  <c r="F84" i="21"/>
  <c r="I84" i="21"/>
  <c r="U84" i="21"/>
  <c r="A85" i="21"/>
  <c r="B85" i="21"/>
  <c r="C85" i="21"/>
  <c r="D85" i="21"/>
  <c r="E85" i="21"/>
  <c r="F85" i="21"/>
  <c r="G85" i="21"/>
  <c r="Y85" i="21" s="1"/>
  <c r="I85" i="21"/>
  <c r="U85" i="21"/>
  <c r="A86" i="21"/>
  <c r="B86" i="21"/>
  <c r="C86" i="21"/>
  <c r="D86" i="21"/>
  <c r="E86" i="21"/>
  <c r="F86" i="21"/>
  <c r="G86" i="21"/>
  <c r="I86" i="21"/>
  <c r="U86" i="21"/>
  <c r="A87" i="21"/>
  <c r="B87" i="21"/>
  <c r="C87" i="21"/>
  <c r="D87" i="21"/>
  <c r="E87" i="21"/>
  <c r="F87" i="21"/>
  <c r="I87" i="21"/>
  <c r="U87" i="21"/>
  <c r="A88" i="21"/>
  <c r="B88" i="21"/>
  <c r="C88" i="21"/>
  <c r="D88" i="21"/>
  <c r="E88" i="21"/>
  <c r="F88" i="21"/>
  <c r="I88" i="21"/>
  <c r="U88" i="21"/>
  <c r="A89" i="21"/>
  <c r="B89" i="21"/>
  <c r="C89" i="21"/>
  <c r="D89" i="21"/>
  <c r="E89" i="21"/>
  <c r="F89" i="21"/>
  <c r="G89" i="21"/>
  <c r="I89" i="21"/>
  <c r="U89" i="21"/>
  <c r="A90" i="21"/>
  <c r="B90" i="21"/>
  <c r="C90" i="21"/>
  <c r="D90" i="21"/>
  <c r="E90" i="21"/>
  <c r="F90" i="21"/>
  <c r="G90" i="21"/>
  <c r="I90" i="21"/>
  <c r="U90" i="21"/>
  <c r="A91" i="21"/>
  <c r="B91" i="21"/>
  <c r="C91" i="21"/>
  <c r="D91" i="21"/>
  <c r="E91" i="21"/>
  <c r="F91" i="21"/>
  <c r="I91" i="21"/>
  <c r="U91" i="21"/>
  <c r="A92" i="21"/>
  <c r="B92" i="21"/>
  <c r="C92" i="21"/>
  <c r="D92" i="21"/>
  <c r="E92" i="21"/>
  <c r="F92" i="21"/>
  <c r="I92" i="21"/>
  <c r="U92" i="21"/>
  <c r="A93" i="21"/>
  <c r="B93" i="21"/>
  <c r="C93" i="21"/>
  <c r="D93" i="21"/>
  <c r="E93" i="21"/>
  <c r="F93" i="21"/>
  <c r="G93" i="21"/>
  <c r="Y93" i="21" s="1"/>
  <c r="I93" i="21"/>
  <c r="U93" i="21"/>
  <c r="A94" i="21"/>
  <c r="B94" i="21"/>
  <c r="C94" i="21"/>
  <c r="D94" i="21"/>
  <c r="E94" i="21"/>
  <c r="F94" i="21"/>
  <c r="G94" i="21"/>
  <c r="Y94" i="21" s="1"/>
  <c r="I94" i="21"/>
  <c r="U94" i="21"/>
  <c r="A95" i="21"/>
  <c r="B95" i="21"/>
  <c r="C95" i="21"/>
  <c r="D95" i="21"/>
  <c r="E95" i="21"/>
  <c r="F95" i="21"/>
  <c r="G95" i="21"/>
  <c r="Y95" i="21" s="1"/>
  <c r="I95" i="21"/>
  <c r="U95" i="21"/>
  <c r="A96" i="21"/>
  <c r="B96" i="21"/>
  <c r="C96" i="21"/>
  <c r="D96" i="21"/>
  <c r="E96" i="21"/>
  <c r="F96" i="21"/>
  <c r="I96" i="21"/>
  <c r="U96" i="21"/>
  <c r="A97" i="21"/>
  <c r="B97" i="21"/>
  <c r="C97" i="21"/>
  <c r="D97" i="21"/>
  <c r="E97" i="21"/>
  <c r="F97" i="21"/>
  <c r="G97" i="21"/>
  <c r="I97" i="21"/>
  <c r="U97" i="21"/>
  <c r="A98" i="21"/>
  <c r="B98" i="21"/>
  <c r="C98" i="21"/>
  <c r="D98" i="21"/>
  <c r="E98" i="21"/>
  <c r="F98" i="21"/>
  <c r="G98" i="21"/>
  <c r="I98" i="21"/>
  <c r="U98" i="21"/>
  <c r="A99" i="21"/>
  <c r="B99" i="21"/>
  <c r="C99" i="21"/>
  <c r="D99" i="21"/>
  <c r="E99" i="21"/>
  <c r="F99" i="21"/>
  <c r="G99" i="21"/>
  <c r="I99" i="21"/>
  <c r="U99" i="21"/>
  <c r="A100" i="21"/>
  <c r="B100" i="21"/>
  <c r="C100" i="21"/>
  <c r="D100" i="21"/>
  <c r="E100" i="21"/>
  <c r="F100" i="21"/>
  <c r="I100" i="21"/>
  <c r="U100" i="21"/>
  <c r="A101" i="21"/>
  <c r="B101" i="21"/>
  <c r="C101" i="21"/>
  <c r="D101" i="21"/>
  <c r="E101" i="21"/>
  <c r="F101" i="21"/>
  <c r="G101" i="21"/>
  <c r="Y101" i="21" s="1"/>
  <c r="I101" i="21"/>
  <c r="U101" i="21"/>
  <c r="A102" i="21"/>
  <c r="B102" i="21"/>
  <c r="C102" i="21"/>
  <c r="D102" i="21"/>
  <c r="E102" i="21"/>
  <c r="F102" i="21"/>
  <c r="G102" i="21"/>
  <c r="Y102" i="21" s="1"/>
  <c r="I102" i="21"/>
  <c r="U102" i="21"/>
  <c r="A103" i="21"/>
  <c r="B103" i="21"/>
  <c r="C103" i="21"/>
  <c r="D103" i="21"/>
  <c r="E103" i="21"/>
  <c r="F103" i="21"/>
  <c r="I103" i="21"/>
  <c r="U103" i="21"/>
  <c r="A104" i="21"/>
  <c r="B104" i="21"/>
  <c r="C104" i="21"/>
  <c r="D104" i="21"/>
  <c r="E104" i="21"/>
  <c r="F104" i="21"/>
  <c r="I104" i="21"/>
  <c r="U104" i="21"/>
  <c r="A105" i="21"/>
  <c r="B105" i="21"/>
  <c r="C105" i="21"/>
  <c r="D105" i="21"/>
  <c r="E105" i="21"/>
  <c r="F105" i="21"/>
  <c r="G105" i="21"/>
  <c r="Y105" i="21" s="1"/>
  <c r="I105" i="21"/>
  <c r="U105" i="21"/>
  <c r="A106" i="21"/>
  <c r="B106" i="21"/>
  <c r="C106" i="21"/>
  <c r="D106" i="21"/>
  <c r="E106" i="21"/>
  <c r="F106" i="21"/>
  <c r="G106" i="21"/>
  <c r="Y106" i="21" s="1"/>
  <c r="I106" i="21"/>
  <c r="U106" i="21"/>
  <c r="A107" i="21"/>
  <c r="B107" i="21"/>
  <c r="C107" i="21"/>
  <c r="D107" i="21"/>
  <c r="E107" i="21"/>
  <c r="F107" i="21"/>
  <c r="G107" i="21"/>
  <c r="I107" i="21"/>
  <c r="U107" i="21"/>
  <c r="A108" i="21"/>
  <c r="B108" i="21"/>
  <c r="C108" i="21"/>
  <c r="D108" i="21"/>
  <c r="E108" i="21"/>
  <c r="F108" i="21"/>
  <c r="I108" i="21"/>
  <c r="U108" i="21"/>
  <c r="A109" i="21"/>
  <c r="B109" i="21"/>
  <c r="C109" i="21"/>
  <c r="D109" i="21"/>
  <c r="E109" i="21"/>
  <c r="F109" i="21"/>
  <c r="G109" i="21"/>
  <c r="I109" i="21"/>
  <c r="U109" i="21"/>
  <c r="A110" i="21"/>
  <c r="B110" i="21"/>
  <c r="C110" i="21"/>
  <c r="D110" i="21"/>
  <c r="E110" i="21"/>
  <c r="F110" i="21"/>
  <c r="G110" i="21"/>
  <c r="I110" i="21"/>
  <c r="U110" i="21"/>
  <c r="A111" i="21"/>
  <c r="B111" i="21"/>
  <c r="C111" i="21"/>
  <c r="D111" i="21"/>
  <c r="E111" i="21"/>
  <c r="F111" i="21"/>
  <c r="I111" i="21"/>
  <c r="U111" i="21"/>
  <c r="A112" i="21"/>
  <c r="B112" i="21"/>
  <c r="C112" i="21"/>
  <c r="D112" i="21"/>
  <c r="E112" i="21"/>
  <c r="F112" i="21"/>
  <c r="I112" i="21"/>
  <c r="U112" i="21"/>
  <c r="A113" i="21"/>
  <c r="B113" i="21"/>
  <c r="C113" i="21"/>
  <c r="D113" i="21"/>
  <c r="E113" i="21"/>
  <c r="F113" i="21"/>
  <c r="G113" i="21"/>
  <c r="Y113" i="21" s="1"/>
  <c r="I113" i="21"/>
  <c r="U113" i="21"/>
  <c r="A114" i="21"/>
  <c r="B114" i="21"/>
  <c r="C114" i="21"/>
  <c r="D114" i="21"/>
  <c r="E114" i="21"/>
  <c r="F114" i="21"/>
  <c r="G114" i="21"/>
  <c r="Y114" i="21" s="1"/>
  <c r="I114" i="21"/>
  <c r="U114" i="21"/>
  <c r="A115" i="21"/>
  <c r="B115" i="21"/>
  <c r="C115" i="21"/>
  <c r="D115" i="21"/>
  <c r="E115" i="21"/>
  <c r="F115" i="21"/>
  <c r="I115" i="21"/>
  <c r="U115" i="21"/>
  <c r="A116" i="21"/>
  <c r="B116" i="21"/>
  <c r="C116" i="21"/>
  <c r="D116" i="21"/>
  <c r="E116" i="21"/>
  <c r="F116" i="21"/>
  <c r="I116" i="21"/>
  <c r="U116" i="21"/>
  <c r="A117" i="21"/>
  <c r="B117" i="21"/>
  <c r="C117" i="21"/>
  <c r="D117" i="21"/>
  <c r="E117" i="21"/>
  <c r="F117" i="21"/>
  <c r="G117" i="21"/>
  <c r="Y117" i="21" s="1"/>
  <c r="I117" i="21"/>
  <c r="U117" i="21"/>
  <c r="A118" i="21"/>
  <c r="B118" i="21"/>
  <c r="C118" i="21"/>
  <c r="D118" i="21"/>
  <c r="E118" i="21"/>
  <c r="F118" i="21"/>
  <c r="G118" i="21"/>
  <c r="I118" i="21"/>
  <c r="U118" i="21"/>
  <c r="A119" i="21"/>
  <c r="B119" i="21"/>
  <c r="C119" i="21"/>
  <c r="D119" i="21"/>
  <c r="E119" i="21"/>
  <c r="F119" i="21"/>
  <c r="I119" i="21"/>
  <c r="U119" i="21"/>
  <c r="A120" i="21"/>
  <c r="B120" i="21"/>
  <c r="C120" i="21"/>
  <c r="D120" i="21"/>
  <c r="E120" i="21"/>
  <c r="F120" i="21"/>
  <c r="I120" i="21"/>
  <c r="U120" i="21"/>
  <c r="A121" i="21"/>
  <c r="B121" i="21"/>
  <c r="C121" i="21"/>
  <c r="D121" i="21"/>
  <c r="E121" i="21"/>
  <c r="F121" i="21"/>
  <c r="G121" i="21"/>
  <c r="Y121" i="21" s="1"/>
  <c r="I121" i="21"/>
  <c r="U121" i="21"/>
  <c r="A122" i="21"/>
  <c r="B122" i="21"/>
  <c r="C122" i="21"/>
  <c r="D122" i="21"/>
  <c r="E122" i="21"/>
  <c r="F122" i="21"/>
  <c r="G122" i="21"/>
  <c r="I122" i="21"/>
  <c r="U122" i="21"/>
  <c r="A123" i="21"/>
  <c r="B123" i="21"/>
  <c r="C123" i="21"/>
  <c r="D123" i="21"/>
  <c r="E123" i="21"/>
  <c r="F123" i="21"/>
  <c r="I123" i="21"/>
  <c r="U123" i="21"/>
  <c r="A124" i="21"/>
  <c r="B124" i="21"/>
  <c r="C124" i="21"/>
  <c r="D124" i="21"/>
  <c r="E124" i="21"/>
  <c r="F124" i="21"/>
  <c r="I124" i="21"/>
  <c r="U124" i="21"/>
  <c r="A125" i="21"/>
  <c r="B125" i="21"/>
  <c r="C125" i="21"/>
  <c r="D125" i="21"/>
  <c r="E125" i="21"/>
  <c r="F125" i="21"/>
  <c r="G125" i="21"/>
  <c r="I125" i="21"/>
  <c r="U125" i="21"/>
  <c r="A126" i="21"/>
  <c r="B126" i="21"/>
  <c r="C126" i="21"/>
  <c r="D126" i="21"/>
  <c r="E126" i="21"/>
  <c r="F126" i="21"/>
  <c r="G126" i="21"/>
  <c r="I126" i="21"/>
  <c r="U126" i="21"/>
  <c r="A127" i="21"/>
  <c r="B127" i="21"/>
  <c r="C127" i="21"/>
  <c r="D127" i="21"/>
  <c r="E127" i="21"/>
  <c r="F127" i="21"/>
  <c r="G127" i="21"/>
  <c r="I127" i="21"/>
  <c r="U127" i="21"/>
  <c r="A128" i="21"/>
  <c r="B128" i="21"/>
  <c r="C128" i="21"/>
  <c r="D128" i="21"/>
  <c r="E128" i="21"/>
  <c r="F128" i="21"/>
  <c r="I128" i="21"/>
  <c r="U128" i="21"/>
  <c r="A129" i="21"/>
  <c r="B129" i="21"/>
  <c r="C129" i="21"/>
  <c r="D129" i="21"/>
  <c r="E129" i="21"/>
  <c r="F129" i="21"/>
  <c r="G129" i="21"/>
  <c r="I129" i="21"/>
  <c r="U129" i="21"/>
  <c r="A130" i="21"/>
  <c r="B130" i="21"/>
  <c r="C130" i="21"/>
  <c r="D130" i="21"/>
  <c r="E130" i="21"/>
  <c r="F130" i="21"/>
  <c r="G130" i="21"/>
  <c r="I130" i="21"/>
  <c r="U130" i="21"/>
  <c r="A131" i="21"/>
  <c r="B131" i="21"/>
  <c r="C131" i="21"/>
  <c r="D131" i="21"/>
  <c r="E131" i="21"/>
  <c r="F131" i="21"/>
  <c r="G131" i="21"/>
  <c r="Y131" i="21" s="1"/>
  <c r="I131" i="21"/>
  <c r="U131" i="21"/>
  <c r="A132" i="21"/>
  <c r="B132" i="21"/>
  <c r="C132" i="21"/>
  <c r="D132" i="21"/>
  <c r="E132" i="21"/>
  <c r="F132" i="21"/>
  <c r="I132" i="21"/>
  <c r="U132" i="21"/>
  <c r="A133" i="21"/>
  <c r="B133" i="21"/>
  <c r="C133" i="21"/>
  <c r="D133" i="21"/>
  <c r="E133" i="21"/>
  <c r="F133" i="21"/>
  <c r="G133" i="21"/>
  <c r="I133" i="21"/>
  <c r="U133" i="21"/>
  <c r="A134" i="21"/>
  <c r="B134" i="21"/>
  <c r="C134" i="21"/>
  <c r="D134" i="21"/>
  <c r="E134" i="21"/>
  <c r="F134" i="21"/>
  <c r="G134" i="21"/>
  <c r="I134" i="21"/>
  <c r="U134" i="21"/>
  <c r="A135" i="21"/>
  <c r="B135" i="21"/>
  <c r="C135" i="21"/>
  <c r="D135" i="21"/>
  <c r="E135" i="21"/>
  <c r="F135" i="21"/>
  <c r="I135" i="21"/>
  <c r="U135" i="21"/>
  <c r="A136" i="21"/>
  <c r="B136" i="21"/>
  <c r="C136" i="21"/>
  <c r="D136" i="21"/>
  <c r="E136" i="21"/>
  <c r="F136" i="21"/>
  <c r="I136" i="21"/>
  <c r="U136" i="21"/>
  <c r="A137" i="21"/>
  <c r="B137" i="21"/>
  <c r="C137" i="21"/>
  <c r="D137" i="21"/>
  <c r="E137" i="21"/>
  <c r="F137" i="21"/>
  <c r="G137" i="21"/>
  <c r="Y137" i="21" s="1"/>
  <c r="I137" i="21"/>
  <c r="U137" i="21"/>
  <c r="W137" i="21"/>
  <c r="A138" i="21"/>
  <c r="B138" i="21"/>
  <c r="C138" i="21"/>
  <c r="D138" i="21"/>
  <c r="E138" i="21"/>
  <c r="F138" i="21"/>
  <c r="G138" i="21"/>
  <c r="Y138" i="21" s="1"/>
  <c r="I138" i="21"/>
  <c r="U138" i="21"/>
  <c r="A139" i="21"/>
  <c r="B139" i="21"/>
  <c r="C139" i="21"/>
  <c r="D139" i="21"/>
  <c r="E139" i="21"/>
  <c r="F139" i="21"/>
  <c r="G139" i="21"/>
  <c r="Y139" i="21" s="1"/>
  <c r="I139" i="21"/>
  <c r="U139" i="21"/>
  <c r="A140" i="21"/>
  <c r="B140" i="21"/>
  <c r="C140" i="21"/>
  <c r="D140" i="21"/>
  <c r="E140" i="21"/>
  <c r="F140" i="21"/>
  <c r="I140" i="21"/>
  <c r="U140" i="21"/>
  <c r="A141" i="21"/>
  <c r="B141" i="21"/>
  <c r="C141" i="21"/>
  <c r="D141" i="21"/>
  <c r="E141" i="21"/>
  <c r="F141" i="21"/>
  <c r="G141" i="21"/>
  <c r="Y141" i="21" s="1"/>
  <c r="I141" i="21"/>
  <c r="U141" i="21"/>
  <c r="A142" i="21"/>
  <c r="B142" i="21"/>
  <c r="C142" i="21"/>
  <c r="D142" i="21"/>
  <c r="E142" i="21"/>
  <c r="F142" i="21"/>
  <c r="G142" i="21"/>
  <c r="Y142" i="21" s="1"/>
  <c r="I142" i="21"/>
  <c r="U142" i="21"/>
  <c r="A143" i="21"/>
  <c r="B143" i="21"/>
  <c r="C143" i="21"/>
  <c r="D143" i="21"/>
  <c r="E143" i="21"/>
  <c r="F143" i="21"/>
  <c r="I143" i="21"/>
  <c r="U143" i="21"/>
  <c r="A144" i="21"/>
  <c r="B144" i="21"/>
  <c r="C144" i="21"/>
  <c r="D144" i="21"/>
  <c r="E144" i="21"/>
  <c r="F144" i="21"/>
  <c r="I144" i="21"/>
  <c r="U144" i="21"/>
  <c r="A145" i="21"/>
  <c r="B145" i="21"/>
  <c r="C145" i="21"/>
  <c r="D145" i="21"/>
  <c r="E145" i="21"/>
  <c r="F145" i="21"/>
  <c r="G145" i="21"/>
  <c r="I145" i="21"/>
  <c r="U145" i="21"/>
  <c r="A146" i="21"/>
  <c r="B146" i="21"/>
  <c r="C146" i="21"/>
  <c r="D146" i="21"/>
  <c r="E146" i="21"/>
  <c r="F146" i="21"/>
  <c r="G146" i="21"/>
  <c r="I146" i="21"/>
  <c r="U146" i="21"/>
  <c r="A147" i="21"/>
  <c r="B147" i="21"/>
  <c r="C147" i="21"/>
  <c r="D147" i="21"/>
  <c r="E147" i="21"/>
  <c r="F147" i="21"/>
  <c r="I147" i="21"/>
  <c r="U147" i="21"/>
  <c r="A148" i="21"/>
  <c r="B148" i="21"/>
  <c r="C148" i="21"/>
  <c r="D148" i="21"/>
  <c r="E148" i="21"/>
  <c r="F148" i="21"/>
  <c r="I148" i="21"/>
  <c r="U148" i="21"/>
  <c r="A149" i="21"/>
  <c r="B149" i="21"/>
  <c r="C149" i="21"/>
  <c r="D149" i="21"/>
  <c r="E149" i="21"/>
  <c r="F149" i="21"/>
  <c r="G149" i="21"/>
  <c r="I149" i="21"/>
  <c r="U149" i="21"/>
  <c r="A150" i="21"/>
  <c r="B150" i="21"/>
  <c r="C150" i="21"/>
  <c r="D150" i="21"/>
  <c r="E150" i="21"/>
  <c r="F150" i="21"/>
  <c r="G150" i="21"/>
  <c r="X150" i="21" s="1"/>
  <c r="S150" i="21" s="1"/>
  <c r="I150" i="21"/>
  <c r="U150" i="21"/>
  <c r="A151" i="21"/>
  <c r="B151" i="21"/>
  <c r="C151" i="21"/>
  <c r="D151" i="21"/>
  <c r="E151" i="21"/>
  <c r="F151" i="21"/>
  <c r="I151" i="21"/>
  <c r="U151" i="21"/>
  <c r="A152" i="21"/>
  <c r="B152" i="21"/>
  <c r="C152" i="21"/>
  <c r="D152" i="21"/>
  <c r="E152" i="21"/>
  <c r="F152" i="21"/>
  <c r="I152" i="21"/>
  <c r="U152" i="21"/>
  <c r="A153" i="21"/>
  <c r="B153" i="21"/>
  <c r="C153" i="21"/>
  <c r="D153" i="21"/>
  <c r="E153" i="21"/>
  <c r="F153" i="21"/>
  <c r="G153" i="21"/>
  <c r="I153" i="21"/>
  <c r="U153" i="21"/>
  <c r="A154" i="21"/>
  <c r="B154" i="21"/>
  <c r="C154" i="21"/>
  <c r="D154" i="21"/>
  <c r="E154" i="21"/>
  <c r="F154" i="21"/>
  <c r="G154" i="21"/>
  <c r="Y154" i="21" s="1"/>
  <c r="I154" i="21"/>
  <c r="U154" i="21"/>
  <c r="A155" i="21"/>
  <c r="B155" i="21"/>
  <c r="C155" i="21"/>
  <c r="D155" i="21"/>
  <c r="E155" i="21"/>
  <c r="F155" i="21"/>
  <c r="I155" i="21"/>
  <c r="U155" i="21"/>
  <c r="A156" i="21"/>
  <c r="B156" i="21"/>
  <c r="C156" i="21"/>
  <c r="D156" i="21"/>
  <c r="E156" i="21"/>
  <c r="F156" i="21"/>
  <c r="I156" i="21"/>
  <c r="U156" i="21"/>
  <c r="A157" i="21"/>
  <c r="B157" i="21"/>
  <c r="C157" i="21"/>
  <c r="D157" i="21"/>
  <c r="E157" i="21"/>
  <c r="F157" i="21"/>
  <c r="G157" i="21"/>
  <c r="Y157" i="21" s="1"/>
  <c r="I157" i="21"/>
  <c r="U157" i="21"/>
  <c r="A158" i="21"/>
  <c r="B158" i="21"/>
  <c r="C158" i="21"/>
  <c r="D158" i="21"/>
  <c r="E158" i="21"/>
  <c r="F158" i="21"/>
  <c r="G158" i="21"/>
  <c r="I158" i="21"/>
  <c r="U158" i="21"/>
  <c r="A159" i="21"/>
  <c r="B159" i="21"/>
  <c r="C159" i="21"/>
  <c r="D159" i="21"/>
  <c r="E159" i="21"/>
  <c r="F159" i="21"/>
  <c r="G159" i="21"/>
  <c r="Y159" i="21" s="1"/>
  <c r="I159" i="21"/>
  <c r="U159" i="21"/>
  <c r="A160" i="21"/>
  <c r="B160" i="21"/>
  <c r="C160" i="21"/>
  <c r="D160" i="21"/>
  <c r="E160" i="21"/>
  <c r="F160" i="21"/>
  <c r="I160" i="21"/>
  <c r="U160" i="21"/>
  <c r="A161" i="21"/>
  <c r="B161" i="21"/>
  <c r="C161" i="21"/>
  <c r="D161" i="21"/>
  <c r="E161" i="21"/>
  <c r="F161" i="21"/>
  <c r="G161" i="21"/>
  <c r="I161" i="21"/>
  <c r="U161" i="21"/>
  <c r="A162" i="21"/>
  <c r="B162" i="21"/>
  <c r="C162" i="21"/>
  <c r="D162" i="21"/>
  <c r="E162" i="21"/>
  <c r="F162" i="21"/>
  <c r="G162" i="21"/>
  <c r="I162" i="21"/>
  <c r="U162" i="21"/>
  <c r="A163" i="21"/>
  <c r="B163" i="21"/>
  <c r="C163" i="21"/>
  <c r="D163" i="21"/>
  <c r="E163" i="21"/>
  <c r="F163" i="21"/>
  <c r="I163" i="21"/>
  <c r="U163" i="21"/>
  <c r="A164" i="21"/>
  <c r="B164" i="21"/>
  <c r="C164" i="21"/>
  <c r="D164" i="21"/>
  <c r="E164" i="21"/>
  <c r="F164" i="21"/>
  <c r="I164" i="21"/>
  <c r="U164" i="21"/>
  <c r="A165" i="21"/>
  <c r="B165" i="21"/>
  <c r="C165" i="21"/>
  <c r="D165" i="21"/>
  <c r="E165" i="21"/>
  <c r="F165" i="21"/>
  <c r="G165" i="21"/>
  <c r="Y165" i="21" s="1"/>
  <c r="I165" i="21"/>
  <c r="U165" i="21"/>
  <c r="A166" i="21"/>
  <c r="B166" i="21"/>
  <c r="C166" i="21"/>
  <c r="D166" i="21"/>
  <c r="E166" i="21"/>
  <c r="F166" i="21"/>
  <c r="G166" i="21"/>
  <c r="I166" i="21"/>
  <c r="U166" i="21"/>
  <c r="A167" i="21"/>
  <c r="B167" i="21"/>
  <c r="C167" i="21"/>
  <c r="D167" i="21"/>
  <c r="E167" i="21"/>
  <c r="F167" i="21"/>
  <c r="I167" i="21"/>
  <c r="U167" i="21"/>
  <c r="A168" i="21"/>
  <c r="B168" i="21"/>
  <c r="C168" i="21"/>
  <c r="D168" i="21"/>
  <c r="E168" i="21"/>
  <c r="F168" i="21"/>
  <c r="I168" i="21"/>
  <c r="U168" i="21"/>
  <c r="A169" i="21"/>
  <c r="B169" i="21"/>
  <c r="C169" i="21"/>
  <c r="D169" i="21"/>
  <c r="E169" i="21"/>
  <c r="F169" i="21"/>
  <c r="G169" i="21"/>
  <c r="I169" i="21"/>
  <c r="U169" i="21"/>
  <c r="A170" i="21"/>
  <c r="B170" i="21"/>
  <c r="C170" i="21"/>
  <c r="D170" i="21"/>
  <c r="E170" i="21"/>
  <c r="F170" i="21"/>
  <c r="G170" i="21"/>
  <c r="Y170" i="21" s="1"/>
  <c r="I170" i="21"/>
  <c r="U170" i="21"/>
  <c r="A171" i="21"/>
  <c r="B171" i="21"/>
  <c r="C171" i="21"/>
  <c r="D171" i="21"/>
  <c r="E171" i="21"/>
  <c r="F171" i="21"/>
  <c r="I171" i="21"/>
  <c r="U171" i="21"/>
  <c r="A172" i="21"/>
  <c r="B172" i="21"/>
  <c r="C172" i="21"/>
  <c r="D172" i="21"/>
  <c r="E172" i="21"/>
  <c r="F172" i="21"/>
  <c r="I172" i="21"/>
  <c r="U172" i="21"/>
  <c r="A173" i="21"/>
  <c r="B173" i="21"/>
  <c r="C173" i="21"/>
  <c r="D173" i="21"/>
  <c r="E173" i="21"/>
  <c r="F173" i="21"/>
  <c r="G173" i="21"/>
  <c r="Y173" i="21" s="1"/>
  <c r="I173" i="21"/>
  <c r="U173" i="21"/>
  <c r="A174" i="21"/>
  <c r="B174" i="21"/>
  <c r="C174" i="21"/>
  <c r="D174" i="21"/>
  <c r="E174" i="21"/>
  <c r="F174" i="21"/>
  <c r="G174" i="21"/>
  <c r="Y174" i="21" s="1"/>
  <c r="I174" i="21"/>
  <c r="U174" i="21"/>
  <c r="A175" i="21"/>
  <c r="B175" i="21"/>
  <c r="C175" i="21"/>
  <c r="D175" i="21"/>
  <c r="E175" i="21"/>
  <c r="F175" i="21"/>
  <c r="G175" i="21"/>
  <c r="Y175" i="21" s="1"/>
  <c r="I175" i="21"/>
  <c r="U175" i="21"/>
  <c r="A176" i="21"/>
  <c r="B176" i="21"/>
  <c r="C176" i="21"/>
  <c r="D176" i="21"/>
  <c r="E176" i="21"/>
  <c r="F176" i="21"/>
  <c r="I176" i="21"/>
  <c r="U176" i="21"/>
  <c r="A177" i="21"/>
  <c r="B177" i="21"/>
  <c r="C177" i="21"/>
  <c r="D177" i="21"/>
  <c r="E177" i="21"/>
  <c r="F177" i="21"/>
  <c r="G177" i="21"/>
  <c r="I177" i="21"/>
  <c r="U177" i="21"/>
  <c r="A178" i="21"/>
  <c r="B178" i="21"/>
  <c r="C178" i="21"/>
  <c r="D178" i="21"/>
  <c r="E178" i="21"/>
  <c r="F178" i="21"/>
  <c r="G178" i="21"/>
  <c r="Y178" i="21" s="1"/>
  <c r="I178" i="21"/>
  <c r="U178" i="21"/>
  <c r="A179" i="21"/>
  <c r="B179" i="21"/>
  <c r="C179" i="21"/>
  <c r="D179" i="21"/>
  <c r="E179" i="21"/>
  <c r="F179" i="21"/>
  <c r="G179" i="21"/>
  <c r="Y179" i="21" s="1"/>
  <c r="I179" i="21"/>
  <c r="U179" i="21"/>
  <c r="A180" i="21"/>
  <c r="B180" i="21"/>
  <c r="C180" i="21"/>
  <c r="D180" i="21"/>
  <c r="E180" i="21"/>
  <c r="F180" i="21"/>
  <c r="I180" i="21"/>
  <c r="U180" i="21"/>
  <c r="A181" i="21"/>
  <c r="B181" i="21"/>
  <c r="C181" i="21"/>
  <c r="D181" i="21"/>
  <c r="E181" i="21"/>
  <c r="F181" i="21"/>
  <c r="G181" i="21"/>
  <c r="Y181" i="21" s="1"/>
  <c r="I181" i="21"/>
  <c r="U181" i="21"/>
  <c r="A182" i="21"/>
  <c r="B182" i="21"/>
  <c r="C182" i="21"/>
  <c r="D182" i="21"/>
  <c r="E182" i="21"/>
  <c r="F182" i="21"/>
  <c r="G182" i="21"/>
  <c r="I182" i="21"/>
  <c r="U182" i="21"/>
  <c r="A183" i="21"/>
  <c r="B183" i="21"/>
  <c r="C183" i="21"/>
  <c r="D183" i="21"/>
  <c r="E183" i="21"/>
  <c r="F183" i="21"/>
  <c r="I183" i="21"/>
  <c r="U183" i="21"/>
  <c r="A184" i="21"/>
  <c r="B184" i="21"/>
  <c r="C184" i="21"/>
  <c r="D184" i="21"/>
  <c r="E184" i="21"/>
  <c r="F184" i="21"/>
  <c r="I184" i="21"/>
  <c r="U184" i="21"/>
  <c r="A185" i="21"/>
  <c r="B185" i="21"/>
  <c r="C185" i="21"/>
  <c r="D185" i="21"/>
  <c r="E185" i="21"/>
  <c r="F185" i="21"/>
  <c r="G185" i="21"/>
  <c r="I185" i="21"/>
  <c r="U185" i="21"/>
  <c r="A186" i="21"/>
  <c r="B186" i="21"/>
  <c r="C186" i="21"/>
  <c r="D186" i="21"/>
  <c r="E186" i="21"/>
  <c r="F186" i="21"/>
  <c r="G186" i="21"/>
  <c r="I186" i="21"/>
  <c r="U186" i="21"/>
  <c r="A187" i="21"/>
  <c r="B187" i="21"/>
  <c r="C187" i="21"/>
  <c r="D187" i="21"/>
  <c r="E187" i="21"/>
  <c r="F187" i="21"/>
  <c r="I187" i="21"/>
  <c r="U187" i="21"/>
  <c r="V187" i="21"/>
  <c r="A188" i="21"/>
  <c r="B188" i="21"/>
  <c r="C188" i="21"/>
  <c r="D188" i="21"/>
  <c r="E188" i="21"/>
  <c r="F188" i="21"/>
  <c r="I188" i="21"/>
  <c r="U188" i="21"/>
  <c r="A189" i="21"/>
  <c r="B189" i="21"/>
  <c r="C189" i="21"/>
  <c r="D189" i="21"/>
  <c r="E189" i="21"/>
  <c r="F189" i="21"/>
  <c r="G189" i="21"/>
  <c r="Y189" i="21" s="1"/>
  <c r="I189" i="21"/>
  <c r="U189" i="21"/>
  <c r="A190" i="21"/>
  <c r="B190" i="21"/>
  <c r="C190" i="21"/>
  <c r="D190" i="21"/>
  <c r="E190" i="21"/>
  <c r="F190" i="21"/>
  <c r="G190" i="21"/>
  <c r="I190" i="21"/>
  <c r="U190" i="21"/>
  <c r="A191" i="21"/>
  <c r="B191" i="21"/>
  <c r="C191" i="21"/>
  <c r="D191" i="21"/>
  <c r="E191" i="21"/>
  <c r="F191" i="21"/>
  <c r="I191" i="21"/>
  <c r="U191" i="21"/>
  <c r="A192" i="21"/>
  <c r="B192" i="21"/>
  <c r="C192" i="21"/>
  <c r="D192" i="21"/>
  <c r="E192" i="21"/>
  <c r="F192" i="21"/>
  <c r="I192" i="21"/>
  <c r="U192" i="21"/>
  <c r="A193" i="21"/>
  <c r="B193" i="21"/>
  <c r="C193" i="21"/>
  <c r="D193" i="21"/>
  <c r="E193" i="21"/>
  <c r="F193" i="21"/>
  <c r="G193" i="21"/>
  <c r="Y193" i="21" s="1"/>
  <c r="I193" i="21"/>
  <c r="U193" i="21"/>
  <c r="A194" i="21"/>
  <c r="B194" i="21"/>
  <c r="C194" i="21"/>
  <c r="D194" i="21"/>
  <c r="E194" i="21"/>
  <c r="F194" i="21"/>
  <c r="G194" i="21"/>
  <c r="Y194" i="21" s="1"/>
  <c r="I194" i="21"/>
  <c r="U194" i="21"/>
  <c r="A195" i="21"/>
  <c r="B195" i="21"/>
  <c r="C195" i="21"/>
  <c r="D195" i="21"/>
  <c r="E195" i="21"/>
  <c r="F195" i="21"/>
  <c r="G195" i="21"/>
  <c r="I195" i="21"/>
  <c r="U195" i="21"/>
  <c r="A196" i="21"/>
  <c r="B196" i="21"/>
  <c r="C196" i="21"/>
  <c r="D196" i="21"/>
  <c r="E196" i="21"/>
  <c r="F196" i="21"/>
  <c r="I196" i="21"/>
  <c r="U196" i="21"/>
  <c r="A197" i="21"/>
  <c r="B197" i="21"/>
  <c r="C197" i="21"/>
  <c r="D197" i="21"/>
  <c r="E197" i="21"/>
  <c r="F197" i="21"/>
  <c r="G197" i="21"/>
  <c r="I197" i="21"/>
  <c r="U197" i="21"/>
  <c r="A198" i="21"/>
  <c r="B198" i="21"/>
  <c r="C198" i="21"/>
  <c r="D198" i="21"/>
  <c r="E198" i="21"/>
  <c r="F198" i="21"/>
  <c r="G198" i="21"/>
  <c r="I198" i="21"/>
  <c r="U198" i="21"/>
  <c r="A199" i="21"/>
  <c r="B199" i="21"/>
  <c r="C199" i="21"/>
  <c r="D199" i="21"/>
  <c r="E199" i="21"/>
  <c r="F199" i="21"/>
  <c r="G199" i="21"/>
  <c r="Y199" i="21" s="1"/>
  <c r="I199" i="21"/>
  <c r="U199" i="21"/>
  <c r="A200" i="21"/>
  <c r="B200" i="21"/>
  <c r="C200" i="21"/>
  <c r="D200" i="21"/>
  <c r="E200" i="21"/>
  <c r="F200" i="21"/>
  <c r="I200" i="21"/>
  <c r="U200" i="21"/>
  <c r="A201" i="21"/>
  <c r="B201" i="21"/>
  <c r="C201" i="21"/>
  <c r="D201" i="21"/>
  <c r="E201" i="21"/>
  <c r="F201" i="21"/>
  <c r="G201" i="21"/>
  <c r="Y201" i="21" s="1"/>
  <c r="I201" i="21"/>
  <c r="U201" i="21"/>
  <c r="A202" i="21"/>
  <c r="B202" i="21"/>
  <c r="C202" i="21"/>
  <c r="D202" i="21"/>
  <c r="E202" i="21"/>
  <c r="F202" i="21"/>
  <c r="G202" i="21"/>
  <c r="Y202" i="21" s="1"/>
  <c r="I202" i="21"/>
  <c r="U202" i="21"/>
  <c r="A203" i="21"/>
  <c r="B203" i="21"/>
  <c r="C203" i="21"/>
  <c r="D203" i="21"/>
  <c r="E203" i="21"/>
  <c r="F203" i="21"/>
  <c r="I203" i="21"/>
  <c r="A204" i="21"/>
  <c r="B204" i="21"/>
  <c r="C204" i="21"/>
  <c r="D204" i="21"/>
  <c r="E204" i="21"/>
  <c r="F204" i="21"/>
  <c r="I204" i="21"/>
  <c r="U204" i="21"/>
  <c r="A205" i="21"/>
  <c r="B205" i="21"/>
  <c r="C205" i="21"/>
  <c r="D205" i="21"/>
  <c r="E205" i="21"/>
  <c r="F205" i="21"/>
  <c r="G205" i="21"/>
  <c r="Y205" i="21" s="1"/>
  <c r="I205" i="21"/>
  <c r="U205" i="21"/>
  <c r="A206" i="21"/>
  <c r="B206" i="21"/>
  <c r="C206" i="21"/>
  <c r="D206" i="21"/>
  <c r="E206" i="21"/>
  <c r="F206" i="21"/>
  <c r="G206" i="21"/>
  <c r="I206" i="21"/>
  <c r="U206" i="21"/>
  <c r="A207" i="21"/>
  <c r="B207" i="21"/>
  <c r="C207" i="21"/>
  <c r="D207" i="21"/>
  <c r="E207" i="21"/>
  <c r="F207" i="21"/>
  <c r="G207" i="21"/>
  <c r="Y207" i="21" s="1"/>
  <c r="I207" i="21"/>
  <c r="U207" i="21"/>
  <c r="A208" i="21"/>
  <c r="B208" i="21"/>
  <c r="C208" i="21"/>
  <c r="D208" i="21"/>
  <c r="E208" i="21"/>
  <c r="F208" i="21"/>
  <c r="I208" i="21"/>
  <c r="U208" i="21"/>
  <c r="A209" i="21"/>
  <c r="B209" i="21"/>
  <c r="C209" i="21"/>
  <c r="D209" i="21"/>
  <c r="E209" i="21"/>
  <c r="F209" i="21"/>
  <c r="G209" i="21"/>
  <c r="Y209" i="21" s="1"/>
  <c r="I209" i="21"/>
  <c r="U209" i="21"/>
  <c r="A210" i="21"/>
  <c r="B210" i="21"/>
  <c r="C210" i="21"/>
  <c r="D210" i="21"/>
  <c r="E210" i="21"/>
  <c r="F210" i="21"/>
  <c r="G210" i="21"/>
  <c r="Y210" i="21" s="1"/>
  <c r="I210" i="21"/>
  <c r="U210" i="21"/>
  <c r="A211" i="21"/>
  <c r="B211" i="21"/>
  <c r="C211" i="21"/>
  <c r="D211" i="21"/>
  <c r="E211" i="21"/>
  <c r="F211" i="21"/>
  <c r="G211" i="21"/>
  <c r="Y211" i="21" s="1"/>
  <c r="I211" i="21"/>
  <c r="U211" i="21"/>
  <c r="A212" i="21"/>
  <c r="B212" i="21"/>
  <c r="C212" i="21"/>
  <c r="D212" i="21"/>
  <c r="E212" i="21"/>
  <c r="F212" i="21"/>
  <c r="G212" i="21"/>
  <c r="I212" i="21"/>
  <c r="U212" i="21"/>
  <c r="A213" i="21"/>
  <c r="B213" i="21"/>
  <c r="C213" i="21"/>
  <c r="D213" i="21"/>
  <c r="E213" i="21"/>
  <c r="F213" i="21"/>
  <c r="G213" i="21"/>
  <c r="Y213" i="21" s="1"/>
  <c r="I213" i="21"/>
  <c r="U213" i="21"/>
  <c r="A214" i="21"/>
  <c r="B214" i="21"/>
  <c r="C214" i="21"/>
  <c r="D214" i="21"/>
  <c r="E214" i="21"/>
  <c r="F214" i="21"/>
  <c r="G214" i="21"/>
  <c r="I214" i="21"/>
  <c r="U214" i="21"/>
  <c r="A215" i="21"/>
  <c r="B215" i="21"/>
  <c r="C215" i="21"/>
  <c r="D215" i="21"/>
  <c r="E215" i="21"/>
  <c r="F215" i="21"/>
  <c r="I215" i="21"/>
  <c r="U215" i="21"/>
  <c r="A216" i="21"/>
  <c r="B216" i="21"/>
  <c r="C216" i="21"/>
  <c r="D216" i="21"/>
  <c r="E216" i="21"/>
  <c r="F216" i="21"/>
  <c r="I216" i="21"/>
  <c r="U216" i="21"/>
  <c r="A217" i="21"/>
  <c r="B217" i="21"/>
  <c r="C217" i="21"/>
  <c r="D217" i="21"/>
  <c r="E217" i="21"/>
  <c r="F217" i="21"/>
  <c r="G217" i="21"/>
  <c r="Y217" i="21" s="1"/>
  <c r="I217" i="21"/>
  <c r="U217" i="21"/>
  <c r="A218" i="21"/>
  <c r="B218" i="21"/>
  <c r="C218" i="21"/>
  <c r="D218" i="21"/>
  <c r="E218" i="21"/>
  <c r="F218" i="21"/>
  <c r="G218" i="21"/>
  <c r="I218" i="21"/>
  <c r="U218" i="21"/>
  <c r="A219" i="21"/>
  <c r="B219" i="21"/>
  <c r="C219" i="21"/>
  <c r="D219" i="21"/>
  <c r="E219" i="21"/>
  <c r="F219" i="21"/>
  <c r="G219" i="21"/>
  <c r="Y219" i="21" s="1"/>
  <c r="I219" i="21"/>
  <c r="U219" i="21"/>
  <c r="A220" i="21"/>
  <c r="B220" i="21"/>
  <c r="C220" i="21"/>
  <c r="D220" i="21"/>
  <c r="E220" i="21"/>
  <c r="F220" i="21"/>
  <c r="I220" i="21"/>
  <c r="U220" i="21"/>
  <c r="A221" i="21"/>
  <c r="B221" i="21"/>
  <c r="C221" i="21"/>
  <c r="D221" i="21"/>
  <c r="E221" i="21"/>
  <c r="F221" i="21"/>
  <c r="G221" i="21"/>
  <c r="Y221" i="21" s="1"/>
  <c r="I221" i="21"/>
  <c r="U221" i="21"/>
  <c r="A222" i="21"/>
  <c r="B222" i="21"/>
  <c r="C222" i="21"/>
  <c r="D222" i="21"/>
  <c r="E222" i="21"/>
  <c r="F222" i="21"/>
  <c r="G222" i="21"/>
  <c r="I222" i="21"/>
  <c r="U222" i="21"/>
  <c r="A223" i="21"/>
  <c r="B223" i="21"/>
  <c r="C223" i="21"/>
  <c r="D223" i="21"/>
  <c r="E223" i="21"/>
  <c r="F223" i="21"/>
  <c r="G223" i="21"/>
  <c r="Y223" i="21" s="1"/>
  <c r="I223" i="21"/>
  <c r="U223" i="21"/>
  <c r="A224" i="21"/>
  <c r="B224" i="21"/>
  <c r="C224" i="21"/>
  <c r="D224" i="21"/>
  <c r="E224" i="21"/>
  <c r="F224" i="21"/>
  <c r="I224" i="21"/>
  <c r="U224" i="21"/>
  <c r="A225" i="21"/>
  <c r="B225" i="21"/>
  <c r="C225" i="21"/>
  <c r="D225" i="21"/>
  <c r="E225" i="21"/>
  <c r="F225" i="21"/>
  <c r="G225" i="21"/>
  <c r="I225" i="21"/>
  <c r="U225" i="21"/>
  <c r="A226" i="21"/>
  <c r="B226" i="21"/>
  <c r="C226" i="21"/>
  <c r="D226" i="21"/>
  <c r="E226" i="21"/>
  <c r="F226" i="21"/>
  <c r="G226" i="21"/>
  <c r="I226" i="21"/>
  <c r="U226" i="21"/>
  <c r="A227" i="21"/>
  <c r="B227" i="21"/>
  <c r="C227" i="21"/>
  <c r="D227" i="21"/>
  <c r="E227" i="21"/>
  <c r="F227" i="21"/>
  <c r="G227" i="21"/>
  <c r="I227" i="21"/>
  <c r="U227" i="21"/>
  <c r="A228" i="21"/>
  <c r="B228" i="21"/>
  <c r="C228" i="21"/>
  <c r="D228" i="21"/>
  <c r="E228" i="21"/>
  <c r="F228" i="21"/>
  <c r="I228" i="21"/>
  <c r="U228" i="21"/>
  <c r="A229" i="21"/>
  <c r="B229" i="21"/>
  <c r="C229" i="21"/>
  <c r="D229" i="21"/>
  <c r="E229" i="21"/>
  <c r="F229" i="21"/>
  <c r="G229" i="21"/>
  <c r="I229" i="21"/>
  <c r="U229" i="21"/>
  <c r="A230" i="21"/>
  <c r="B230" i="21"/>
  <c r="C230" i="21"/>
  <c r="D230" i="21"/>
  <c r="E230" i="21"/>
  <c r="F230" i="21"/>
  <c r="G230" i="21"/>
  <c r="I230" i="21"/>
  <c r="U230" i="21"/>
  <c r="A231" i="21"/>
  <c r="B231" i="21"/>
  <c r="C231" i="21"/>
  <c r="D231" i="21"/>
  <c r="E231" i="21"/>
  <c r="F231" i="21"/>
  <c r="G231" i="21"/>
  <c r="I231" i="21"/>
  <c r="U231" i="21"/>
  <c r="A232" i="21"/>
  <c r="B232" i="21"/>
  <c r="C232" i="21"/>
  <c r="D232" i="21"/>
  <c r="E232" i="21"/>
  <c r="F232" i="21"/>
  <c r="I232" i="21"/>
  <c r="U232" i="21"/>
  <c r="A233" i="21"/>
  <c r="B233" i="21"/>
  <c r="C233" i="21"/>
  <c r="D233" i="21"/>
  <c r="E233" i="21"/>
  <c r="F233" i="21"/>
  <c r="G233" i="21"/>
  <c r="Y233" i="21" s="1"/>
  <c r="I233" i="21"/>
  <c r="U233" i="21"/>
  <c r="A234" i="21"/>
  <c r="B234" i="21"/>
  <c r="C234" i="21"/>
  <c r="D234" i="21"/>
  <c r="E234" i="21"/>
  <c r="F234" i="21"/>
  <c r="G234" i="21"/>
  <c r="Y234" i="21" s="1"/>
  <c r="I234" i="21"/>
  <c r="U234" i="21"/>
  <c r="A235" i="21"/>
  <c r="B235" i="21"/>
  <c r="C235" i="21"/>
  <c r="D235" i="21"/>
  <c r="E235" i="21"/>
  <c r="F235" i="21"/>
  <c r="G235" i="21"/>
  <c r="I235" i="21"/>
  <c r="U235" i="21"/>
  <c r="A236" i="21"/>
  <c r="B236" i="21"/>
  <c r="C236" i="21"/>
  <c r="D236" i="21"/>
  <c r="E236" i="21"/>
  <c r="F236" i="21"/>
  <c r="I236" i="21"/>
  <c r="U236" i="21"/>
  <c r="A237" i="21"/>
  <c r="B237" i="21"/>
  <c r="C237" i="21"/>
  <c r="D237" i="21"/>
  <c r="E237" i="21"/>
  <c r="F237" i="21"/>
  <c r="G237" i="21"/>
  <c r="I237" i="21"/>
  <c r="U237" i="21"/>
  <c r="A238" i="21"/>
  <c r="B238" i="21"/>
  <c r="C238" i="21"/>
  <c r="D238" i="21"/>
  <c r="E238" i="21"/>
  <c r="F238" i="21"/>
  <c r="G238" i="21"/>
  <c r="I238" i="21"/>
  <c r="U238" i="21"/>
  <c r="A239" i="21"/>
  <c r="B239" i="21"/>
  <c r="C239" i="21"/>
  <c r="D239" i="21"/>
  <c r="E239" i="21"/>
  <c r="F239" i="21"/>
  <c r="G239" i="21"/>
  <c r="I239" i="21"/>
  <c r="U239" i="21"/>
  <c r="A240" i="21"/>
  <c r="B240" i="21"/>
  <c r="C240" i="21"/>
  <c r="D240" i="21"/>
  <c r="E240" i="21"/>
  <c r="F240" i="21"/>
  <c r="I240" i="21"/>
  <c r="U240" i="21"/>
  <c r="A241" i="21"/>
  <c r="B241" i="21"/>
  <c r="C241" i="21"/>
  <c r="D241" i="21"/>
  <c r="E241" i="21"/>
  <c r="F241" i="21"/>
  <c r="G241" i="21"/>
  <c r="I241" i="21"/>
  <c r="U241" i="21"/>
  <c r="A242" i="21"/>
  <c r="B242" i="21"/>
  <c r="C242" i="21"/>
  <c r="D242" i="21"/>
  <c r="E242" i="21"/>
  <c r="F242" i="21"/>
  <c r="G242" i="21"/>
  <c r="X242" i="21" s="1"/>
  <c r="S242" i="21" s="1"/>
  <c r="I242" i="21"/>
  <c r="U242" i="21"/>
  <c r="A243" i="21"/>
  <c r="B243" i="21"/>
  <c r="C243" i="21"/>
  <c r="D243" i="21"/>
  <c r="E243" i="21"/>
  <c r="F243" i="21"/>
  <c r="G243" i="21"/>
  <c r="I243" i="21"/>
  <c r="U243" i="21"/>
  <c r="A244" i="21"/>
  <c r="B244" i="21"/>
  <c r="C244" i="21"/>
  <c r="D244" i="21"/>
  <c r="E244" i="21"/>
  <c r="F244" i="21"/>
  <c r="I244" i="21"/>
  <c r="U244" i="21"/>
  <c r="A245" i="21"/>
  <c r="B245" i="21"/>
  <c r="C245" i="21"/>
  <c r="D245" i="21"/>
  <c r="E245" i="21"/>
  <c r="F245" i="21"/>
  <c r="G245" i="21"/>
  <c r="I245" i="21"/>
  <c r="U245" i="21"/>
  <c r="A246" i="21"/>
  <c r="B246" i="21"/>
  <c r="C246" i="21"/>
  <c r="D246" i="21"/>
  <c r="E246" i="21"/>
  <c r="F246" i="21"/>
  <c r="G246" i="21"/>
  <c r="I246" i="21"/>
  <c r="U246" i="21"/>
  <c r="A247" i="21"/>
  <c r="B247" i="21"/>
  <c r="C247" i="21"/>
  <c r="D247" i="21"/>
  <c r="E247" i="21"/>
  <c r="F247" i="21"/>
  <c r="G247" i="21"/>
  <c r="I247" i="21"/>
  <c r="U247" i="21"/>
  <c r="A248" i="21"/>
  <c r="B248" i="21"/>
  <c r="C248" i="21"/>
  <c r="D248" i="21"/>
  <c r="E248" i="21"/>
  <c r="F248" i="21"/>
  <c r="I248" i="21"/>
  <c r="U248" i="21"/>
  <c r="A249" i="21"/>
  <c r="B249" i="21"/>
  <c r="C249" i="21"/>
  <c r="D249" i="21"/>
  <c r="E249" i="21"/>
  <c r="F249" i="21"/>
  <c r="G249" i="21"/>
  <c r="Y249" i="21" s="1"/>
  <c r="I249" i="21"/>
  <c r="U249" i="21"/>
  <c r="A250" i="21"/>
  <c r="B250" i="21"/>
  <c r="C250" i="21"/>
  <c r="D250" i="21"/>
  <c r="E250" i="21"/>
  <c r="F250" i="21"/>
  <c r="G250" i="21"/>
  <c r="I250" i="21"/>
  <c r="U250" i="21"/>
  <c r="A251" i="21"/>
  <c r="B251" i="21"/>
  <c r="C251" i="21"/>
  <c r="D251" i="21"/>
  <c r="E251" i="21"/>
  <c r="F251" i="21"/>
  <c r="G251" i="21"/>
  <c r="I251" i="21"/>
  <c r="U251" i="21"/>
  <c r="A252" i="21"/>
  <c r="B252" i="21"/>
  <c r="C252" i="21"/>
  <c r="D252" i="21"/>
  <c r="E252" i="21"/>
  <c r="F252" i="21"/>
  <c r="I252" i="21"/>
  <c r="U252" i="21"/>
  <c r="A253" i="21"/>
  <c r="B253" i="21"/>
  <c r="C253" i="21"/>
  <c r="D253" i="21"/>
  <c r="E253" i="21"/>
  <c r="F253" i="21"/>
  <c r="G253" i="21"/>
  <c r="I253" i="21"/>
  <c r="U253" i="21"/>
  <c r="A254" i="21"/>
  <c r="B254" i="21"/>
  <c r="C254" i="21"/>
  <c r="D254" i="21"/>
  <c r="E254" i="21"/>
  <c r="F254" i="21"/>
  <c r="G254" i="21"/>
  <c r="I254" i="21"/>
  <c r="U254" i="21"/>
  <c r="A255" i="21"/>
  <c r="B255" i="21"/>
  <c r="C255" i="21"/>
  <c r="D255" i="21"/>
  <c r="E255" i="21"/>
  <c r="F255" i="21"/>
  <c r="G255" i="21"/>
  <c r="Y255" i="21" s="1"/>
  <c r="I255" i="21"/>
  <c r="U255" i="21"/>
  <c r="A256" i="21"/>
  <c r="B256" i="21"/>
  <c r="C256" i="21"/>
  <c r="D256" i="21"/>
  <c r="E256" i="21"/>
  <c r="F256" i="21"/>
  <c r="I256" i="21"/>
  <c r="U256" i="21"/>
  <c r="A257" i="21"/>
  <c r="B257" i="21"/>
  <c r="C257" i="21"/>
  <c r="D257" i="21"/>
  <c r="E257" i="21"/>
  <c r="F257" i="21"/>
  <c r="G257" i="21"/>
  <c r="I257" i="21"/>
  <c r="U257" i="21"/>
  <c r="A258" i="21"/>
  <c r="B258" i="21"/>
  <c r="C258" i="21"/>
  <c r="D258" i="21"/>
  <c r="E258" i="21"/>
  <c r="F258" i="21"/>
  <c r="G258" i="21"/>
  <c r="I258" i="21"/>
  <c r="U258" i="21"/>
  <c r="A259" i="21"/>
  <c r="B259" i="21"/>
  <c r="C259" i="21"/>
  <c r="D259" i="21"/>
  <c r="E259" i="21"/>
  <c r="F259" i="21"/>
  <c r="G259" i="21"/>
  <c r="I259" i="21"/>
  <c r="U259" i="21"/>
  <c r="A260" i="21"/>
  <c r="B260" i="21"/>
  <c r="C260" i="21"/>
  <c r="D260" i="21"/>
  <c r="E260" i="21"/>
  <c r="F260" i="21"/>
  <c r="I260" i="21"/>
  <c r="U260" i="21"/>
  <c r="A261" i="21"/>
  <c r="B261" i="21"/>
  <c r="C261" i="21"/>
  <c r="D261" i="21"/>
  <c r="E261" i="21"/>
  <c r="F261" i="21"/>
  <c r="G261" i="21"/>
  <c r="Y261" i="21" s="1"/>
  <c r="I261" i="21"/>
  <c r="U261" i="21"/>
  <c r="A262" i="21"/>
  <c r="B262" i="21"/>
  <c r="C262" i="21"/>
  <c r="D262" i="21"/>
  <c r="E262" i="21"/>
  <c r="F262" i="21"/>
  <c r="G262" i="21"/>
  <c r="I262" i="21"/>
  <c r="U262" i="21"/>
  <c r="A263" i="21"/>
  <c r="B263" i="21"/>
  <c r="C263" i="21"/>
  <c r="D263" i="21"/>
  <c r="E263" i="21"/>
  <c r="F263" i="21"/>
  <c r="G263" i="21"/>
  <c r="I263" i="21"/>
  <c r="U263" i="21"/>
  <c r="A264" i="21"/>
  <c r="B264" i="21"/>
  <c r="C264" i="21"/>
  <c r="D264" i="21"/>
  <c r="E264" i="21"/>
  <c r="F264" i="21"/>
  <c r="I264" i="21"/>
  <c r="U264" i="21"/>
  <c r="A265" i="21"/>
  <c r="B265" i="21"/>
  <c r="C265" i="21"/>
  <c r="D265" i="21"/>
  <c r="E265" i="21"/>
  <c r="F265" i="21"/>
  <c r="G265" i="21"/>
  <c r="T265" i="21" s="1"/>
  <c r="I265" i="21"/>
  <c r="U265" i="21"/>
  <c r="A266" i="21"/>
  <c r="B266" i="21"/>
  <c r="C266" i="21"/>
  <c r="D266" i="21"/>
  <c r="E266" i="21"/>
  <c r="F266" i="21"/>
  <c r="G266" i="21"/>
  <c r="Y266" i="21" s="1"/>
  <c r="I266" i="21"/>
  <c r="U266" i="21"/>
  <c r="A267" i="21"/>
  <c r="B267" i="21"/>
  <c r="C267" i="21"/>
  <c r="D267" i="21"/>
  <c r="E267" i="21"/>
  <c r="F267" i="21"/>
  <c r="G267" i="21"/>
  <c r="I267" i="21"/>
  <c r="U267" i="21"/>
  <c r="A268" i="21"/>
  <c r="B268" i="21"/>
  <c r="C268" i="21"/>
  <c r="D268" i="21"/>
  <c r="E268" i="21"/>
  <c r="F268" i="21"/>
  <c r="I268" i="21"/>
  <c r="U268" i="21"/>
  <c r="A269" i="21"/>
  <c r="B269" i="21"/>
  <c r="C269" i="21"/>
  <c r="D269" i="21"/>
  <c r="E269" i="21"/>
  <c r="F269" i="21"/>
  <c r="G269" i="21"/>
  <c r="Y269" i="21" s="1"/>
  <c r="I269" i="21"/>
  <c r="U269" i="21"/>
  <c r="A270" i="21"/>
  <c r="B270" i="21"/>
  <c r="C270" i="21"/>
  <c r="D270" i="21"/>
  <c r="E270" i="21"/>
  <c r="F270" i="21"/>
  <c r="G270" i="21"/>
  <c r="Y270" i="21" s="1"/>
  <c r="I270" i="21"/>
  <c r="U270" i="21"/>
  <c r="A271" i="21"/>
  <c r="B271" i="21"/>
  <c r="C271" i="21"/>
  <c r="D271" i="21"/>
  <c r="E271" i="21"/>
  <c r="F271" i="21"/>
  <c r="G271" i="21"/>
  <c r="Y271" i="21" s="1"/>
  <c r="I271" i="21"/>
  <c r="U271" i="21"/>
  <c r="A272" i="21"/>
  <c r="B272" i="21"/>
  <c r="C272" i="21"/>
  <c r="D272" i="21"/>
  <c r="E272" i="21"/>
  <c r="F272" i="21"/>
  <c r="I272" i="21"/>
  <c r="U272" i="21"/>
  <c r="A273" i="21"/>
  <c r="B273" i="21"/>
  <c r="C273" i="21"/>
  <c r="D273" i="21"/>
  <c r="E273" i="21"/>
  <c r="F273" i="21"/>
  <c r="G273" i="21"/>
  <c r="I273" i="21"/>
  <c r="U273" i="21"/>
  <c r="X273" i="21"/>
  <c r="S273" i="21" s="1"/>
  <c r="A274" i="21"/>
  <c r="B274" i="21"/>
  <c r="C274" i="21"/>
  <c r="D274" i="21"/>
  <c r="E274" i="21"/>
  <c r="F274" i="21"/>
  <c r="G274" i="21"/>
  <c r="Y274" i="21" s="1"/>
  <c r="I274" i="21"/>
  <c r="U274" i="21"/>
  <c r="A275" i="21"/>
  <c r="B275" i="21"/>
  <c r="C275" i="21"/>
  <c r="D275" i="21"/>
  <c r="E275" i="21"/>
  <c r="F275" i="21"/>
  <c r="G275" i="21"/>
  <c r="I275" i="21"/>
  <c r="U275" i="21"/>
  <c r="A276" i="21"/>
  <c r="B276" i="21"/>
  <c r="C276" i="21"/>
  <c r="D276" i="21"/>
  <c r="E276" i="21"/>
  <c r="F276" i="21"/>
  <c r="I276" i="21"/>
  <c r="U276" i="21"/>
  <c r="A277" i="21"/>
  <c r="B277" i="21"/>
  <c r="C277" i="21"/>
  <c r="D277" i="21"/>
  <c r="E277" i="21"/>
  <c r="F277" i="21"/>
  <c r="G277" i="21"/>
  <c r="I277" i="21"/>
  <c r="U277" i="21"/>
  <c r="A278" i="21"/>
  <c r="B278" i="21"/>
  <c r="C278" i="21"/>
  <c r="D278" i="21"/>
  <c r="E278" i="21"/>
  <c r="F278" i="21"/>
  <c r="G278" i="21"/>
  <c r="I278" i="21"/>
  <c r="U278" i="21"/>
  <c r="A279" i="21"/>
  <c r="B279" i="21"/>
  <c r="C279" i="21"/>
  <c r="D279" i="21"/>
  <c r="E279" i="21"/>
  <c r="F279" i="21"/>
  <c r="G279" i="21"/>
  <c r="I279" i="21"/>
  <c r="U279" i="21"/>
  <c r="X279" i="21"/>
  <c r="S279" i="21" s="1"/>
  <c r="A280" i="21"/>
  <c r="B280" i="21"/>
  <c r="C280" i="21"/>
  <c r="D280" i="21"/>
  <c r="E280" i="21"/>
  <c r="F280" i="21"/>
  <c r="I280" i="21"/>
  <c r="U280" i="21"/>
  <c r="A281" i="21"/>
  <c r="B281" i="21"/>
  <c r="C281" i="21"/>
  <c r="D281" i="21"/>
  <c r="E281" i="21"/>
  <c r="F281" i="21"/>
  <c r="G281" i="21"/>
  <c r="Y281" i="21" s="1"/>
  <c r="I281" i="21"/>
  <c r="U281" i="21"/>
  <c r="A282" i="21"/>
  <c r="B282" i="21"/>
  <c r="C282" i="21"/>
  <c r="D282" i="21"/>
  <c r="E282" i="21"/>
  <c r="F282" i="21"/>
  <c r="G282" i="21"/>
  <c r="I282" i="21"/>
  <c r="U282" i="21"/>
  <c r="A283" i="21"/>
  <c r="B283" i="21"/>
  <c r="C283" i="21"/>
  <c r="D283" i="21"/>
  <c r="E283" i="21"/>
  <c r="F283" i="21"/>
  <c r="G283" i="21"/>
  <c r="I283" i="21"/>
  <c r="U283" i="21"/>
  <c r="A284" i="21"/>
  <c r="B284" i="21"/>
  <c r="C284" i="21"/>
  <c r="D284" i="21"/>
  <c r="E284" i="21"/>
  <c r="F284" i="21"/>
  <c r="I284" i="21"/>
  <c r="U284" i="21"/>
  <c r="A285" i="21"/>
  <c r="B285" i="21"/>
  <c r="C285" i="21"/>
  <c r="D285" i="21"/>
  <c r="E285" i="21"/>
  <c r="F285" i="21"/>
  <c r="G285" i="21"/>
  <c r="Y285" i="21" s="1"/>
  <c r="H285" i="21"/>
  <c r="I285" i="21"/>
  <c r="U285" i="21"/>
  <c r="A286" i="21"/>
  <c r="B286" i="21"/>
  <c r="C286" i="21"/>
  <c r="D286" i="21"/>
  <c r="E286" i="21"/>
  <c r="F286" i="21"/>
  <c r="G286" i="21"/>
  <c r="Y286" i="21" s="1"/>
  <c r="I286" i="21"/>
  <c r="U286" i="21"/>
  <c r="A287" i="21"/>
  <c r="B287" i="21"/>
  <c r="C287" i="21"/>
  <c r="D287" i="21"/>
  <c r="E287" i="21"/>
  <c r="F287" i="21"/>
  <c r="G287" i="21"/>
  <c r="I287" i="21"/>
  <c r="U287" i="21"/>
  <c r="A288" i="21"/>
  <c r="B288" i="21"/>
  <c r="C288" i="21"/>
  <c r="D288" i="21"/>
  <c r="E288" i="21"/>
  <c r="F288" i="21"/>
  <c r="I288" i="21"/>
  <c r="U288" i="21"/>
  <c r="A289" i="21"/>
  <c r="B289" i="21"/>
  <c r="C289" i="21"/>
  <c r="D289" i="21"/>
  <c r="E289" i="21"/>
  <c r="F289" i="21"/>
  <c r="G289" i="21"/>
  <c r="I289" i="21"/>
  <c r="U289" i="21"/>
  <c r="A290" i="21"/>
  <c r="B290" i="21"/>
  <c r="C290" i="21"/>
  <c r="D290" i="21"/>
  <c r="E290" i="21"/>
  <c r="F290" i="21"/>
  <c r="G290" i="21"/>
  <c r="I290" i="21"/>
  <c r="U290" i="21"/>
  <c r="A291" i="21"/>
  <c r="B291" i="21"/>
  <c r="C291" i="21"/>
  <c r="D291" i="21"/>
  <c r="E291" i="21"/>
  <c r="F291" i="21"/>
  <c r="G291" i="21"/>
  <c r="Y291" i="21" s="1"/>
  <c r="I291" i="21"/>
  <c r="U291" i="21"/>
  <c r="A292" i="21"/>
  <c r="B292" i="21"/>
  <c r="C292" i="21"/>
  <c r="D292" i="21"/>
  <c r="E292" i="21"/>
  <c r="F292" i="21"/>
  <c r="I292" i="21"/>
  <c r="U292" i="21"/>
  <c r="A293" i="21"/>
  <c r="B293" i="21"/>
  <c r="C293" i="21"/>
  <c r="D293" i="21"/>
  <c r="E293" i="21"/>
  <c r="F293" i="21"/>
  <c r="G293" i="21"/>
  <c r="Y293" i="21" s="1"/>
  <c r="I293" i="21"/>
  <c r="U293" i="21"/>
  <c r="A294" i="21"/>
  <c r="B294" i="21"/>
  <c r="C294" i="21"/>
  <c r="D294" i="21"/>
  <c r="E294" i="21"/>
  <c r="F294" i="21"/>
  <c r="G294" i="21"/>
  <c r="I294" i="21"/>
  <c r="U294" i="21"/>
  <c r="A295" i="21"/>
  <c r="B295" i="21"/>
  <c r="C295" i="21"/>
  <c r="D295" i="21"/>
  <c r="E295" i="21"/>
  <c r="F295" i="21"/>
  <c r="G295" i="21"/>
  <c r="Y295" i="21" s="1"/>
  <c r="I295" i="21"/>
  <c r="U295" i="21"/>
  <c r="A296" i="21"/>
  <c r="B296" i="21"/>
  <c r="C296" i="21"/>
  <c r="D296" i="21"/>
  <c r="E296" i="21"/>
  <c r="F296" i="21"/>
  <c r="I296" i="21"/>
  <c r="U296" i="21"/>
  <c r="A297" i="21"/>
  <c r="B297" i="21"/>
  <c r="C297" i="21"/>
  <c r="D297" i="21"/>
  <c r="E297" i="21"/>
  <c r="F297" i="21"/>
  <c r="G297" i="21"/>
  <c r="I297" i="21"/>
  <c r="U297" i="21"/>
  <c r="A298" i="21"/>
  <c r="B298" i="21"/>
  <c r="C298" i="21"/>
  <c r="D298" i="21"/>
  <c r="E298" i="21"/>
  <c r="F298" i="21"/>
  <c r="G298" i="21"/>
  <c r="I298" i="21"/>
  <c r="U298" i="21"/>
  <c r="A299" i="21"/>
  <c r="B299" i="21"/>
  <c r="C299" i="21"/>
  <c r="D299" i="21"/>
  <c r="E299" i="21"/>
  <c r="F299" i="21"/>
  <c r="G299" i="21"/>
  <c r="Y299" i="21" s="1"/>
  <c r="I299" i="21"/>
  <c r="U299" i="21"/>
  <c r="A300" i="21"/>
  <c r="B300" i="21"/>
  <c r="C300" i="21"/>
  <c r="D300" i="21"/>
  <c r="E300" i="21"/>
  <c r="F300" i="21"/>
  <c r="I300" i="21"/>
  <c r="U300" i="21"/>
  <c r="A301" i="21"/>
  <c r="B301" i="21"/>
  <c r="C301" i="21"/>
  <c r="D301" i="21"/>
  <c r="E301" i="21"/>
  <c r="F301" i="21"/>
  <c r="G301" i="21"/>
  <c r="Y301" i="21" s="1"/>
  <c r="I301" i="21"/>
  <c r="U301" i="21"/>
  <c r="A302" i="21"/>
  <c r="B302" i="21"/>
  <c r="C302" i="21"/>
  <c r="D302" i="21"/>
  <c r="E302" i="21"/>
  <c r="F302" i="21"/>
  <c r="G302" i="21"/>
  <c r="I302" i="21"/>
  <c r="U302" i="21"/>
  <c r="A303" i="21"/>
  <c r="B303" i="21"/>
  <c r="C303" i="21"/>
  <c r="D303" i="21"/>
  <c r="E303" i="21"/>
  <c r="F303" i="21"/>
  <c r="G303" i="21"/>
  <c r="Y303" i="21" s="1"/>
  <c r="I303" i="21"/>
  <c r="U303" i="21"/>
  <c r="A304" i="21"/>
  <c r="B304" i="21"/>
  <c r="C304" i="21"/>
  <c r="D304" i="21"/>
  <c r="E304" i="21"/>
  <c r="F304" i="21"/>
  <c r="I304" i="21"/>
  <c r="U304" i="21"/>
  <c r="A305" i="21"/>
  <c r="B305" i="21"/>
  <c r="C305" i="21"/>
  <c r="D305" i="21"/>
  <c r="E305" i="21"/>
  <c r="F305" i="21"/>
  <c r="G305" i="21"/>
  <c r="I305" i="21"/>
  <c r="U305" i="21"/>
  <c r="A306" i="21"/>
  <c r="B306" i="21"/>
  <c r="C306" i="21"/>
  <c r="D306" i="21"/>
  <c r="E306" i="21"/>
  <c r="F306" i="21"/>
  <c r="G306" i="21"/>
  <c r="I306" i="21"/>
  <c r="U306" i="21"/>
  <c r="A307" i="21"/>
  <c r="B307" i="21"/>
  <c r="C307" i="21"/>
  <c r="D307" i="21"/>
  <c r="E307" i="21"/>
  <c r="F307" i="21"/>
  <c r="G307" i="21"/>
  <c r="Y307" i="21" s="1"/>
  <c r="I307" i="21"/>
  <c r="U307" i="21"/>
  <c r="A308" i="21"/>
  <c r="B308" i="21"/>
  <c r="C308" i="21"/>
  <c r="D308" i="21"/>
  <c r="E308" i="21"/>
  <c r="F308" i="21"/>
  <c r="I308" i="21"/>
  <c r="U308" i="21"/>
  <c r="A309" i="21"/>
  <c r="B309" i="21"/>
  <c r="C309" i="21"/>
  <c r="D309" i="21"/>
  <c r="E309" i="21"/>
  <c r="F309" i="21"/>
  <c r="G309" i="21"/>
  <c r="Y309" i="21" s="1"/>
  <c r="I309" i="21"/>
  <c r="U309" i="21"/>
  <c r="A310" i="21"/>
  <c r="B310" i="21"/>
  <c r="C310" i="21"/>
  <c r="D310" i="21"/>
  <c r="E310" i="21"/>
  <c r="F310" i="21"/>
  <c r="G310" i="21"/>
  <c r="I310" i="21"/>
  <c r="U310" i="21"/>
  <c r="A311" i="21"/>
  <c r="B311" i="21"/>
  <c r="C311" i="21"/>
  <c r="D311" i="21"/>
  <c r="E311" i="21"/>
  <c r="F311" i="21"/>
  <c r="G311" i="21"/>
  <c r="I311" i="21"/>
  <c r="U311" i="21"/>
  <c r="A312" i="21"/>
  <c r="B312" i="21"/>
  <c r="C312" i="21"/>
  <c r="D312" i="21"/>
  <c r="E312" i="21"/>
  <c r="F312" i="21"/>
  <c r="I312" i="21"/>
  <c r="U312" i="21"/>
  <c r="A313" i="21"/>
  <c r="B313" i="21"/>
  <c r="C313" i="21"/>
  <c r="D313" i="21"/>
  <c r="E313" i="21"/>
  <c r="F313" i="21"/>
  <c r="G313" i="21"/>
  <c r="Y313" i="21" s="1"/>
  <c r="I313" i="21"/>
  <c r="U313" i="21"/>
  <c r="A314" i="21"/>
  <c r="B314" i="21"/>
  <c r="C314" i="21"/>
  <c r="D314" i="21"/>
  <c r="E314" i="21"/>
  <c r="F314" i="21"/>
  <c r="G314" i="21"/>
  <c r="Y314" i="21" s="1"/>
  <c r="I314" i="21"/>
  <c r="U314" i="21"/>
  <c r="A315" i="21"/>
  <c r="B315" i="21"/>
  <c r="C315" i="21"/>
  <c r="D315" i="21"/>
  <c r="E315" i="21"/>
  <c r="F315" i="21"/>
  <c r="G315" i="21"/>
  <c r="I315" i="21"/>
  <c r="U315" i="21"/>
  <c r="A316" i="21"/>
  <c r="B316" i="21"/>
  <c r="C316" i="21"/>
  <c r="D316" i="21"/>
  <c r="E316" i="21"/>
  <c r="F316" i="21"/>
  <c r="I316" i="21"/>
  <c r="U316" i="21"/>
  <c r="A317" i="21"/>
  <c r="B317" i="21"/>
  <c r="C317" i="21"/>
  <c r="D317" i="21"/>
  <c r="E317" i="21"/>
  <c r="F317" i="21"/>
  <c r="G317" i="21"/>
  <c r="Y317" i="21" s="1"/>
  <c r="I317" i="21"/>
  <c r="U317" i="21"/>
  <c r="A318" i="21"/>
  <c r="B318" i="21"/>
  <c r="C318" i="21"/>
  <c r="D318" i="21"/>
  <c r="E318" i="21"/>
  <c r="F318" i="21"/>
  <c r="G318" i="21"/>
  <c r="Y318" i="21" s="1"/>
  <c r="I318" i="21"/>
  <c r="U318" i="21"/>
  <c r="A319" i="21"/>
  <c r="B319" i="21"/>
  <c r="C319" i="21"/>
  <c r="D319" i="21"/>
  <c r="E319" i="21"/>
  <c r="F319" i="21"/>
  <c r="G319" i="21"/>
  <c r="Y319" i="21" s="1"/>
  <c r="I319" i="21"/>
  <c r="U319" i="21"/>
  <c r="A320" i="21"/>
  <c r="B320" i="21"/>
  <c r="C320" i="21"/>
  <c r="D320" i="21"/>
  <c r="E320" i="21"/>
  <c r="F320" i="21"/>
  <c r="I320" i="21"/>
  <c r="U320" i="21"/>
  <c r="A321" i="21"/>
  <c r="B321" i="21"/>
  <c r="C321" i="21"/>
  <c r="D321" i="21"/>
  <c r="E321" i="21"/>
  <c r="F321" i="21"/>
  <c r="G321" i="21"/>
  <c r="Y321" i="21" s="1"/>
  <c r="I321" i="21"/>
  <c r="U321" i="21"/>
  <c r="A322" i="21"/>
  <c r="B322" i="21"/>
  <c r="C322" i="21"/>
  <c r="D322" i="21"/>
  <c r="E322" i="21"/>
  <c r="F322" i="21"/>
  <c r="G322" i="21"/>
  <c r="I322" i="21"/>
  <c r="U322" i="21"/>
  <c r="A323" i="21"/>
  <c r="B323" i="21"/>
  <c r="C323" i="21"/>
  <c r="D323" i="21"/>
  <c r="E323" i="21"/>
  <c r="F323" i="21"/>
  <c r="G323" i="21"/>
  <c r="H323" i="21"/>
  <c r="I323" i="21"/>
  <c r="U323" i="21"/>
  <c r="A324" i="21"/>
  <c r="B324" i="21"/>
  <c r="C324" i="21"/>
  <c r="D324" i="21"/>
  <c r="E324" i="21"/>
  <c r="F324" i="21"/>
  <c r="I324" i="21"/>
  <c r="U324" i="21"/>
  <c r="A325" i="21"/>
  <c r="B325" i="21"/>
  <c r="C325" i="21"/>
  <c r="D325" i="21"/>
  <c r="E325" i="21"/>
  <c r="F325" i="21"/>
  <c r="G325" i="21"/>
  <c r="Y325" i="21" s="1"/>
  <c r="I325" i="21"/>
  <c r="U325" i="21"/>
  <c r="A326" i="21"/>
  <c r="B326" i="21"/>
  <c r="C326" i="21"/>
  <c r="D326" i="21"/>
  <c r="E326" i="21"/>
  <c r="F326" i="21"/>
  <c r="G326" i="21"/>
  <c r="I326" i="21"/>
  <c r="U326" i="21"/>
  <c r="A327" i="21"/>
  <c r="B327" i="21"/>
  <c r="C327" i="21"/>
  <c r="D327" i="21"/>
  <c r="E327" i="21"/>
  <c r="F327" i="21"/>
  <c r="G327" i="21"/>
  <c r="H327" i="21" s="1"/>
  <c r="I327" i="21"/>
  <c r="U327" i="21"/>
  <c r="A328" i="21"/>
  <c r="B328" i="21"/>
  <c r="C328" i="21"/>
  <c r="D328" i="21"/>
  <c r="E328" i="21"/>
  <c r="F328" i="21"/>
  <c r="I328" i="21"/>
  <c r="U328" i="21"/>
  <c r="A329" i="21"/>
  <c r="B329" i="21"/>
  <c r="C329" i="21"/>
  <c r="D329" i="21"/>
  <c r="E329" i="21"/>
  <c r="F329" i="21"/>
  <c r="G329" i="21"/>
  <c r="Y329" i="21" s="1"/>
  <c r="I329" i="21"/>
  <c r="U329" i="21"/>
  <c r="A330" i="21"/>
  <c r="B330" i="21"/>
  <c r="C330" i="21"/>
  <c r="D330" i="21"/>
  <c r="E330" i="21"/>
  <c r="F330" i="21"/>
  <c r="G330" i="21"/>
  <c r="I330" i="21"/>
  <c r="U330" i="21"/>
  <c r="A331" i="21"/>
  <c r="B331" i="21"/>
  <c r="C331" i="21"/>
  <c r="D331" i="21"/>
  <c r="E331" i="21"/>
  <c r="F331" i="21"/>
  <c r="G331" i="21"/>
  <c r="I331" i="21"/>
  <c r="U331" i="21"/>
  <c r="A332" i="21"/>
  <c r="B332" i="21"/>
  <c r="C332" i="21"/>
  <c r="D332" i="21"/>
  <c r="E332" i="21"/>
  <c r="F332" i="21"/>
  <c r="I332" i="21"/>
  <c r="U332" i="21"/>
  <c r="A333" i="21"/>
  <c r="B333" i="21"/>
  <c r="C333" i="21"/>
  <c r="D333" i="21"/>
  <c r="E333" i="21"/>
  <c r="F333" i="21"/>
  <c r="G333" i="21"/>
  <c r="Y333" i="21" s="1"/>
  <c r="I333" i="21"/>
  <c r="U333" i="21"/>
  <c r="A334" i="21"/>
  <c r="B334" i="21"/>
  <c r="C334" i="21"/>
  <c r="D334" i="21"/>
  <c r="E334" i="21"/>
  <c r="F334" i="21"/>
  <c r="G334" i="21"/>
  <c r="I334" i="21"/>
  <c r="U334" i="21"/>
  <c r="A335" i="21"/>
  <c r="B335" i="21"/>
  <c r="C335" i="21"/>
  <c r="D335" i="21"/>
  <c r="E335" i="21"/>
  <c r="F335" i="21"/>
  <c r="G335" i="21"/>
  <c r="T335" i="21" s="1"/>
  <c r="I335" i="21"/>
  <c r="U335" i="21"/>
  <c r="A336" i="21"/>
  <c r="B336" i="21"/>
  <c r="C336" i="21"/>
  <c r="D336" i="21"/>
  <c r="E336" i="21"/>
  <c r="F336" i="21"/>
  <c r="I336" i="21"/>
  <c r="U336" i="21"/>
  <c r="A337" i="21"/>
  <c r="B337" i="21"/>
  <c r="C337" i="21"/>
  <c r="D337" i="21"/>
  <c r="E337" i="21"/>
  <c r="F337" i="21"/>
  <c r="G337" i="21"/>
  <c r="I337" i="21"/>
  <c r="U337" i="21"/>
  <c r="A338" i="21"/>
  <c r="B338" i="21"/>
  <c r="C338" i="21"/>
  <c r="D338" i="21"/>
  <c r="E338" i="21"/>
  <c r="F338" i="21"/>
  <c r="G338" i="21"/>
  <c r="I338" i="21"/>
  <c r="U338" i="21"/>
  <c r="A339" i="21"/>
  <c r="B339" i="21"/>
  <c r="C339" i="21"/>
  <c r="D339" i="21"/>
  <c r="E339" i="21"/>
  <c r="F339" i="21"/>
  <c r="G339" i="21"/>
  <c r="I339" i="21"/>
  <c r="U339" i="21"/>
  <c r="A340" i="21"/>
  <c r="B340" i="21"/>
  <c r="C340" i="21"/>
  <c r="D340" i="21"/>
  <c r="E340" i="21"/>
  <c r="F340" i="21"/>
  <c r="I340" i="21"/>
  <c r="U340" i="21"/>
  <c r="A341" i="21"/>
  <c r="B341" i="21"/>
  <c r="C341" i="21"/>
  <c r="D341" i="21"/>
  <c r="E341" i="21"/>
  <c r="F341" i="21"/>
  <c r="G341" i="21"/>
  <c r="I341" i="21"/>
  <c r="U341" i="21"/>
  <c r="A342" i="21"/>
  <c r="B342" i="21"/>
  <c r="C342" i="21"/>
  <c r="D342" i="21"/>
  <c r="E342" i="21"/>
  <c r="F342" i="21"/>
  <c r="G342" i="21"/>
  <c r="I342" i="21"/>
  <c r="U342" i="21"/>
  <c r="A343" i="21"/>
  <c r="B343" i="21"/>
  <c r="C343" i="21"/>
  <c r="D343" i="21"/>
  <c r="E343" i="21"/>
  <c r="F343" i="21"/>
  <c r="G343" i="21"/>
  <c r="I343" i="21"/>
  <c r="U343" i="21"/>
  <c r="A344" i="21"/>
  <c r="B344" i="21"/>
  <c r="C344" i="21"/>
  <c r="D344" i="21"/>
  <c r="E344" i="21"/>
  <c r="F344" i="21"/>
  <c r="I344" i="21"/>
  <c r="U344" i="21"/>
  <c r="A345" i="21"/>
  <c r="B345" i="21"/>
  <c r="C345" i="21"/>
  <c r="D345" i="21"/>
  <c r="E345" i="21"/>
  <c r="F345" i="21"/>
  <c r="G345" i="21"/>
  <c r="Y345" i="21" s="1"/>
  <c r="I345" i="21"/>
  <c r="U345" i="21"/>
  <c r="A346" i="21"/>
  <c r="B346" i="21"/>
  <c r="C346" i="21"/>
  <c r="D346" i="21"/>
  <c r="E346" i="21"/>
  <c r="F346" i="21"/>
  <c r="G346" i="21"/>
  <c r="I346" i="21"/>
  <c r="U346" i="21"/>
  <c r="A347" i="21"/>
  <c r="B347" i="21"/>
  <c r="C347" i="21"/>
  <c r="D347" i="21"/>
  <c r="E347" i="21"/>
  <c r="F347" i="21"/>
  <c r="G347" i="21"/>
  <c r="Y347" i="21" s="1"/>
  <c r="I347" i="21"/>
  <c r="U347" i="21"/>
  <c r="A348" i="21"/>
  <c r="B348" i="21"/>
  <c r="C348" i="21"/>
  <c r="D348" i="21"/>
  <c r="E348" i="21"/>
  <c r="F348" i="21"/>
  <c r="I348" i="21"/>
  <c r="U348" i="21"/>
  <c r="A349" i="21"/>
  <c r="B349" i="21"/>
  <c r="C349" i="21"/>
  <c r="D349" i="21"/>
  <c r="E349" i="21"/>
  <c r="F349" i="21"/>
  <c r="G349" i="21"/>
  <c r="I349" i="21"/>
  <c r="U349" i="21"/>
  <c r="A350" i="21"/>
  <c r="B350" i="21"/>
  <c r="C350" i="21"/>
  <c r="D350" i="21"/>
  <c r="E350" i="21"/>
  <c r="F350" i="21"/>
  <c r="G350" i="21"/>
  <c r="I350" i="21"/>
  <c r="U350" i="21"/>
  <c r="A351" i="21"/>
  <c r="B351" i="21"/>
  <c r="C351" i="21"/>
  <c r="D351" i="21"/>
  <c r="E351" i="21"/>
  <c r="F351" i="21"/>
  <c r="G351" i="21"/>
  <c r="I351" i="21"/>
  <c r="U351" i="21"/>
  <c r="A352" i="21"/>
  <c r="B352" i="21"/>
  <c r="C352" i="21"/>
  <c r="D352" i="21"/>
  <c r="E352" i="21"/>
  <c r="F352" i="21"/>
  <c r="I352" i="21"/>
  <c r="U352" i="21"/>
  <c r="A353" i="21"/>
  <c r="B353" i="21"/>
  <c r="C353" i="21"/>
  <c r="D353" i="21"/>
  <c r="E353" i="21"/>
  <c r="F353" i="21"/>
  <c r="G353" i="21"/>
  <c r="Y353" i="21" s="1"/>
  <c r="I353" i="21"/>
  <c r="U353" i="21"/>
  <c r="A354" i="21"/>
  <c r="B354" i="21"/>
  <c r="C354" i="21"/>
  <c r="D354" i="21"/>
  <c r="E354" i="21"/>
  <c r="F354" i="21"/>
  <c r="G354" i="21"/>
  <c r="Y354" i="21" s="1"/>
  <c r="I354" i="21"/>
  <c r="U354" i="21"/>
  <c r="A355" i="21"/>
  <c r="B355" i="21"/>
  <c r="C355" i="21"/>
  <c r="D355" i="21"/>
  <c r="E355" i="21"/>
  <c r="F355" i="21"/>
  <c r="G355" i="21"/>
  <c r="I355" i="21"/>
  <c r="U355" i="21"/>
  <c r="A356" i="21"/>
  <c r="B356" i="21"/>
  <c r="C356" i="21"/>
  <c r="D356" i="21"/>
  <c r="E356" i="21"/>
  <c r="F356" i="21"/>
  <c r="I356" i="21"/>
  <c r="U356" i="21"/>
  <c r="A357" i="21"/>
  <c r="B357" i="21"/>
  <c r="C357" i="21"/>
  <c r="D357" i="21"/>
  <c r="E357" i="21"/>
  <c r="F357" i="21"/>
  <c r="G357" i="21"/>
  <c r="Y357" i="21" s="1"/>
  <c r="I357" i="21"/>
  <c r="U357" i="21"/>
  <c r="A358" i="21"/>
  <c r="B358" i="21"/>
  <c r="C358" i="21"/>
  <c r="D358" i="21"/>
  <c r="E358" i="21"/>
  <c r="F358" i="21"/>
  <c r="G358" i="21"/>
  <c r="Y358" i="21" s="1"/>
  <c r="I358" i="21"/>
  <c r="U358" i="21"/>
  <c r="A359" i="21"/>
  <c r="B359" i="21"/>
  <c r="C359" i="21"/>
  <c r="D359" i="21"/>
  <c r="E359" i="21"/>
  <c r="F359" i="21"/>
  <c r="G359" i="21"/>
  <c r="I359" i="21"/>
  <c r="U359" i="21"/>
  <c r="A360" i="21"/>
  <c r="B360" i="21"/>
  <c r="C360" i="21"/>
  <c r="D360" i="21"/>
  <c r="E360" i="21"/>
  <c r="F360" i="21"/>
  <c r="I360" i="21"/>
  <c r="U360" i="21"/>
  <c r="A361" i="21"/>
  <c r="B361" i="21"/>
  <c r="C361" i="21"/>
  <c r="D361" i="21"/>
  <c r="E361" i="21"/>
  <c r="F361" i="21"/>
  <c r="G361" i="21"/>
  <c r="I361" i="21"/>
  <c r="U361" i="21"/>
  <c r="A362" i="21"/>
  <c r="B362" i="21"/>
  <c r="C362" i="21"/>
  <c r="D362" i="21"/>
  <c r="E362" i="21"/>
  <c r="F362" i="21"/>
  <c r="G362" i="21"/>
  <c r="I362" i="21"/>
  <c r="U362" i="21"/>
  <c r="A363" i="21"/>
  <c r="B363" i="21"/>
  <c r="C363" i="21"/>
  <c r="D363" i="21"/>
  <c r="E363" i="21"/>
  <c r="F363" i="21"/>
  <c r="G363" i="21"/>
  <c r="I363" i="21"/>
  <c r="U363" i="21"/>
  <c r="A364" i="21"/>
  <c r="B364" i="21"/>
  <c r="C364" i="21"/>
  <c r="D364" i="21"/>
  <c r="E364" i="21"/>
  <c r="F364" i="21"/>
  <c r="I364" i="21"/>
  <c r="U364" i="21"/>
  <c r="A365" i="21"/>
  <c r="B365" i="21"/>
  <c r="C365" i="21"/>
  <c r="D365" i="21"/>
  <c r="E365" i="21"/>
  <c r="F365" i="21"/>
  <c r="G365" i="21"/>
  <c r="Y365" i="21" s="1"/>
  <c r="I365" i="21"/>
  <c r="U365" i="21"/>
  <c r="A366" i="21"/>
  <c r="B366" i="21"/>
  <c r="C366" i="21"/>
  <c r="D366" i="21"/>
  <c r="E366" i="21"/>
  <c r="F366" i="21"/>
  <c r="G366" i="21"/>
  <c r="Y366" i="21" s="1"/>
  <c r="I366" i="21"/>
  <c r="U366" i="21"/>
  <c r="A367" i="21"/>
  <c r="B367" i="21"/>
  <c r="C367" i="21"/>
  <c r="D367" i="21"/>
  <c r="E367" i="21"/>
  <c r="F367" i="21"/>
  <c r="G367" i="21"/>
  <c r="I367" i="21"/>
  <c r="U367" i="21"/>
  <c r="A368" i="21"/>
  <c r="B368" i="21"/>
  <c r="C368" i="21"/>
  <c r="D368" i="21"/>
  <c r="E368" i="21"/>
  <c r="F368" i="21"/>
  <c r="I368" i="21"/>
  <c r="U368" i="21"/>
  <c r="A369" i="21"/>
  <c r="B369" i="21"/>
  <c r="C369" i="21"/>
  <c r="D369" i="21"/>
  <c r="E369" i="21"/>
  <c r="F369" i="21"/>
  <c r="G369" i="21"/>
  <c r="I369" i="21"/>
  <c r="U369" i="21"/>
  <c r="A370" i="21"/>
  <c r="B370" i="21"/>
  <c r="C370" i="21"/>
  <c r="D370" i="21"/>
  <c r="E370" i="21"/>
  <c r="F370" i="21"/>
  <c r="G370" i="21"/>
  <c r="I370" i="21"/>
  <c r="U370" i="21"/>
  <c r="A371" i="21"/>
  <c r="B371" i="21"/>
  <c r="C371" i="21"/>
  <c r="D371" i="21"/>
  <c r="E371" i="21"/>
  <c r="F371" i="21"/>
  <c r="G371" i="21"/>
  <c r="Y371" i="21" s="1"/>
  <c r="I371" i="21"/>
  <c r="U371" i="21"/>
  <c r="A372" i="21"/>
  <c r="B372" i="21"/>
  <c r="C372" i="21"/>
  <c r="D372" i="21"/>
  <c r="E372" i="21"/>
  <c r="F372" i="21"/>
  <c r="I372" i="21"/>
  <c r="U372" i="21"/>
  <c r="A373" i="21"/>
  <c r="B373" i="21"/>
  <c r="C373" i="21"/>
  <c r="D373" i="21"/>
  <c r="E373" i="21"/>
  <c r="F373" i="21"/>
  <c r="G373" i="21"/>
  <c r="I373" i="21"/>
  <c r="U373" i="21"/>
  <c r="A374" i="21"/>
  <c r="B374" i="21"/>
  <c r="C374" i="21"/>
  <c r="D374" i="21"/>
  <c r="E374" i="21"/>
  <c r="F374" i="21"/>
  <c r="G374" i="21"/>
  <c r="I374" i="21"/>
  <c r="U374" i="21"/>
  <c r="A375" i="21"/>
  <c r="B375" i="21"/>
  <c r="C375" i="21"/>
  <c r="D375" i="21"/>
  <c r="E375" i="21"/>
  <c r="F375" i="21"/>
  <c r="G375" i="21"/>
  <c r="Y375" i="21" s="1"/>
  <c r="I375" i="21"/>
  <c r="U375" i="21"/>
  <c r="A376" i="21"/>
  <c r="B376" i="21"/>
  <c r="C376" i="21"/>
  <c r="D376" i="21"/>
  <c r="E376" i="21"/>
  <c r="F376" i="21"/>
  <c r="I376" i="21"/>
  <c r="U376" i="21"/>
  <c r="A377" i="21"/>
  <c r="B377" i="21"/>
  <c r="C377" i="21"/>
  <c r="D377" i="21"/>
  <c r="E377" i="21"/>
  <c r="F377" i="21"/>
  <c r="G377" i="21"/>
  <c r="Y377" i="21" s="1"/>
  <c r="I377" i="21"/>
  <c r="U377" i="21"/>
  <c r="A378" i="21"/>
  <c r="B378" i="21"/>
  <c r="C378" i="21"/>
  <c r="D378" i="21"/>
  <c r="E378" i="21"/>
  <c r="F378" i="21"/>
  <c r="G378" i="21"/>
  <c r="I378" i="21"/>
  <c r="U378" i="21"/>
  <c r="A379" i="21"/>
  <c r="B379" i="21"/>
  <c r="C379" i="21"/>
  <c r="D379" i="21"/>
  <c r="E379" i="21"/>
  <c r="F379" i="21"/>
  <c r="G379" i="21"/>
  <c r="I379" i="21"/>
  <c r="U379" i="21"/>
  <c r="A380" i="21"/>
  <c r="B380" i="21"/>
  <c r="C380" i="21"/>
  <c r="D380" i="21"/>
  <c r="E380" i="21"/>
  <c r="F380" i="21"/>
  <c r="I380" i="21"/>
  <c r="U380" i="21"/>
  <c r="A381" i="21"/>
  <c r="B381" i="21"/>
  <c r="C381" i="21"/>
  <c r="D381" i="21"/>
  <c r="E381" i="21"/>
  <c r="F381" i="21"/>
  <c r="G381" i="21"/>
  <c r="Y381" i="21" s="1"/>
  <c r="I381" i="21"/>
  <c r="U381" i="21"/>
  <c r="A382" i="21"/>
  <c r="B382" i="21"/>
  <c r="C382" i="21"/>
  <c r="D382" i="21"/>
  <c r="E382" i="21"/>
  <c r="F382" i="21"/>
  <c r="G382" i="21"/>
  <c r="Y382" i="21" s="1"/>
  <c r="I382" i="21"/>
  <c r="U382" i="21"/>
  <c r="A383" i="21"/>
  <c r="B383" i="21"/>
  <c r="C383" i="21"/>
  <c r="D383" i="21"/>
  <c r="E383" i="21"/>
  <c r="F383" i="21"/>
  <c r="G383" i="21"/>
  <c r="Y383" i="21" s="1"/>
  <c r="I383" i="21"/>
  <c r="U383" i="21"/>
  <c r="A384" i="21"/>
  <c r="B384" i="21"/>
  <c r="C384" i="21"/>
  <c r="D384" i="21"/>
  <c r="E384" i="21"/>
  <c r="F384" i="21"/>
  <c r="I384" i="21"/>
  <c r="U384" i="21"/>
  <c r="A385" i="21"/>
  <c r="B385" i="21"/>
  <c r="C385" i="21"/>
  <c r="D385" i="21"/>
  <c r="E385" i="21"/>
  <c r="F385" i="21"/>
  <c r="G385" i="21"/>
  <c r="I385" i="21"/>
  <c r="U385" i="21"/>
  <c r="A386" i="21"/>
  <c r="B386" i="21"/>
  <c r="C386" i="21"/>
  <c r="D386" i="21"/>
  <c r="E386" i="21"/>
  <c r="F386" i="21"/>
  <c r="G386" i="21"/>
  <c r="I386" i="21"/>
  <c r="U386" i="21"/>
  <c r="A387" i="21"/>
  <c r="B387" i="21"/>
  <c r="C387" i="21"/>
  <c r="D387" i="21"/>
  <c r="E387" i="21"/>
  <c r="F387" i="21"/>
  <c r="G387" i="21"/>
  <c r="Y387" i="21" s="1"/>
  <c r="I387" i="21"/>
  <c r="U387" i="21"/>
  <c r="A388" i="21"/>
  <c r="B388" i="21"/>
  <c r="C388" i="21"/>
  <c r="D388" i="21"/>
  <c r="E388" i="21"/>
  <c r="F388" i="21"/>
  <c r="I388" i="21"/>
  <c r="U388" i="21"/>
  <c r="A389" i="21"/>
  <c r="B389" i="21"/>
  <c r="C389" i="21"/>
  <c r="D389" i="21"/>
  <c r="E389" i="21"/>
  <c r="F389" i="21"/>
  <c r="G389" i="21"/>
  <c r="Y389" i="21" s="1"/>
  <c r="I389" i="21"/>
  <c r="U389" i="21"/>
  <c r="A390" i="21"/>
  <c r="B390" i="21"/>
  <c r="C390" i="21"/>
  <c r="D390" i="21"/>
  <c r="E390" i="21"/>
  <c r="F390" i="21"/>
  <c r="G390" i="21"/>
  <c r="Y390" i="21" s="1"/>
  <c r="I390" i="21"/>
  <c r="U390" i="21"/>
  <c r="A391" i="21"/>
  <c r="B391" i="21"/>
  <c r="C391" i="21"/>
  <c r="D391" i="21"/>
  <c r="E391" i="21"/>
  <c r="F391" i="21"/>
  <c r="G391" i="21"/>
  <c r="Y391" i="21" s="1"/>
  <c r="I391" i="21"/>
  <c r="U391" i="21"/>
  <c r="A392" i="21"/>
  <c r="B392" i="21"/>
  <c r="C392" i="21"/>
  <c r="D392" i="21"/>
  <c r="E392" i="21"/>
  <c r="F392" i="21"/>
  <c r="I392" i="21"/>
  <c r="U392" i="21"/>
  <c r="A393" i="21"/>
  <c r="B393" i="21"/>
  <c r="C393" i="21"/>
  <c r="D393" i="21"/>
  <c r="E393" i="21"/>
  <c r="F393" i="21"/>
  <c r="G393" i="21"/>
  <c r="I393" i="21"/>
  <c r="U393" i="21"/>
  <c r="A394" i="21"/>
  <c r="B394" i="21"/>
  <c r="C394" i="21"/>
  <c r="D394" i="21"/>
  <c r="E394" i="21"/>
  <c r="F394" i="21"/>
  <c r="G394" i="21"/>
  <c r="I394" i="21"/>
  <c r="U394" i="21"/>
  <c r="A395" i="21"/>
  <c r="B395" i="21"/>
  <c r="C395" i="21"/>
  <c r="D395" i="21"/>
  <c r="E395" i="21"/>
  <c r="F395" i="21"/>
  <c r="G395" i="21"/>
  <c r="I395" i="21"/>
  <c r="U395" i="21"/>
  <c r="A396" i="21"/>
  <c r="B396" i="21"/>
  <c r="C396" i="21"/>
  <c r="D396" i="21"/>
  <c r="E396" i="21"/>
  <c r="F396" i="21"/>
  <c r="I396" i="21"/>
  <c r="U396" i="21"/>
  <c r="A397" i="21"/>
  <c r="B397" i="21"/>
  <c r="C397" i="21"/>
  <c r="D397" i="21"/>
  <c r="E397" i="21"/>
  <c r="F397" i="21"/>
  <c r="G397" i="21"/>
  <c r="I397" i="21"/>
  <c r="U397" i="21"/>
  <c r="A398" i="21"/>
  <c r="B398" i="21"/>
  <c r="C398" i="21"/>
  <c r="D398" i="21"/>
  <c r="E398" i="21"/>
  <c r="F398" i="21"/>
  <c r="G398" i="21"/>
  <c r="I398" i="21"/>
  <c r="U398" i="21"/>
  <c r="A399" i="21"/>
  <c r="B399" i="21"/>
  <c r="C399" i="21"/>
  <c r="D399" i="21"/>
  <c r="E399" i="21"/>
  <c r="F399" i="21"/>
  <c r="G399" i="21"/>
  <c r="Y399" i="21" s="1"/>
  <c r="I399" i="21"/>
  <c r="U399" i="21"/>
  <c r="A400" i="21"/>
  <c r="B400" i="21"/>
  <c r="C400" i="21"/>
  <c r="D400" i="21"/>
  <c r="E400" i="21"/>
  <c r="F400" i="21"/>
  <c r="I400" i="21"/>
  <c r="U400" i="21"/>
  <c r="A401" i="21"/>
  <c r="B401" i="21"/>
  <c r="C401" i="21"/>
  <c r="D401" i="21"/>
  <c r="E401" i="21"/>
  <c r="F401" i="21"/>
  <c r="G401" i="21"/>
  <c r="I401" i="21"/>
  <c r="U401" i="21"/>
  <c r="A402" i="21"/>
  <c r="B402" i="21"/>
  <c r="C402" i="21"/>
  <c r="D402" i="21"/>
  <c r="E402" i="21"/>
  <c r="F402" i="21"/>
  <c r="G402" i="21"/>
  <c r="Y402" i="21" s="1"/>
  <c r="I402" i="21"/>
  <c r="U402" i="21"/>
  <c r="A403" i="21"/>
  <c r="B403" i="21"/>
  <c r="C403" i="21"/>
  <c r="D403" i="21"/>
  <c r="E403" i="21"/>
  <c r="F403" i="21"/>
  <c r="G403" i="21"/>
  <c r="I403" i="21"/>
  <c r="U403" i="21"/>
  <c r="A404" i="21"/>
  <c r="B404" i="21"/>
  <c r="C404" i="21"/>
  <c r="D404" i="21"/>
  <c r="E404" i="21"/>
  <c r="F404" i="21"/>
  <c r="I404" i="21"/>
  <c r="U404" i="21"/>
  <c r="A405" i="21"/>
  <c r="B405" i="21"/>
  <c r="C405" i="21"/>
  <c r="D405" i="21"/>
  <c r="E405" i="21"/>
  <c r="F405" i="21"/>
  <c r="G405" i="21"/>
  <c r="I405" i="21"/>
  <c r="U405" i="21"/>
  <c r="A406" i="21"/>
  <c r="B406" i="21"/>
  <c r="C406" i="21"/>
  <c r="D406" i="21"/>
  <c r="E406" i="21"/>
  <c r="F406" i="21"/>
  <c r="G406" i="21"/>
  <c r="I406" i="21"/>
  <c r="U406" i="21"/>
  <c r="A407" i="21"/>
  <c r="B407" i="21"/>
  <c r="C407" i="21"/>
  <c r="D407" i="21"/>
  <c r="E407" i="21"/>
  <c r="F407" i="21"/>
  <c r="G407" i="21"/>
  <c r="I407" i="21"/>
  <c r="U407" i="21"/>
  <c r="A408" i="21"/>
  <c r="B408" i="21"/>
  <c r="C408" i="21"/>
  <c r="D408" i="21"/>
  <c r="E408" i="21"/>
  <c r="F408" i="21"/>
  <c r="I408" i="21"/>
  <c r="U408" i="21"/>
  <c r="A409" i="21"/>
  <c r="B409" i="21"/>
  <c r="C409" i="21"/>
  <c r="D409" i="21"/>
  <c r="E409" i="21"/>
  <c r="F409" i="21"/>
  <c r="G409" i="21"/>
  <c r="W409" i="21" s="1"/>
  <c r="I409" i="21"/>
  <c r="U409" i="21"/>
  <c r="A410" i="21"/>
  <c r="B410" i="21"/>
  <c r="C410" i="21"/>
  <c r="D410" i="21"/>
  <c r="E410" i="21"/>
  <c r="F410" i="21"/>
  <c r="G410" i="21"/>
  <c r="I410" i="21"/>
  <c r="U410" i="21"/>
  <c r="A411" i="21"/>
  <c r="B411" i="21"/>
  <c r="C411" i="21"/>
  <c r="D411" i="21"/>
  <c r="E411" i="21"/>
  <c r="F411" i="21"/>
  <c r="G411" i="21"/>
  <c r="I411" i="21"/>
  <c r="U411" i="21"/>
  <c r="A412" i="21"/>
  <c r="B412" i="21"/>
  <c r="C412" i="21"/>
  <c r="D412" i="21"/>
  <c r="E412" i="21"/>
  <c r="F412" i="21"/>
  <c r="I412" i="21"/>
  <c r="U412" i="21"/>
  <c r="A413" i="21"/>
  <c r="B413" i="21"/>
  <c r="C413" i="21"/>
  <c r="D413" i="21"/>
  <c r="E413" i="21"/>
  <c r="F413" i="21"/>
  <c r="G413" i="21"/>
  <c r="I413" i="21"/>
  <c r="U413" i="21"/>
  <c r="A414" i="21"/>
  <c r="B414" i="21"/>
  <c r="C414" i="21"/>
  <c r="D414" i="21"/>
  <c r="E414" i="21"/>
  <c r="F414" i="21"/>
  <c r="G414" i="21"/>
  <c r="I414" i="21"/>
  <c r="U414" i="21"/>
  <c r="A415" i="21"/>
  <c r="B415" i="21"/>
  <c r="C415" i="21"/>
  <c r="D415" i="21"/>
  <c r="E415" i="21"/>
  <c r="F415" i="21"/>
  <c r="G415" i="21"/>
  <c r="I415" i="21"/>
  <c r="U415" i="21"/>
  <c r="A416" i="21"/>
  <c r="B416" i="21"/>
  <c r="C416" i="21"/>
  <c r="D416" i="21"/>
  <c r="E416" i="21"/>
  <c r="F416" i="21"/>
  <c r="I416" i="21"/>
  <c r="U416" i="21"/>
  <c r="A417" i="21"/>
  <c r="B417" i="21"/>
  <c r="C417" i="21"/>
  <c r="D417" i="21"/>
  <c r="E417" i="21"/>
  <c r="F417" i="21"/>
  <c r="G417" i="21"/>
  <c r="I417" i="21"/>
  <c r="U417" i="21"/>
  <c r="A418" i="21"/>
  <c r="B418" i="21"/>
  <c r="C418" i="21"/>
  <c r="D418" i="21"/>
  <c r="E418" i="21"/>
  <c r="F418" i="21"/>
  <c r="G418" i="21"/>
  <c r="I418" i="21"/>
  <c r="U418" i="21"/>
  <c r="A419" i="21"/>
  <c r="B419" i="21"/>
  <c r="C419" i="21"/>
  <c r="D419" i="21"/>
  <c r="E419" i="21"/>
  <c r="F419" i="21"/>
  <c r="G419" i="21"/>
  <c r="I419" i="21"/>
  <c r="U419" i="21"/>
  <c r="A420" i="21"/>
  <c r="B420" i="21"/>
  <c r="C420" i="21"/>
  <c r="D420" i="21"/>
  <c r="E420" i="21"/>
  <c r="F420" i="21"/>
  <c r="I420" i="21"/>
  <c r="U420" i="21"/>
  <c r="A421" i="21"/>
  <c r="B421" i="21"/>
  <c r="C421" i="21"/>
  <c r="D421" i="21"/>
  <c r="E421" i="21"/>
  <c r="F421" i="21"/>
  <c r="G421" i="21"/>
  <c r="I421" i="21"/>
  <c r="U421" i="21"/>
  <c r="A422" i="21"/>
  <c r="B422" i="21"/>
  <c r="C422" i="21"/>
  <c r="D422" i="21"/>
  <c r="E422" i="21"/>
  <c r="F422" i="21"/>
  <c r="G422" i="21"/>
  <c r="Y422" i="21" s="1"/>
  <c r="I422" i="21"/>
  <c r="U422" i="21"/>
  <c r="A423" i="21"/>
  <c r="B423" i="21"/>
  <c r="C423" i="21"/>
  <c r="D423" i="21"/>
  <c r="E423" i="21"/>
  <c r="F423" i="21"/>
  <c r="G423" i="21"/>
  <c r="I423" i="21"/>
  <c r="U423" i="21"/>
  <c r="A424" i="21"/>
  <c r="B424" i="21"/>
  <c r="C424" i="21"/>
  <c r="D424" i="21"/>
  <c r="E424" i="21"/>
  <c r="F424" i="21"/>
  <c r="I424" i="21"/>
  <c r="U424" i="21"/>
  <c r="A425" i="21"/>
  <c r="B425" i="21"/>
  <c r="C425" i="21"/>
  <c r="D425" i="21"/>
  <c r="E425" i="21"/>
  <c r="F425" i="21"/>
  <c r="G425" i="21"/>
  <c r="I425" i="21"/>
  <c r="U425" i="21"/>
  <c r="A426" i="21"/>
  <c r="B426" i="21"/>
  <c r="C426" i="21"/>
  <c r="D426" i="21"/>
  <c r="E426" i="21"/>
  <c r="F426" i="21"/>
  <c r="G426" i="21"/>
  <c r="X426" i="21" s="1"/>
  <c r="S426" i="21" s="1"/>
  <c r="I426" i="21"/>
  <c r="U426" i="21"/>
  <c r="A427" i="21"/>
  <c r="B427" i="21"/>
  <c r="C427" i="21"/>
  <c r="D427" i="21"/>
  <c r="E427" i="21"/>
  <c r="F427" i="21"/>
  <c r="G427" i="21"/>
  <c r="Y427" i="21" s="1"/>
  <c r="I427" i="21"/>
  <c r="U427" i="21"/>
  <c r="A428" i="21"/>
  <c r="B428" i="21"/>
  <c r="C428" i="21"/>
  <c r="D428" i="21"/>
  <c r="E428" i="21"/>
  <c r="F428" i="21"/>
  <c r="I428" i="21"/>
  <c r="U428" i="21"/>
  <c r="A429" i="21"/>
  <c r="B429" i="21"/>
  <c r="C429" i="21"/>
  <c r="D429" i="21"/>
  <c r="E429" i="21"/>
  <c r="F429" i="21"/>
  <c r="G429" i="21"/>
  <c r="I429" i="21"/>
  <c r="U429" i="21"/>
  <c r="A430" i="21"/>
  <c r="B430" i="21"/>
  <c r="C430" i="21"/>
  <c r="D430" i="21"/>
  <c r="E430" i="21"/>
  <c r="F430" i="21"/>
  <c r="G430" i="21"/>
  <c r="Y430" i="21" s="1"/>
  <c r="I430" i="21"/>
  <c r="U430" i="21"/>
  <c r="A431" i="21"/>
  <c r="B431" i="21"/>
  <c r="C431" i="21"/>
  <c r="D431" i="21"/>
  <c r="E431" i="21"/>
  <c r="F431" i="21"/>
  <c r="G431" i="21"/>
  <c r="I431" i="21"/>
  <c r="U431" i="21"/>
  <c r="A432" i="21"/>
  <c r="B432" i="21"/>
  <c r="C432" i="21"/>
  <c r="D432" i="21"/>
  <c r="E432" i="21"/>
  <c r="F432" i="21"/>
  <c r="I432" i="21"/>
  <c r="U432" i="21"/>
  <c r="A433" i="21"/>
  <c r="B433" i="21"/>
  <c r="C433" i="21"/>
  <c r="D433" i="21"/>
  <c r="E433" i="21"/>
  <c r="F433" i="21"/>
  <c r="G433" i="21"/>
  <c r="I433" i="21"/>
  <c r="U433" i="21"/>
  <c r="A434" i="21"/>
  <c r="B434" i="21"/>
  <c r="C434" i="21"/>
  <c r="D434" i="21"/>
  <c r="E434" i="21"/>
  <c r="F434" i="21"/>
  <c r="G434" i="21"/>
  <c r="I434" i="21"/>
  <c r="U434" i="21"/>
  <c r="A435" i="21"/>
  <c r="B435" i="21"/>
  <c r="C435" i="21"/>
  <c r="D435" i="21"/>
  <c r="E435" i="21"/>
  <c r="F435" i="21"/>
  <c r="G435" i="21"/>
  <c r="Y435" i="21" s="1"/>
  <c r="I435" i="21"/>
  <c r="U435" i="21"/>
  <c r="A436" i="21"/>
  <c r="B436" i="21"/>
  <c r="C436" i="21"/>
  <c r="D436" i="21"/>
  <c r="E436" i="21"/>
  <c r="F436" i="21"/>
  <c r="I436" i="21"/>
  <c r="U436" i="21"/>
  <c r="A437" i="21"/>
  <c r="B437" i="21"/>
  <c r="C437" i="21"/>
  <c r="D437" i="21"/>
  <c r="E437" i="21"/>
  <c r="F437" i="21"/>
  <c r="G437" i="21"/>
  <c r="I437" i="21"/>
  <c r="U437" i="21"/>
  <c r="A438" i="21"/>
  <c r="B438" i="21"/>
  <c r="C438" i="21"/>
  <c r="D438" i="21"/>
  <c r="E438" i="21"/>
  <c r="F438" i="21"/>
  <c r="G438" i="21"/>
  <c r="Y438" i="21" s="1"/>
  <c r="I438" i="21"/>
  <c r="U438" i="21"/>
  <c r="A439" i="21"/>
  <c r="B439" i="21"/>
  <c r="C439" i="21"/>
  <c r="D439" i="21"/>
  <c r="E439" i="21"/>
  <c r="F439" i="21"/>
  <c r="G439" i="21"/>
  <c r="I439" i="21"/>
  <c r="U439" i="21"/>
  <c r="A440" i="21"/>
  <c r="B440" i="21"/>
  <c r="C440" i="21"/>
  <c r="D440" i="21"/>
  <c r="E440" i="21"/>
  <c r="F440" i="21"/>
  <c r="I440" i="21"/>
  <c r="U440" i="21"/>
  <c r="A441" i="21"/>
  <c r="B441" i="21"/>
  <c r="C441" i="21"/>
  <c r="D441" i="21"/>
  <c r="E441" i="21"/>
  <c r="F441" i="21"/>
  <c r="G441" i="21"/>
  <c r="I441" i="21"/>
  <c r="U441" i="21"/>
  <c r="A442" i="21"/>
  <c r="B442" i="21"/>
  <c r="C442" i="21"/>
  <c r="D442" i="21"/>
  <c r="E442" i="21"/>
  <c r="F442" i="21"/>
  <c r="G442" i="21"/>
  <c r="I442" i="21"/>
  <c r="U442" i="21"/>
  <c r="A443" i="21"/>
  <c r="B443" i="21"/>
  <c r="C443" i="21"/>
  <c r="D443" i="21"/>
  <c r="E443" i="21"/>
  <c r="F443" i="21"/>
  <c r="G443" i="21"/>
  <c r="Y443" i="21" s="1"/>
  <c r="I443" i="21"/>
  <c r="U443" i="21"/>
  <c r="A444" i="21"/>
  <c r="B444" i="21"/>
  <c r="C444" i="21"/>
  <c r="D444" i="21"/>
  <c r="E444" i="21"/>
  <c r="F444" i="21"/>
  <c r="I444" i="21"/>
  <c r="U444" i="21"/>
  <c r="A445" i="21"/>
  <c r="B445" i="21"/>
  <c r="C445" i="21"/>
  <c r="D445" i="21"/>
  <c r="E445" i="21"/>
  <c r="F445" i="21"/>
  <c r="G445" i="21"/>
  <c r="I445" i="21"/>
  <c r="U445" i="21"/>
  <c r="A446" i="21"/>
  <c r="B446" i="21"/>
  <c r="C446" i="21"/>
  <c r="D446" i="21"/>
  <c r="E446" i="21"/>
  <c r="F446" i="21"/>
  <c r="G446" i="21"/>
  <c r="Y446" i="21" s="1"/>
  <c r="I446" i="21"/>
  <c r="U446" i="21"/>
  <c r="A447" i="21"/>
  <c r="B447" i="21"/>
  <c r="C447" i="21"/>
  <c r="D447" i="21"/>
  <c r="E447" i="21"/>
  <c r="F447" i="21"/>
  <c r="G447" i="21"/>
  <c r="I447" i="21"/>
  <c r="U447" i="21"/>
  <c r="A448" i="21"/>
  <c r="B448" i="21"/>
  <c r="C448" i="21"/>
  <c r="D448" i="21"/>
  <c r="E448" i="21"/>
  <c r="F448" i="21"/>
  <c r="I448" i="21"/>
  <c r="U448" i="21"/>
  <c r="A449" i="21"/>
  <c r="B449" i="21"/>
  <c r="C449" i="21"/>
  <c r="D449" i="21"/>
  <c r="E449" i="21"/>
  <c r="F449" i="21"/>
  <c r="G449" i="21"/>
  <c r="I449" i="21"/>
  <c r="U449" i="21"/>
  <c r="A450" i="21"/>
  <c r="B450" i="21"/>
  <c r="C450" i="21"/>
  <c r="D450" i="21"/>
  <c r="E450" i="21"/>
  <c r="F450" i="21"/>
  <c r="G450" i="21"/>
  <c r="Y450" i="21" s="1"/>
  <c r="I450" i="21"/>
  <c r="U450" i="21"/>
  <c r="A451" i="21"/>
  <c r="B451" i="21"/>
  <c r="C451" i="21"/>
  <c r="D451" i="21"/>
  <c r="E451" i="21"/>
  <c r="F451" i="21"/>
  <c r="G451" i="21"/>
  <c r="Y451" i="21" s="1"/>
  <c r="I451" i="21"/>
  <c r="U451" i="21"/>
  <c r="A452" i="21"/>
  <c r="B452" i="21"/>
  <c r="C452" i="21"/>
  <c r="D452" i="21"/>
  <c r="E452" i="21"/>
  <c r="F452" i="21"/>
  <c r="I452" i="21"/>
  <c r="U452" i="21"/>
  <c r="A453" i="21"/>
  <c r="B453" i="21"/>
  <c r="C453" i="21"/>
  <c r="D453" i="21"/>
  <c r="E453" i="21"/>
  <c r="F453" i="21"/>
  <c r="G453" i="21"/>
  <c r="I453" i="21"/>
  <c r="U453" i="21"/>
  <c r="A454" i="21"/>
  <c r="B454" i="21"/>
  <c r="C454" i="21"/>
  <c r="D454" i="21"/>
  <c r="E454" i="21"/>
  <c r="F454" i="21"/>
  <c r="G454" i="21"/>
  <c r="Y454" i="21" s="1"/>
  <c r="I454" i="21"/>
  <c r="U454" i="21"/>
  <c r="A455" i="21"/>
  <c r="B455" i="21"/>
  <c r="C455" i="21"/>
  <c r="D455" i="21"/>
  <c r="E455" i="21"/>
  <c r="F455" i="21"/>
  <c r="G455" i="21"/>
  <c r="I455" i="21"/>
  <c r="U455" i="21"/>
  <c r="A456" i="21"/>
  <c r="B456" i="21"/>
  <c r="C456" i="21"/>
  <c r="D456" i="21"/>
  <c r="E456" i="21"/>
  <c r="F456" i="21"/>
  <c r="I456" i="21"/>
  <c r="U456" i="21"/>
  <c r="A457" i="21"/>
  <c r="B457" i="21"/>
  <c r="C457" i="21"/>
  <c r="D457" i="21"/>
  <c r="E457" i="21"/>
  <c r="F457" i="21"/>
  <c r="G457" i="21"/>
  <c r="I457" i="21"/>
  <c r="U457" i="21"/>
  <c r="A458" i="21"/>
  <c r="B458" i="21"/>
  <c r="C458" i="21"/>
  <c r="D458" i="21"/>
  <c r="E458" i="21"/>
  <c r="F458" i="21"/>
  <c r="G458" i="21"/>
  <c r="V458" i="21" s="1"/>
  <c r="I458" i="21"/>
  <c r="U458" i="21"/>
  <c r="A459" i="21"/>
  <c r="B459" i="21"/>
  <c r="C459" i="21"/>
  <c r="D459" i="21"/>
  <c r="E459" i="21"/>
  <c r="F459" i="21"/>
  <c r="G459" i="21"/>
  <c r="Y459" i="21" s="1"/>
  <c r="I459" i="21"/>
  <c r="U459" i="21"/>
  <c r="A460" i="21"/>
  <c r="B460" i="21"/>
  <c r="C460" i="21"/>
  <c r="D460" i="21"/>
  <c r="E460" i="21"/>
  <c r="F460" i="21"/>
  <c r="I460" i="21"/>
  <c r="U460" i="21"/>
  <c r="A461" i="21"/>
  <c r="B461" i="21"/>
  <c r="C461" i="21"/>
  <c r="D461" i="21"/>
  <c r="E461" i="21"/>
  <c r="F461" i="21"/>
  <c r="G461" i="21"/>
  <c r="I461" i="21"/>
  <c r="U461" i="21"/>
  <c r="A462" i="21"/>
  <c r="B462" i="21"/>
  <c r="C462" i="21"/>
  <c r="D462" i="21"/>
  <c r="E462" i="21"/>
  <c r="F462" i="21"/>
  <c r="G462" i="21"/>
  <c r="I462" i="21"/>
  <c r="U462" i="21"/>
  <c r="A463" i="21"/>
  <c r="B463" i="21"/>
  <c r="C463" i="21"/>
  <c r="D463" i="21"/>
  <c r="E463" i="21"/>
  <c r="F463" i="21"/>
  <c r="G463" i="21"/>
  <c r="I463" i="21"/>
  <c r="U463" i="21"/>
  <c r="A464" i="21"/>
  <c r="B464" i="21"/>
  <c r="C464" i="21"/>
  <c r="D464" i="21"/>
  <c r="E464" i="21"/>
  <c r="F464" i="21"/>
  <c r="I464" i="21"/>
  <c r="U464" i="21"/>
  <c r="A465" i="21"/>
  <c r="B465" i="21"/>
  <c r="C465" i="21"/>
  <c r="D465" i="21"/>
  <c r="E465" i="21"/>
  <c r="F465" i="21"/>
  <c r="G465" i="21"/>
  <c r="I465" i="21"/>
  <c r="U465" i="21"/>
  <c r="A466" i="21"/>
  <c r="B466" i="21"/>
  <c r="C466" i="21"/>
  <c r="D466" i="21"/>
  <c r="E466" i="21"/>
  <c r="F466" i="21"/>
  <c r="G466" i="21"/>
  <c r="I466" i="21"/>
  <c r="U466" i="21"/>
  <c r="A467" i="21"/>
  <c r="B467" i="21"/>
  <c r="C467" i="21"/>
  <c r="D467" i="21"/>
  <c r="E467" i="21"/>
  <c r="F467" i="21"/>
  <c r="G467" i="21"/>
  <c r="I467" i="21"/>
  <c r="U467" i="21"/>
  <c r="A468" i="21"/>
  <c r="B468" i="21"/>
  <c r="C468" i="21"/>
  <c r="D468" i="21"/>
  <c r="E468" i="21"/>
  <c r="F468" i="21"/>
  <c r="I468" i="21"/>
  <c r="U468" i="21"/>
  <c r="A469" i="21"/>
  <c r="B469" i="21"/>
  <c r="C469" i="21"/>
  <c r="D469" i="21"/>
  <c r="E469" i="21"/>
  <c r="F469" i="21"/>
  <c r="G469" i="21"/>
  <c r="I469" i="21"/>
  <c r="U469" i="21"/>
  <c r="A470" i="21"/>
  <c r="B470" i="21"/>
  <c r="C470" i="21"/>
  <c r="D470" i="21"/>
  <c r="E470" i="21"/>
  <c r="F470" i="21"/>
  <c r="G470" i="21"/>
  <c r="I470" i="21"/>
  <c r="U470" i="21"/>
  <c r="A471" i="21"/>
  <c r="B471" i="21"/>
  <c r="C471" i="21"/>
  <c r="D471" i="21"/>
  <c r="E471" i="21"/>
  <c r="F471" i="21"/>
  <c r="G471" i="21"/>
  <c r="I471" i="21"/>
  <c r="U471" i="21"/>
  <c r="A472" i="21"/>
  <c r="B472" i="21"/>
  <c r="C472" i="21"/>
  <c r="D472" i="21"/>
  <c r="E472" i="21"/>
  <c r="F472" i="21"/>
  <c r="I472" i="21"/>
  <c r="U472" i="21"/>
  <c r="A473" i="21"/>
  <c r="B473" i="21"/>
  <c r="C473" i="21"/>
  <c r="D473" i="21"/>
  <c r="E473" i="21"/>
  <c r="F473" i="21"/>
  <c r="G473" i="21"/>
  <c r="I473" i="21"/>
  <c r="U473" i="21"/>
  <c r="A474" i="21"/>
  <c r="B474" i="21"/>
  <c r="C474" i="21"/>
  <c r="D474" i="21"/>
  <c r="E474" i="21"/>
  <c r="F474" i="21"/>
  <c r="G474" i="21"/>
  <c r="I474" i="21"/>
  <c r="U474" i="21"/>
  <c r="A475" i="21"/>
  <c r="B475" i="21"/>
  <c r="C475" i="21"/>
  <c r="D475" i="21"/>
  <c r="E475" i="21"/>
  <c r="F475" i="21"/>
  <c r="G475" i="21"/>
  <c r="I475" i="21"/>
  <c r="U475" i="21"/>
  <c r="A476" i="21"/>
  <c r="B476" i="21"/>
  <c r="C476" i="21"/>
  <c r="D476" i="21"/>
  <c r="E476" i="21"/>
  <c r="F476" i="21"/>
  <c r="I476" i="21"/>
  <c r="U476" i="21"/>
  <c r="A477" i="21"/>
  <c r="B477" i="21"/>
  <c r="C477" i="21"/>
  <c r="D477" i="21"/>
  <c r="E477" i="21"/>
  <c r="F477" i="21"/>
  <c r="G477" i="21"/>
  <c r="I477" i="21"/>
  <c r="U477" i="21"/>
  <c r="A478" i="21"/>
  <c r="B478" i="21"/>
  <c r="C478" i="21"/>
  <c r="D478" i="21"/>
  <c r="E478" i="21"/>
  <c r="F478" i="21"/>
  <c r="G478" i="21"/>
  <c r="I478" i="21"/>
  <c r="U478" i="21"/>
  <c r="A479" i="21"/>
  <c r="B479" i="21"/>
  <c r="C479" i="21"/>
  <c r="D479" i="21"/>
  <c r="E479" i="21"/>
  <c r="F479" i="21"/>
  <c r="G479" i="21"/>
  <c r="V479" i="21" s="1"/>
  <c r="I479" i="21"/>
  <c r="U479" i="21"/>
  <c r="A480" i="21"/>
  <c r="B480" i="21"/>
  <c r="C480" i="21"/>
  <c r="D480" i="21"/>
  <c r="E480" i="21"/>
  <c r="F480" i="21"/>
  <c r="I480" i="21"/>
  <c r="U480" i="21"/>
  <c r="A481" i="21"/>
  <c r="B481" i="21"/>
  <c r="C481" i="21"/>
  <c r="D481" i="21"/>
  <c r="E481" i="21"/>
  <c r="F481" i="21"/>
  <c r="G481" i="21"/>
  <c r="I481" i="21"/>
  <c r="U481" i="21"/>
  <c r="A482" i="21"/>
  <c r="B482" i="21"/>
  <c r="C482" i="21"/>
  <c r="D482" i="21"/>
  <c r="E482" i="21"/>
  <c r="F482" i="21"/>
  <c r="G482" i="21"/>
  <c r="I482" i="21"/>
  <c r="U482" i="21"/>
  <c r="A483" i="21"/>
  <c r="B483" i="21"/>
  <c r="C483" i="21"/>
  <c r="D483" i="21"/>
  <c r="E483" i="21"/>
  <c r="F483" i="21"/>
  <c r="G483" i="21"/>
  <c r="I483" i="21"/>
  <c r="U483" i="21"/>
  <c r="A484" i="21"/>
  <c r="B484" i="21"/>
  <c r="C484" i="21"/>
  <c r="D484" i="21"/>
  <c r="E484" i="21"/>
  <c r="F484" i="21"/>
  <c r="I484" i="21"/>
  <c r="U484" i="21"/>
  <c r="A485" i="21"/>
  <c r="B485" i="21"/>
  <c r="C485" i="21"/>
  <c r="D485" i="21"/>
  <c r="E485" i="21"/>
  <c r="F485" i="21"/>
  <c r="G485" i="21"/>
  <c r="I485" i="21"/>
  <c r="U485" i="21"/>
  <c r="A486" i="21"/>
  <c r="B486" i="21"/>
  <c r="C486" i="21"/>
  <c r="D486" i="21"/>
  <c r="E486" i="21"/>
  <c r="F486" i="21"/>
  <c r="G486" i="21"/>
  <c r="I486" i="21"/>
  <c r="U486" i="21"/>
  <c r="A487" i="21"/>
  <c r="B487" i="21"/>
  <c r="C487" i="21"/>
  <c r="D487" i="21"/>
  <c r="E487" i="21"/>
  <c r="F487" i="21"/>
  <c r="G487" i="21"/>
  <c r="I487" i="21"/>
  <c r="U487" i="21"/>
  <c r="A488" i="21"/>
  <c r="B488" i="21"/>
  <c r="C488" i="21"/>
  <c r="D488" i="21"/>
  <c r="E488" i="21"/>
  <c r="F488" i="21"/>
  <c r="I488" i="21"/>
  <c r="U488" i="21"/>
  <c r="A489" i="21"/>
  <c r="B489" i="21"/>
  <c r="C489" i="21"/>
  <c r="D489" i="21"/>
  <c r="E489" i="21"/>
  <c r="F489" i="21"/>
  <c r="G489" i="21"/>
  <c r="I489" i="21"/>
  <c r="U489" i="21"/>
  <c r="A490" i="21"/>
  <c r="B490" i="21"/>
  <c r="C490" i="21"/>
  <c r="D490" i="21"/>
  <c r="E490" i="21"/>
  <c r="F490" i="21"/>
  <c r="G490" i="21"/>
  <c r="I490" i="21"/>
  <c r="U490" i="21"/>
  <c r="A491" i="21"/>
  <c r="B491" i="21"/>
  <c r="C491" i="21"/>
  <c r="D491" i="21"/>
  <c r="E491" i="21"/>
  <c r="F491" i="21"/>
  <c r="G491" i="21"/>
  <c r="I491" i="21"/>
  <c r="U491" i="21"/>
  <c r="A492" i="21"/>
  <c r="B492" i="21"/>
  <c r="C492" i="21"/>
  <c r="D492" i="21"/>
  <c r="E492" i="21"/>
  <c r="F492" i="21"/>
  <c r="I492" i="21"/>
  <c r="U492" i="21"/>
  <c r="A493" i="21"/>
  <c r="B493" i="21"/>
  <c r="C493" i="21"/>
  <c r="D493" i="21"/>
  <c r="E493" i="21"/>
  <c r="F493" i="21"/>
  <c r="G493" i="21"/>
  <c r="I493" i="21"/>
  <c r="U493" i="21"/>
  <c r="A494" i="21"/>
  <c r="B494" i="21"/>
  <c r="C494" i="21"/>
  <c r="D494" i="21"/>
  <c r="E494" i="21"/>
  <c r="F494" i="21"/>
  <c r="G494" i="21"/>
  <c r="I494" i="21"/>
  <c r="U494" i="21"/>
  <c r="A495" i="21"/>
  <c r="B495" i="21"/>
  <c r="C495" i="21"/>
  <c r="D495" i="21"/>
  <c r="E495" i="21"/>
  <c r="F495" i="21"/>
  <c r="G495" i="21"/>
  <c r="I495" i="21"/>
  <c r="U495" i="21"/>
  <c r="A496" i="21"/>
  <c r="B496" i="21"/>
  <c r="C496" i="21"/>
  <c r="D496" i="21"/>
  <c r="E496" i="21"/>
  <c r="F496" i="21"/>
  <c r="I496" i="21"/>
  <c r="U496" i="21"/>
  <c r="A497" i="21"/>
  <c r="B497" i="21"/>
  <c r="C497" i="21"/>
  <c r="D497" i="21"/>
  <c r="E497" i="21"/>
  <c r="F497" i="21"/>
  <c r="G497" i="21"/>
  <c r="I497" i="21"/>
  <c r="U497" i="21"/>
  <c r="A498" i="21"/>
  <c r="B498" i="21"/>
  <c r="C498" i="21"/>
  <c r="D498" i="21"/>
  <c r="E498" i="21"/>
  <c r="F498" i="21"/>
  <c r="G498" i="21"/>
  <c r="I498" i="21"/>
  <c r="U498" i="21"/>
  <c r="A499" i="21"/>
  <c r="B499" i="21"/>
  <c r="C499" i="21"/>
  <c r="D499" i="21"/>
  <c r="E499" i="21"/>
  <c r="F499" i="21"/>
  <c r="G499" i="21"/>
  <c r="I499" i="21"/>
  <c r="U499" i="21"/>
  <c r="A500" i="21"/>
  <c r="B500" i="21"/>
  <c r="C500" i="21"/>
  <c r="D500" i="21"/>
  <c r="E500" i="21"/>
  <c r="F500" i="21"/>
  <c r="I500" i="21"/>
  <c r="A13" i="16"/>
  <c r="B13" i="16"/>
  <c r="C13" i="16"/>
  <c r="D13" i="16"/>
  <c r="E13" i="16"/>
  <c r="F13" i="16"/>
  <c r="G13" i="16"/>
  <c r="Y13" i="16" s="1"/>
  <c r="I13" i="16"/>
  <c r="U13" i="16"/>
  <c r="A14" i="16"/>
  <c r="B14" i="16"/>
  <c r="C14" i="16"/>
  <c r="D14" i="16"/>
  <c r="E14" i="16"/>
  <c r="F14" i="16"/>
  <c r="I14" i="16"/>
  <c r="U14" i="16"/>
  <c r="A15" i="16"/>
  <c r="B15" i="16"/>
  <c r="C15" i="16"/>
  <c r="D15" i="16"/>
  <c r="E15" i="16"/>
  <c r="F15" i="16"/>
  <c r="I15" i="16"/>
  <c r="U15" i="16"/>
  <c r="A16" i="16"/>
  <c r="B16" i="16"/>
  <c r="C16" i="16"/>
  <c r="D16" i="16"/>
  <c r="E16" i="16"/>
  <c r="F16" i="16"/>
  <c r="I16" i="16"/>
  <c r="U16" i="16"/>
  <c r="A17" i="16"/>
  <c r="B17" i="16"/>
  <c r="C17" i="16"/>
  <c r="D17" i="16"/>
  <c r="E17" i="16"/>
  <c r="F17" i="16"/>
  <c r="G17" i="16"/>
  <c r="I17" i="16"/>
  <c r="U17" i="16"/>
  <c r="A18" i="16"/>
  <c r="B18" i="16"/>
  <c r="C18" i="16"/>
  <c r="D18" i="16"/>
  <c r="E18" i="16"/>
  <c r="F18" i="16"/>
  <c r="I18" i="16"/>
  <c r="U18" i="16"/>
  <c r="A19" i="16"/>
  <c r="B19" i="16"/>
  <c r="C19" i="16"/>
  <c r="D19" i="16"/>
  <c r="E19" i="16"/>
  <c r="F19" i="16"/>
  <c r="I19" i="16"/>
  <c r="U19" i="16"/>
  <c r="A20" i="16"/>
  <c r="B20" i="16"/>
  <c r="C20" i="16"/>
  <c r="D20" i="16"/>
  <c r="E20" i="16"/>
  <c r="F20" i="16"/>
  <c r="I20" i="16"/>
  <c r="U20" i="16"/>
  <c r="A21" i="16"/>
  <c r="B21" i="16"/>
  <c r="C21" i="16"/>
  <c r="D21" i="16"/>
  <c r="E21" i="16"/>
  <c r="F21" i="16"/>
  <c r="G21" i="16"/>
  <c r="I21" i="16"/>
  <c r="U21" i="16"/>
  <c r="A22" i="16"/>
  <c r="B22" i="16"/>
  <c r="C22" i="16"/>
  <c r="D22" i="16"/>
  <c r="E22" i="16"/>
  <c r="F22" i="16"/>
  <c r="I22" i="16"/>
  <c r="U22" i="16"/>
  <c r="A23" i="16"/>
  <c r="B23" i="16"/>
  <c r="C23" i="16"/>
  <c r="D23" i="16"/>
  <c r="E23" i="16"/>
  <c r="F23" i="16"/>
  <c r="G23" i="16"/>
  <c r="Y23" i="16" s="1"/>
  <c r="I23" i="16"/>
  <c r="U23" i="16"/>
  <c r="A24" i="16"/>
  <c r="B24" i="16"/>
  <c r="C24" i="16"/>
  <c r="D24" i="16"/>
  <c r="E24" i="16"/>
  <c r="F24" i="16"/>
  <c r="I24" i="16"/>
  <c r="U24" i="16"/>
  <c r="A25" i="16"/>
  <c r="B25" i="16"/>
  <c r="C25" i="16"/>
  <c r="D25" i="16"/>
  <c r="E25" i="16"/>
  <c r="F25" i="16"/>
  <c r="G25" i="16"/>
  <c r="I25" i="16"/>
  <c r="U25" i="16"/>
  <c r="A26" i="16"/>
  <c r="B26" i="16"/>
  <c r="C26" i="16"/>
  <c r="D26" i="16"/>
  <c r="E26" i="16"/>
  <c r="F26" i="16"/>
  <c r="G26" i="16"/>
  <c r="I26" i="16"/>
  <c r="U26" i="16"/>
  <c r="A27" i="16"/>
  <c r="B27" i="16"/>
  <c r="C27" i="16"/>
  <c r="D27" i="16"/>
  <c r="E27" i="16"/>
  <c r="F27" i="16"/>
  <c r="G27" i="16"/>
  <c r="Y27" i="16" s="1"/>
  <c r="I27" i="16"/>
  <c r="U27" i="16"/>
  <c r="A28" i="16"/>
  <c r="B28" i="16"/>
  <c r="C28" i="16"/>
  <c r="D28" i="16"/>
  <c r="E28" i="16"/>
  <c r="F28" i="16"/>
  <c r="I28" i="16"/>
  <c r="U28" i="16"/>
  <c r="A29" i="16"/>
  <c r="B29" i="16"/>
  <c r="C29" i="16"/>
  <c r="D29" i="16"/>
  <c r="E29" i="16"/>
  <c r="F29" i="16"/>
  <c r="G29" i="16"/>
  <c r="I29" i="16"/>
  <c r="U29" i="16"/>
  <c r="A30" i="16"/>
  <c r="B30" i="16"/>
  <c r="C30" i="16"/>
  <c r="D30" i="16"/>
  <c r="E30" i="16"/>
  <c r="F30" i="16"/>
  <c r="G30" i="16"/>
  <c r="Y30" i="16" s="1"/>
  <c r="I30" i="16"/>
  <c r="U30" i="16"/>
  <c r="A31" i="16"/>
  <c r="B31" i="16"/>
  <c r="C31" i="16"/>
  <c r="D31" i="16"/>
  <c r="E31" i="16"/>
  <c r="F31" i="16"/>
  <c r="G31" i="16"/>
  <c r="I31" i="16"/>
  <c r="U31" i="16"/>
  <c r="A32" i="16"/>
  <c r="B32" i="16"/>
  <c r="C32" i="16"/>
  <c r="D32" i="16"/>
  <c r="E32" i="16"/>
  <c r="F32" i="16"/>
  <c r="I32" i="16"/>
  <c r="U32" i="16"/>
  <c r="A33" i="16"/>
  <c r="B33" i="16"/>
  <c r="C33" i="16"/>
  <c r="D33" i="16"/>
  <c r="E33" i="16"/>
  <c r="F33" i="16"/>
  <c r="G33" i="16"/>
  <c r="I33" i="16"/>
  <c r="U33" i="16"/>
  <c r="A34" i="16"/>
  <c r="B34" i="16"/>
  <c r="C34" i="16"/>
  <c r="D34" i="16"/>
  <c r="E34" i="16"/>
  <c r="F34" i="16"/>
  <c r="G34" i="16"/>
  <c r="Y34" i="16" s="1"/>
  <c r="I34" i="16"/>
  <c r="U34" i="16"/>
  <c r="A35" i="16"/>
  <c r="B35" i="16"/>
  <c r="C35" i="16"/>
  <c r="D35" i="16"/>
  <c r="E35" i="16"/>
  <c r="F35" i="16"/>
  <c r="G35" i="16"/>
  <c r="I35" i="16"/>
  <c r="U35" i="16"/>
  <c r="A36" i="16"/>
  <c r="B36" i="16"/>
  <c r="C36" i="16"/>
  <c r="D36" i="16"/>
  <c r="E36" i="16"/>
  <c r="F36" i="16"/>
  <c r="I36" i="16"/>
  <c r="U36" i="16"/>
  <c r="A37" i="16"/>
  <c r="B37" i="16"/>
  <c r="C37" i="16"/>
  <c r="D37" i="16"/>
  <c r="E37" i="16"/>
  <c r="F37" i="16"/>
  <c r="G37" i="16"/>
  <c r="Y37" i="16" s="1"/>
  <c r="I37" i="16"/>
  <c r="U37" i="16"/>
  <c r="A38" i="16"/>
  <c r="B38" i="16"/>
  <c r="C38" i="16"/>
  <c r="D38" i="16"/>
  <c r="E38" i="16"/>
  <c r="F38" i="16"/>
  <c r="G38" i="16"/>
  <c r="I38" i="16"/>
  <c r="U38" i="16"/>
  <c r="A39" i="16"/>
  <c r="B39" i="16"/>
  <c r="C39" i="16"/>
  <c r="D39" i="16"/>
  <c r="E39" i="16"/>
  <c r="F39" i="16"/>
  <c r="G39" i="16"/>
  <c r="Y39" i="16" s="1"/>
  <c r="I39" i="16"/>
  <c r="U39" i="16"/>
  <c r="A40" i="16"/>
  <c r="B40" i="16"/>
  <c r="C40" i="16"/>
  <c r="D40" i="16"/>
  <c r="E40" i="16"/>
  <c r="F40" i="16"/>
  <c r="I40" i="16"/>
  <c r="U40" i="16"/>
  <c r="A41" i="16"/>
  <c r="B41" i="16"/>
  <c r="C41" i="16"/>
  <c r="D41" i="16"/>
  <c r="E41" i="16"/>
  <c r="F41" i="16"/>
  <c r="G41" i="16"/>
  <c r="I41" i="16"/>
  <c r="U41" i="16"/>
  <c r="A42" i="16"/>
  <c r="B42" i="16"/>
  <c r="C42" i="16"/>
  <c r="D42" i="16"/>
  <c r="E42" i="16"/>
  <c r="F42" i="16"/>
  <c r="G42" i="16"/>
  <c r="I42" i="16"/>
  <c r="U42" i="16"/>
  <c r="A43" i="16"/>
  <c r="B43" i="16"/>
  <c r="C43" i="16"/>
  <c r="D43" i="16"/>
  <c r="E43" i="16"/>
  <c r="F43" i="16"/>
  <c r="G43" i="16"/>
  <c r="Y43" i="16" s="1"/>
  <c r="I43" i="16"/>
  <c r="U43" i="16"/>
  <c r="A44" i="16"/>
  <c r="B44" i="16"/>
  <c r="C44" i="16"/>
  <c r="D44" i="16"/>
  <c r="E44" i="16"/>
  <c r="F44" i="16"/>
  <c r="I44" i="16"/>
  <c r="U44" i="16"/>
  <c r="A45" i="16"/>
  <c r="B45" i="16"/>
  <c r="C45" i="16"/>
  <c r="D45" i="16"/>
  <c r="E45" i="16"/>
  <c r="F45" i="16"/>
  <c r="G45" i="16"/>
  <c r="I45" i="16"/>
  <c r="U45" i="16"/>
  <c r="A46" i="16"/>
  <c r="B46" i="16"/>
  <c r="C46" i="16"/>
  <c r="D46" i="16"/>
  <c r="E46" i="16"/>
  <c r="F46" i="16"/>
  <c r="G46" i="16"/>
  <c r="I46" i="16"/>
  <c r="U46" i="16"/>
  <c r="A47" i="16"/>
  <c r="B47" i="16"/>
  <c r="C47" i="16"/>
  <c r="D47" i="16"/>
  <c r="E47" i="16"/>
  <c r="F47" i="16"/>
  <c r="G47" i="16"/>
  <c r="Y47" i="16" s="1"/>
  <c r="I47" i="16"/>
  <c r="U47" i="16"/>
  <c r="A48" i="16"/>
  <c r="B48" i="16"/>
  <c r="C48" i="16"/>
  <c r="D48" i="16"/>
  <c r="E48" i="16"/>
  <c r="F48" i="16"/>
  <c r="I48" i="16"/>
  <c r="U48" i="16"/>
  <c r="A49" i="16"/>
  <c r="B49" i="16"/>
  <c r="C49" i="16"/>
  <c r="D49" i="16"/>
  <c r="E49" i="16"/>
  <c r="F49" i="16"/>
  <c r="G49" i="16"/>
  <c r="V49" i="16" s="1"/>
  <c r="I49" i="16"/>
  <c r="U49" i="16"/>
  <c r="A50" i="16"/>
  <c r="B50" i="16"/>
  <c r="C50" i="16"/>
  <c r="D50" i="16"/>
  <c r="E50" i="16"/>
  <c r="F50" i="16"/>
  <c r="G50" i="16"/>
  <c r="I50" i="16"/>
  <c r="U50" i="16"/>
  <c r="A51" i="16"/>
  <c r="B51" i="16"/>
  <c r="C51" i="16"/>
  <c r="D51" i="16"/>
  <c r="E51" i="16"/>
  <c r="F51" i="16"/>
  <c r="G51" i="16"/>
  <c r="Y51" i="16" s="1"/>
  <c r="I51" i="16"/>
  <c r="U51" i="16"/>
  <c r="A52" i="16"/>
  <c r="B52" i="16"/>
  <c r="C52" i="16"/>
  <c r="D52" i="16"/>
  <c r="E52" i="16"/>
  <c r="F52" i="16"/>
  <c r="I52" i="16"/>
  <c r="U52" i="16"/>
  <c r="A53" i="16"/>
  <c r="B53" i="16"/>
  <c r="C53" i="16"/>
  <c r="D53" i="16"/>
  <c r="E53" i="16"/>
  <c r="F53" i="16"/>
  <c r="G53" i="16"/>
  <c r="X53" i="16" s="1"/>
  <c r="S53" i="16" s="1"/>
  <c r="I53" i="16"/>
  <c r="U53" i="16"/>
  <c r="A54" i="16"/>
  <c r="B54" i="16"/>
  <c r="C54" i="16"/>
  <c r="D54" i="16"/>
  <c r="E54" i="16"/>
  <c r="F54" i="16"/>
  <c r="G54" i="16"/>
  <c r="Y54" i="16" s="1"/>
  <c r="I54" i="16"/>
  <c r="U54" i="16"/>
  <c r="A55" i="16"/>
  <c r="B55" i="16"/>
  <c r="C55" i="16"/>
  <c r="D55" i="16"/>
  <c r="E55" i="16"/>
  <c r="F55" i="16"/>
  <c r="G55" i="16"/>
  <c r="I55" i="16"/>
  <c r="U55" i="16"/>
  <c r="A56" i="16"/>
  <c r="B56" i="16"/>
  <c r="C56" i="16"/>
  <c r="D56" i="16"/>
  <c r="E56" i="16"/>
  <c r="F56" i="16"/>
  <c r="I56" i="16"/>
  <c r="U56" i="16"/>
  <c r="A57" i="16"/>
  <c r="B57" i="16"/>
  <c r="C57" i="16"/>
  <c r="D57" i="16"/>
  <c r="E57" i="16"/>
  <c r="F57" i="16"/>
  <c r="G57" i="16"/>
  <c r="Y57" i="16" s="1"/>
  <c r="I57" i="16"/>
  <c r="U57" i="16"/>
  <c r="A58" i="16"/>
  <c r="B58" i="16"/>
  <c r="C58" i="16"/>
  <c r="D58" i="16"/>
  <c r="E58" i="16"/>
  <c r="F58" i="16"/>
  <c r="G58" i="16"/>
  <c r="Y58" i="16" s="1"/>
  <c r="I58" i="16"/>
  <c r="U58" i="16"/>
  <c r="A59" i="16"/>
  <c r="B59" i="16"/>
  <c r="C59" i="16"/>
  <c r="D59" i="16"/>
  <c r="E59" i="16"/>
  <c r="F59" i="16"/>
  <c r="G59" i="16"/>
  <c r="I59" i="16"/>
  <c r="U59" i="16"/>
  <c r="A60" i="16"/>
  <c r="B60" i="16"/>
  <c r="C60" i="16"/>
  <c r="D60" i="16"/>
  <c r="E60" i="16"/>
  <c r="F60" i="16"/>
  <c r="I60" i="16"/>
  <c r="U60" i="16"/>
  <c r="A61" i="16"/>
  <c r="B61" i="16"/>
  <c r="C61" i="16"/>
  <c r="D61" i="16"/>
  <c r="E61" i="16"/>
  <c r="F61" i="16"/>
  <c r="G61" i="16"/>
  <c r="T61" i="16" s="1"/>
  <c r="I61" i="16"/>
  <c r="U61" i="16"/>
  <c r="A62" i="16"/>
  <c r="B62" i="16"/>
  <c r="C62" i="16"/>
  <c r="D62" i="16"/>
  <c r="E62" i="16"/>
  <c r="F62" i="16"/>
  <c r="G62" i="16"/>
  <c r="I62" i="16"/>
  <c r="U62" i="16"/>
  <c r="A63" i="16"/>
  <c r="B63" i="16"/>
  <c r="C63" i="16"/>
  <c r="D63" i="16"/>
  <c r="E63" i="16"/>
  <c r="F63" i="16"/>
  <c r="G63" i="16"/>
  <c r="I63" i="16"/>
  <c r="U63" i="16"/>
  <c r="A64" i="16"/>
  <c r="B64" i="16"/>
  <c r="C64" i="16"/>
  <c r="D64" i="16"/>
  <c r="E64" i="16"/>
  <c r="F64" i="16"/>
  <c r="I64" i="16"/>
  <c r="U64" i="16"/>
  <c r="A65" i="16"/>
  <c r="B65" i="16"/>
  <c r="C65" i="16"/>
  <c r="D65" i="16"/>
  <c r="E65" i="16"/>
  <c r="F65" i="16"/>
  <c r="G65" i="16"/>
  <c r="I65" i="16"/>
  <c r="U65" i="16"/>
  <c r="A66" i="16"/>
  <c r="B66" i="16"/>
  <c r="C66" i="16"/>
  <c r="D66" i="16"/>
  <c r="E66" i="16"/>
  <c r="F66" i="16"/>
  <c r="G66" i="16"/>
  <c r="Y66" i="16" s="1"/>
  <c r="I66" i="16"/>
  <c r="U66" i="16"/>
  <c r="A67" i="16"/>
  <c r="B67" i="16"/>
  <c r="C67" i="16"/>
  <c r="D67" i="16"/>
  <c r="E67" i="16"/>
  <c r="F67" i="16"/>
  <c r="G67" i="16"/>
  <c r="Y67" i="16" s="1"/>
  <c r="I67" i="16"/>
  <c r="U67" i="16"/>
  <c r="A68" i="16"/>
  <c r="B68" i="16"/>
  <c r="C68" i="16"/>
  <c r="D68" i="16"/>
  <c r="E68" i="16"/>
  <c r="F68" i="16"/>
  <c r="I68" i="16"/>
  <c r="U68" i="16"/>
  <c r="A69" i="16"/>
  <c r="B69" i="16"/>
  <c r="C69" i="16"/>
  <c r="D69" i="16"/>
  <c r="E69" i="16"/>
  <c r="F69" i="16"/>
  <c r="G69" i="16"/>
  <c r="Y69" i="16" s="1"/>
  <c r="I69" i="16"/>
  <c r="U69" i="16"/>
  <c r="A70" i="16"/>
  <c r="B70" i="16"/>
  <c r="C70" i="16"/>
  <c r="D70" i="16"/>
  <c r="E70" i="16"/>
  <c r="F70" i="16"/>
  <c r="G70" i="16"/>
  <c r="Y70" i="16" s="1"/>
  <c r="I70" i="16"/>
  <c r="U70" i="16"/>
  <c r="A71" i="16"/>
  <c r="B71" i="16"/>
  <c r="C71" i="16"/>
  <c r="D71" i="16"/>
  <c r="E71" i="16"/>
  <c r="F71" i="16"/>
  <c r="G71" i="16"/>
  <c r="I71" i="16"/>
  <c r="U71" i="16"/>
  <c r="A72" i="16"/>
  <c r="B72" i="16"/>
  <c r="C72" i="16"/>
  <c r="D72" i="16"/>
  <c r="E72" i="16"/>
  <c r="F72" i="16"/>
  <c r="I72" i="16"/>
  <c r="U72" i="16"/>
  <c r="A73" i="16"/>
  <c r="B73" i="16"/>
  <c r="C73" i="16"/>
  <c r="D73" i="16"/>
  <c r="E73" i="16"/>
  <c r="F73" i="16"/>
  <c r="G73" i="16"/>
  <c r="Y73" i="16" s="1"/>
  <c r="I73" i="16"/>
  <c r="U73" i="16"/>
  <c r="A74" i="16"/>
  <c r="B74" i="16"/>
  <c r="C74" i="16"/>
  <c r="D74" i="16"/>
  <c r="E74" i="16"/>
  <c r="F74" i="16"/>
  <c r="G74" i="16"/>
  <c r="H74" i="16" s="1"/>
  <c r="I74" i="16"/>
  <c r="U74" i="16"/>
  <c r="A75" i="16"/>
  <c r="B75" i="16"/>
  <c r="C75" i="16"/>
  <c r="D75" i="16"/>
  <c r="E75" i="16"/>
  <c r="F75" i="16"/>
  <c r="G75" i="16"/>
  <c r="Y75" i="16" s="1"/>
  <c r="I75" i="16"/>
  <c r="U75" i="16"/>
  <c r="A76" i="16"/>
  <c r="B76" i="16"/>
  <c r="C76" i="16"/>
  <c r="D76" i="16"/>
  <c r="E76" i="16"/>
  <c r="F76" i="16"/>
  <c r="I76" i="16"/>
  <c r="U76" i="16"/>
  <c r="A77" i="16"/>
  <c r="B77" i="16"/>
  <c r="C77" i="16"/>
  <c r="D77" i="16"/>
  <c r="E77" i="16"/>
  <c r="F77" i="16"/>
  <c r="G77" i="16"/>
  <c r="I77" i="16"/>
  <c r="U77" i="16"/>
  <c r="A78" i="16"/>
  <c r="B78" i="16"/>
  <c r="C78" i="16"/>
  <c r="D78" i="16"/>
  <c r="E78" i="16"/>
  <c r="F78" i="16"/>
  <c r="G78" i="16"/>
  <c r="I78" i="16"/>
  <c r="U78" i="16"/>
  <c r="A79" i="16"/>
  <c r="B79" i="16"/>
  <c r="C79" i="16"/>
  <c r="D79" i="16"/>
  <c r="E79" i="16"/>
  <c r="F79" i="16"/>
  <c r="G79" i="16"/>
  <c r="I79" i="16"/>
  <c r="U79" i="16"/>
  <c r="A80" i="16"/>
  <c r="B80" i="16"/>
  <c r="C80" i="16"/>
  <c r="D80" i="16"/>
  <c r="E80" i="16"/>
  <c r="F80" i="16"/>
  <c r="I80" i="16"/>
  <c r="U80" i="16"/>
  <c r="A81" i="16"/>
  <c r="B81" i="16"/>
  <c r="C81" i="16"/>
  <c r="D81" i="16"/>
  <c r="E81" i="16"/>
  <c r="F81" i="16"/>
  <c r="G81" i="16"/>
  <c r="I81" i="16"/>
  <c r="U81" i="16"/>
  <c r="A82" i="16"/>
  <c r="B82" i="16"/>
  <c r="C82" i="16"/>
  <c r="D82" i="16"/>
  <c r="E82" i="16"/>
  <c r="F82" i="16"/>
  <c r="G82" i="16"/>
  <c r="Y82" i="16" s="1"/>
  <c r="I82" i="16"/>
  <c r="U82" i="16"/>
  <c r="A83" i="16"/>
  <c r="B83" i="16"/>
  <c r="C83" i="16"/>
  <c r="D83" i="16"/>
  <c r="E83" i="16"/>
  <c r="F83" i="16"/>
  <c r="G83" i="16"/>
  <c r="Y83" i="16" s="1"/>
  <c r="I83" i="16"/>
  <c r="U83" i="16"/>
  <c r="A84" i="16"/>
  <c r="B84" i="16"/>
  <c r="C84" i="16"/>
  <c r="D84" i="16"/>
  <c r="E84" i="16"/>
  <c r="F84" i="16"/>
  <c r="I84" i="16"/>
  <c r="U84" i="16"/>
  <c r="A85" i="16"/>
  <c r="B85" i="16"/>
  <c r="C85" i="16"/>
  <c r="D85" i="16"/>
  <c r="E85" i="16"/>
  <c r="F85" i="16"/>
  <c r="G85" i="16"/>
  <c r="Y85" i="16" s="1"/>
  <c r="I85" i="16"/>
  <c r="U85" i="16"/>
  <c r="A86" i="16"/>
  <c r="B86" i="16"/>
  <c r="C86" i="16"/>
  <c r="D86" i="16"/>
  <c r="E86" i="16"/>
  <c r="F86" i="16"/>
  <c r="G86" i="16"/>
  <c r="I86" i="16"/>
  <c r="U86" i="16"/>
  <c r="A87" i="16"/>
  <c r="B87" i="16"/>
  <c r="C87" i="16"/>
  <c r="D87" i="16"/>
  <c r="E87" i="16"/>
  <c r="F87" i="16"/>
  <c r="G87" i="16"/>
  <c r="I87" i="16"/>
  <c r="U87" i="16"/>
  <c r="A88" i="16"/>
  <c r="B88" i="16"/>
  <c r="C88" i="16"/>
  <c r="D88" i="16"/>
  <c r="E88" i="16"/>
  <c r="F88" i="16"/>
  <c r="I88" i="16"/>
  <c r="U88" i="16"/>
  <c r="A89" i="16"/>
  <c r="B89" i="16"/>
  <c r="C89" i="16"/>
  <c r="D89" i="16"/>
  <c r="E89" i="16"/>
  <c r="F89" i="16"/>
  <c r="G89" i="16"/>
  <c r="Y89" i="16" s="1"/>
  <c r="I89" i="16"/>
  <c r="U89" i="16"/>
  <c r="A90" i="16"/>
  <c r="B90" i="16"/>
  <c r="C90" i="16"/>
  <c r="D90" i="16"/>
  <c r="E90" i="16"/>
  <c r="F90" i="16"/>
  <c r="G90" i="16"/>
  <c r="Y90" i="16" s="1"/>
  <c r="I90" i="16"/>
  <c r="U90" i="16"/>
  <c r="A91" i="16"/>
  <c r="B91" i="16"/>
  <c r="C91" i="16"/>
  <c r="D91" i="16"/>
  <c r="E91" i="16"/>
  <c r="F91" i="16"/>
  <c r="G91" i="16"/>
  <c r="Y91" i="16" s="1"/>
  <c r="I91" i="16"/>
  <c r="U91" i="16"/>
  <c r="A92" i="16"/>
  <c r="B92" i="16"/>
  <c r="C92" i="16"/>
  <c r="D92" i="16"/>
  <c r="E92" i="16"/>
  <c r="F92" i="16"/>
  <c r="I92" i="16"/>
  <c r="U92" i="16"/>
  <c r="A93" i="16"/>
  <c r="B93" i="16"/>
  <c r="C93" i="16"/>
  <c r="D93" i="16"/>
  <c r="E93" i="16"/>
  <c r="F93" i="16"/>
  <c r="G93" i="16"/>
  <c r="I93" i="16"/>
  <c r="U93" i="16"/>
  <c r="A94" i="16"/>
  <c r="B94" i="16"/>
  <c r="C94" i="16"/>
  <c r="D94" i="16"/>
  <c r="E94" i="16"/>
  <c r="F94" i="16"/>
  <c r="G94" i="16"/>
  <c r="Y94" i="16" s="1"/>
  <c r="I94" i="16"/>
  <c r="U94" i="16"/>
  <c r="A95" i="16"/>
  <c r="B95" i="16"/>
  <c r="C95" i="16"/>
  <c r="D95" i="16"/>
  <c r="E95" i="16"/>
  <c r="F95" i="16"/>
  <c r="G95" i="16"/>
  <c r="Y95" i="16" s="1"/>
  <c r="I95" i="16"/>
  <c r="U95" i="16"/>
  <c r="A96" i="16"/>
  <c r="B96" i="16"/>
  <c r="C96" i="16"/>
  <c r="D96" i="16"/>
  <c r="E96" i="16"/>
  <c r="F96" i="16"/>
  <c r="I96" i="16"/>
  <c r="U96" i="16"/>
  <c r="A97" i="16"/>
  <c r="B97" i="16"/>
  <c r="C97" i="16"/>
  <c r="D97" i="16"/>
  <c r="E97" i="16"/>
  <c r="F97" i="16"/>
  <c r="G97" i="16"/>
  <c r="I97" i="16"/>
  <c r="U97" i="16"/>
  <c r="A98" i="16"/>
  <c r="B98" i="16"/>
  <c r="C98" i="16"/>
  <c r="D98" i="16"/>
  <c r="E98" i="16"/>
  <c r="F98" i="16"/>
  <c r="G98" i="16"/>
  <c r="Y98" i="16" s="1"/>
  <c r="I98" i="16"/>
  <c r="U98" i="16"/>
  <c r="A99" i="16"/>
  <c r="B99" i="16"/>
  <c r="C99" i="16"/>
  <c r="D99" i="16"/>
  <c r="E99" i="16"/>
  <c r="F99" i="16"/>
  <c r="G99" i="16"/>
  <c r="I99" i="16"/>
  <c r="U99" i="16"/>
  <c r="A100" i="16"/>
  <c r="B100" i="16"/>
  <c r="C100" i="16"/>
  <c r="D100" i="16"/>
  <c r="E100" i="16"/>
  <c r="F100" i="16"/>
  <c r="I100" i="16"/>
  <c r="U100" i="16"/>
  <c r="A101" i="16"/>
  <c r="B101" i="16"/>
  <c r="C101" i="16"/>
  <c r="D101" i="16"/>
  <c r="E101" i="16"/>
  <c r="F101" i="16"/>
  <c r="G101" i="16"/>
  <c r="W101" i="16" s="1"/>
  <c r="I101" i="16"/>
  <c r="U101" i="16"/>
  <c r="A102" i="16"/>
  <c r="B102" i="16"/>
  <c r="C102" i="16"/>
  <c r="D102" i="16"/>
  <c r="E102" i="16"/>
  <c r="F102" i="16"/>
  <c r="G102" i="16"/>
  <c r="Y102" i="16" s="1"/>
  <c r="I102" i="16"/>
  <c r="U102" i="16"/>
  <c r="A103" i="16"/>
  <c r="B103" i="16"/>
  <c r="C103" i="16"/>
  <c r="D103" i="16"/>
  <c r="E103" i="16"/>
  <c r="F103" i="16"/>
  <c r="G103" i="16"/>
  <c r="I103" i="16"/>
  <c r="U103" i="16"/>
  <c r="A104" i="16"/>
  <c r="B104" i="16"/>
  <c r="C104" i="16"/>
  <c r="D104" i="16"/>
  <c r="E104" i="16"/>
  <c r="F104" i="16"/>
  <c r="I104" i="16"/>
  <c r="U104" i="16"/>
  <c r="A105" i="16"/>
  <c r="B105" i="16"/>
  <c r="C105" i="16"/>
  <c r="D105" i="16"/>
  <c r="E105" i="16"/>
  <c r="F105" i="16"/>
  <c r="G105" i="16"/>
  <c r="I105" i="16"/>
  <c r="U105" i="16"/>
  <c r="A106" i="16"/>
  <c r="B106" i="16"/>
  <c r="C106" i="16"/>
  <c r="D106" i="16"/>
  <c r="E106" i="16"/>
  <c r="F106" i="16"/>
  <c r="G106" i="16"/>
  <c r="I106" i="16"/>
  <c r="U106" i="16"/>
  <c r="A107" i="16"/>
  <c r="B107" i="16"/>
  <c r="C107" i="16"/>
  <c r="D107" i="16"/>
  <c r="E107" i="16"/>
  <c r="F107" i="16"/>
  <c r="G107" i="16"/>
  <c r="Y107" i="16" s="1"/>
  <c r="I107" i="16"/>
  <c r="U107" i="16"/>
  <c r="A108" i="16"/>
  <c r="B108" i="16"/>
  <c r="C108" i="16"/>
  <c r="D108" i="16"/>
  <c r="E108" i="16"/>
  <c r="F108" i="16"/>
  <c r="I108" i="16"/>
  <c r="U108" i="16"/>
  <c r="A109" i="16"/>
  <c r="B109" i="16"/>
  <c r="C109" i="16"/>
  <c r="D109" i="16"/>
  <c r="E109" i="16"/>
  <c r="F109" i="16"/>
  <c r="G109" i="16"/>
  <c r="Y109" i="16" s="1"/>
  <c r="I109" i="16"/>
  <c r="U109" i="16"/>
  <c r="A110" i="16"/>
  <c r="B110" i="16"/>
  <c r="C110" i="16"/>
  <c r="D110" i="16"/>
  <c r="E110" i="16"/>
  <c r="F110" i="16"/>
  <c r="G110" i="16"/>
  <c r="Y110" i="16" s="1"/>
  <c r="I110" i="16"/>
  <c r="U110" i="16"/>
  <c r="A111" i="16"/>
  <c r="B111" i="16"/>
  <c r="C111" i="16"/>
  <c r="D111" i="16"/>
  <c r="E111" i="16"/>
  <c r="F111" i="16"/>
  <c r="G111" i="16"/>
  <c r="I111" i="16"/>
  <c r="U111" i="16"/>
  <c r="A112" i="16"/>
  <c r="B112" i="16"/>
  <c r="C112" i="16"/>
  <c r="D112" i="16"/>
  <c r="E112" i="16"/>
  <c r="F112" i="16"/>
  <c r="I112" i="16"/>
  <c r="U112" i="16"/>
  <c r="A113" i="16"/>
  <c r="B113" i="16"/>
  <c r="C113" i="16"/>
  <c r="D113" i="16"/>
  <c r="E113" i="16"/>
  <c r="F113" i="16"/>
  <c r="G113" i="16"/>
  <c r="Y113" i="16" s="1"/>
  <c r="I113" i="16"/>
  <c r="U113" i="16"/>
  <c r="A114" i="16"/>
  <c r="B114" i="16"/>
  <c r="C114" i="16"/>
  <c r="D114" i="16"/>
  <c r="E114" i="16"/>
  <c r="F114" i="16"/>
  <c r="G114" i="16"/>
  <c r="I114" i="16"/>
  <c r="U114" i="16"/>
  <c r="A115" i="16"/>
  <c r="B115" i="16"/>
  <c r="C115" i="16"/>
  <c r="D115" i="16"/>
  <c r="E115" i="16"/>
  <c r="F115" i="16"/>
  <c r="G115" i="16"/>
  <c r="I115" i="16"/>
  <c r="U115" i="16"/>
  <c r="A116" i="16"/>
  <c r="B116" i="16"/>
  <c r="C116" i="16"/>
  <c r="D116" i="16"/>
  <c r="E116" i="16"/>
  <c r="F116" i="16"/>
  <c r="I116" i="16"/>
  <c r="U116" i="16"/>
  <c r="A117" i="16"/>
  <c r="B117" i="16"/>
  <c r="C117" i="16"/>
  <c r="D117" i="16"/>
  <c r="E117" i="16"/>
  <c r="F117" i="16"/>
  <c r="G117" i="16"/>
  <c r="I117" i="16"/>
  <c r="U117" i="16"/>
  <c r="A118" i="16"/>
  <c r="B118" i="16"/>
  <c r="C118" i="16"/>
  <c r="D118" i="16"/>
  <c r="E118" i="16"/>
  <c r="F118" i="16"/>
  <c r="G118" i="16"/>
  <c r="Y118" i="16" s="1"/>
  <c r="I118" i="16"/>
  <c r="U118" i="16"/>
  <c r="A119" i="16"/>
  <c r="B119" i="16"/>
  <c r="C119" i="16"/>
  <c r="D119" i="16"/>
  <c r="E119" i="16"/>
  <c r="F119" i="16"/>
  <c r="G119" i="16"/>
  <c r="Y119" i="16" s="1"/>
  <c r="I119" i="16"/>
  <c r="U119" i="16"/>
  <c r="A120" i="16"/>
  <c r="B120" i="16"/>
  <c r="C120" i="16"/>
  <c r="D120" i="16"/>
  <c r="E120" i="16"/>
  <c r="F120" i="16"/>
  <c r="I120" i="16"/>
  <c r="U120" i="16"/>
  <c r="A121" i="16"/>
  <c r="B121" i="16"/>
  <c r="C121" i="16"/>
  <c r="D121" i="16"/>
  <c r="E121" i="16"/>
  <c r="F121" i="16"/>
  <c r="G121" i="16"/>
  <c r="I121" i="16"/>
  <c r="U121" i="16"/>
  <c r="A122" i="16"/>
  <c r="B122" i="16"/>
  <c r="C122" i="16"/>
  <c r="D122" i="16"/>
  <c r="E122" i="16"/>
  <c r="F122" i="16"/>
  <c r="G122" i="16"/>
  <c r="I122" i="16"/>
  <c r="U122" i="16"/>
  <c r="A123" i="16"/>
  <c r="B123" i="16"/>
  <c r="C123" i="16"/>
  <c r="D123" i="16"/>
  <c r="E123" i="16"/>
  <c r="F123" i="16"/>
  <c r="G123" i="16"/>
  <c r="Y123" i="16" s="1"/>
  <c r="I123" i="16"/>
  <c r="U123" i="16"/>
  <c r="A124" i="16"/>
  <c r="B124" i="16"/>
  <c r="C124" i="16"/>
  <c r="D124" i="16"/>
  <c r="E124" i="16"/>
  <c r="F124" i="16"/>
  <c r="I124" i="16"/>
  <c r="U124" i="16"/>
  <c r="A125" i="16"/>
  <c r="B125" i="16"/>
  <c r="C125" i="16"/>
  <c r="D125" i="16"/>
  <c r="E125" i="16"/>
  <c r="F125" i="16"/>
  <c r="G125" i="16"/>
  <c r="I125" i="16"/>
  <c r="U125" i="16"/>
  <c r="A126" i="16"/>
  <c r="B126" i="16"/>
  <c r="C126" i="16"/>
  <c r="D126" i="16"/>
  <c r="E126" i="16"/>
  <c r="F126" i="16"/>
  <c r="G126" i="16"/>
  <c r="Y126" i="16" s="1"/>
  <c r="I126" i="16"/>
  <c r="U126" i="16"/>
  <c r="A127" i="16"/>
  <c r="B127" i="16"/>
  <c r="C127" i="16"/>
  <c r="D127" i="16"/>
  <c r="E127" i="16"/>
  <c r="F127" i="16"/>
  <c r="G127" i="16"/>
  <c r="I127" i="16"/>
  <c r="U127" i="16"/>
  <c r="A128" i="16"/>
  <c r="B128" i="16"/>
  <c r="C128" i="16"/>
  <c r="D128" i="16"/>
  <c r="E128" i="16"/>
  <c r="F128" i="16"/>
  <c r="I128" i="16"/>
  <c r="U128" i="16"/>
  <c r="A129" i="16"/>
  <c r="B129" i="16"/>
  <c r="C129" i="16"/>
  <c r="D129" i="16"/>
  <c r="E129" i="16"/>
  <c r="F129" i="16"/>
  <c r="G129" i="16"/>
  <c r="I129" i="16"/>
  <c r="U129" i="16"/>
  <c r="A130" i="16"/>
  <c r="B130" i="16"/>
  <c r="C130" i="16"/>
  <c r="D130" i="16"/>
  <c r="E130" i="16"/>
  <c r="F130" i="16"/>
  <c r="G130" i="16"/>
  <c r="I130" i="16"/>
  <c r="U130" i="16"/>
  <c r="A131" i="16"/>
  <c r="B131" i="16"/>
  <c r="C131" i="16"/>
  <c r="D131" i="16"/>
  <c r="E131" i="16"/>
  <c r="F131" i="16"/>
  <c r="G131" i="16"/>
  <c r="Y131" i="16" s="1"/>
  <c r="I131" i="16"/>
  <c r="U131" i="16"/>
  <c r="A132" i="16"/>
  <c r="B132" i="16"/>
  <c r="C132" i="16"/>
  <c r="D132" i="16"/>
  <c r="E132" i="16"/>
  <c r="F132" i="16"/>
  <c r="I132" i="16"/>
  <c r="U132" i="16"/>
  <c r="A133" i="16"/>
  <c r="B133" i="16"/>
  <c r="C133" i="16"/>
  <c r="D133" i="16"/>
  <c r="E133" i="16"/>
  <c r="F133" i="16"/>
  <c r="G133" i="16"/>
  <c r="Y133" i="16" s="1"/>
  <c r="I133" i="16"/>
  <c r="U133" i="16"/>
  <c r="A134" i="16"/>
  <c r="B134" i="16"/>
  <c r="C134" i="16"/>
  <c r="D134" i="16"/>
  <c r="E134" i="16"/>
  <c r="F134" i="16"/>
  <c r="G134" i="16"/>
  <c r="Y134" i="16" s="1"/>
  <c r="I134" i="16"/>
  <c r="U134" i="16"/>
  <c r="A135" i="16"/>
  <c r="B135" i="16"/>
  <c r="C135" i="16"/>
  <c r="D135" i="16"/>
  <c r="E135" i="16"/>
  <c r="F135" i="16"/>
  <c r="G135" i="16"/>
  <c r="I135" i="16"/>
  <c r="U135" i="16"/>
  <c r="A136" i="16"/>
  <c r="B136" i="16"/>
  <c r="C136" i="16"/>
  <c r="D136" i="16"/>
  <c r="E136" i="16"/>
  <c r="F136" i="16"/>
  <c r="I136" i="16"/>
  <c r="U136" i="16"/>
  <c r="A137" i="16"/>
  <c r="B137" i="16"/>
  <c r="C137" i="16"/>
  <c r="D137" i="16"/>
  <c r="E137" i="16"/>
  <c r="F137" i="16"/>
  <c r="G137" i="16"/>
  <c r="Y137" i="16" s="1"/>
  <c r="I137" i="16"/>
  <c r="U137" i="16"/>
  <c r="A138" i="16"/>
  <c r="B138" i="16"/>
  <c r="C138" i="16"/>
  <c r="D138" i="16"/>
  <c r="E138" i="16"/>
  <c r="F138" i="16"/>
  <c r="G138" i="16"/>
  <c r="I138" i="16"/>
  <c r="U138" i="16"/>
  <c r="A139" i="16"/>
  <c r="B139" i="16"/>
  <c r="C139" i="16"/>
  <c r="D139" i="16"/>
  <c r="E139" i="16"/>
  <c r="F139" i="16"/>
  <c r="G139" i="16"/>
  <c r="I139" i="16"/>
  <c r="U139" i="16"/>
  <c r="A140" i="16"/>
  <c r="B140" i="16"/>
  <c r="C140" i="16"/>
  <c r="D140" i="16"/>
  <c r="E140" i="16"/>
  <c r="F140" i="16"/>
  <c r="I140" i="16"/>
  <c r="U140" i="16"/>
  <c r="A141" i="16"/>
  <c r="B141" i="16"/>
  <c r="C141" i="16"/>
  <c r="D141" i="16"/>
  <c r="E141" i="16"/>
  <c r="F141" i="16"/>
  <c r="G141" i="16"/>
  <c r="Y141" i="16" s="1"/>
  <c r="I141" i="16"/>
  <c r="U141" i="16"/>
  <c r="A142" i="16"/>
  <c r="B142" i="16"/>
  <c r="C142" i="16"/>
  <c r="D142" i="16"/>
  <c r="E142" i="16"/>
  <c r="F142" i="16"/>
  <c r="G142" i="16"/>
  <c r="Y142" i="16" s="1"/>
  <c r="I142" i="16"/>
  <c r="U142" i="16"/>
  <c r="A143" i="16"/>
  <c r="B143" i="16"/>
  <c r="C143" i="16"/>
  <c r="D143" i="16"/>
  <c r="E143" i="16"/>
  <c r="F143" i="16"/>
  <c r="G143" i="16"/>
  <c r="I143" i="16"/>
  <c r="U143" i="16"/>
  <c r="A144" i="16"/>
  <c r="B144" i="16"/>
  <c r="C144" i="16"/>
  <c r="D144" i="16"/>
  <c r="E144" i="16"/>
  <c r="F144" i="16"/>
  <c r="I144" i="16"/>
  <c r="U144" i="16"/>
  <c r="A145" i="16"/>
  <c r="B145" i="16"/>
  <c r="C145" i="16"/>
  <c r="D145" i="16"/>
  <c r="E145" i="16"/>
  <c r="F145" i="16"/>
  <c r="G145" i="16"/>
  <c r="Y145" i="16" s="1"/>
  <c r="I145" i="16"/>
  <c r="U145" i="16"/>
  <c r="A146" i="16"/>
  <c r="B146" i="16"/>
  <c r="C146" i="16"/>
  <c r="D146" i="16"/>
  <c r="E146" i="16"/>
  <c r="F146" i="16"/>
  <c r="G146" i="16"/>
  <c r="Y146" i="16" s="1"/>
  <c r="I146" i="16"/>
  <c r="U146" i="16"/>
  <c r="A147" i="16"/>
  <c r="B147" i="16"/>
  <c r="C147" i="16"/>
  <c r="D147" i="16"/>
  <c r="E147" i="16"/>
  <c r="F147" i="16"/>
  <c r="G147" i="16"/>
  <c r="Y147" i="16" s="1"/>
  <c r="I147" i="16"/>
  <c r="U147" i="16"/>
  <c r="A148" i="16"/>
  <c r="B148" i="16"/>
  <c r="C148" i="16"/>
  <c r="D148" i="16"/>
  <c r="E148" i="16"/>
  <c r="F148" i="16"/>
  <c r="I148" i="16"/>
  <c r="U148" i="16"/>
  <c r="A149" i="16"/>
  <c r="B149" i="16"/>
  <c r="C149" i="16"/>
  <c r="D149" i="16"/>
  <c r="E149" i="16"/>
  <c r="F149" i="16"/>
  <c r="G149" i="16"/>
  <c r="Y149" i="16" s="1"/>
  <c r="I149" i="16"/>
  <c r="U149" i="16"/>
  <c r="A150" i="16"/>
  <c r="B150" i="16"/>
  <c r="C150" i="16"/>
  <c r="D150" i="16"/>
  <c r="E150" i="16"/>
  <c r="F150" i="16"/>
  <c r="G150" i="16"/>
  <c r="I150" i="16"/>
  <c r="U150" i="16"/>
  <c r="A151" i="16"/>
  <c r="B151" i="16"/>
  <c r="C151" i="16"/>
  <c r="D151" i="16"/>
  <c r="E151" i="16"/>
  <c r="F151" i="16"/>
  <c r="G151" i="16"/>
  <c r="Y151" i="16" s="1"/>
  <c r="I151" i="16"/>
  <c r="U151" i="16"/>
  <c r="A152" i="16"/>
  <c r="B152" i="16"/>
  <c r="C152" i="16"/>
  <c r="D152" i="16"/>
  <c r="E152" i="16"/>
  <c r="F152" i="16"/>
  <c r="I152" i="16"/>
  <c r="U152" i="16"/>
  <c r="A153" i="16"/>
  <c r="B153" i="16"/>
  <c r="C153" i="16"/>
  <c r="D153" i="16"/>
  <c r="E153" i="16"/>
  <c r="F153" i="16"/>
  <c r="G153" i="16"/>
  <c r="Y153" i="16" s="1"/>
  <c r="I153" i="16"/>
  <c r="U153" i="16"/>
  <c r="A154" i="16"/>
  <c r="B154" i="16"/>
  <c r="C154" i="16"/>
  <c r="D154" i="16"/>
  <c r="E154" i="16"/>
  <c r="F154" i="16"/>
  <c r="G154" i="16"/>
  <c r="Y154" i="16" s="1"/>
  <c r="I154" i="16"/>
  <c r="U154" i="16"/>
  <c r="A155" i="16"/>
  <c r="B155" i="16"/>
  <c r="C155" i="16"/>
  <c r="D155" i="16"/>
  <c r="E155" i="16"/>
  <c r="F155" i="16"/>
  <c r="G155" i="16"/>
  <c r="Y155" i="16" s="1"/>
  <c r="I155" i="16"/>
  <c r="U155" i="16"/>
  <c r="A156" i="16"/>
  <c r="B156" i="16"/>
  <c r="C156" i="16"/>
  <c r="D156" i="16"/>
  <c r="E156" i="16"/>
  <c r="F156" i="16"/>
  <c r="I156" i="16"/>
  <c r="U156" i="16"/>
  <c r="A157" i="16"/>
  <c r="B157" i="16"/>
  <c r="C157" i="16"/>
  <c r="D157" i="16"/>
  <c r="E157" i="16"/>
  <c r="F157" i="16"/>
  <c r="G157" i="16"/>
  <c r="Y157" i="16" s="1"/>
  <c r="I157" i="16"/>
  <c r="U157" i="16"/>
  <c r="A158" i="16"/>
  <c r="B158" i="16"/>
  <c r="C158" i="16"/>
  <c r="D158" i="16"/>
  <c r="E158" i="16"/>
  <c r="F158" i="16"/>
  <c r="G158" i="16"/>
  <c r="X158" i="16" s="1"/>
  <c r="S158" i="16" s="1"/>
  <c r="I158" i="16"/>
  <c r="U158" i="16"/>
  <c r="A159" i="16"/>
  <c r="B159" i="16"/>
  <c r="C159" i="16"/>
  <c r="D159" i="16"/>
  <c r="E159" i="16"/>
  <c r="F159" i="16"/>
  <c r="G159" i="16"/>
  <c r="I159" i="16"/>
  <c r="U159" i="16"/>
  <c r="A160" i="16"/>
  <c r="B160" i="16"/>
  <c r="C160" i="16"/>
  <c r="D160" i="16"/>
  <c r="E160" i="16"/>
  <c r="F160" i="16"/>
  <c r="I160" i="16"/>
  <c r="U160" i="16"/>
  <c r="A161" i="16"/>
  <c r="B161" i="16"/>
  <c r="C161" i="16"/>
  <c r="D161" i="16"/>
  <c r="E161" i="16"/>
  <c r="F161" i="16"/>
  <c r="G161" i="16"/>
  <c r="Y161" i="16" s="1"/>
  <c r="I161" i="16"/>
  <c r="U161" i="16"/>
  <c r="A162" i="16"/>
  <c r="B162" i="16"/>
  <c r="C162" i="16"/>
  <c r="D162" i="16"/>
  <c r="E162" i="16"/>
  <c r="F162" i="16"/>
  <c r="G162" i="16"/>
  <c r="Y162" i="16" s="1"/>
  <c r="I162" i="16"/>
  <c r="U162" i="16"/>
  <c r="A163" i="16"/>
  <c r="B163" i="16"/>
  <c r="C163" i="16"/>
  <c r="D163" i="16"/>
  <c r="E163" i="16"/>
  <c r="F163" i="16"/>
  <c r="G163" i="16"/>
  <c r="I163" i="16"/>
  <c r="U163" i="16"/>
  <c r="A164" i="16"/>
  <c r="B164" i="16"/>
  <c r="C164" i="16"/>
  <c r="D164" i="16"/>
  <c r="E164" i="16"/>
  <c r="F164" i="16"/>
  <c r="I164" i="16"/>
  <c r="U164" i="16"/>
  <c r="A165" i="16"/>
  <c r="B165" i="16"/>
  <c r="C165" i="16"/>
  <c r="D165" i="16"/>
  <c r="E165" i="16"/>
  <c r="F165" i="16"/>
  <c r="G165" i="16"/>
  <c r="Y165" i="16" s="1"/>
  <c r="I165" i="16"/>
  <c r="U165" i="16"/>
  <c r="A166" i="16"/>
  <c r="B166" i="16"/>
  <c r="C166" i="16"/>
  <c r="D166" i="16"/>
  <c r="E166" i="16"/>
  <c r="F166" i="16"/>
  <c r="G166" i="16"/>
  <c r="I166" i="16"/>
  <c r="U166" i="16"/>
  <c r="A167" i="16"/>
  <c r="B167" i="16"/>
  <c r="C167" i="16"/>
  <c r="D167" i="16"/>
  <c r="E167" i="16"/>
  <c r="F167" i="16"/>
  <c r="G167" i="16"/>
  <c r="Y167" i="16" s="1"/>
  <c r="I167" i="16"/>
  <c r="U167" i="16"/>
  <c r="A168" i="16"/>
  <c r="B168" i="16"/>
  <c r="C168" i="16"/>
  <c r="D168" i="16"/>
  <c r="E168" i="16"/>
  <c r="F168" i="16"/>
  <c r="I168" i="16"/>
  <c r="U168" i="16"/>
  <c r="A169" i="16"/>
  <c r="B169" i="16"/>
  <c r="C169" i="16"/>
  <c r="D169" i="16"/>
  <c r="E169" i="16"/>
  <c r="F169" i="16"/>
  <c r="G169" i="16"/>
  <c r="I169" i="16"/>
  <c r="U169" i="16"/>
  <c r="A170" i="16"/>
  <c r="B170" i="16"/>
  <c r="C170" i="16"/>
  <c r="D170" i="16"/>
  <c r="E170" i="16"/>
  <c r="F170" i="16"/>
  <c r="G170" i="16"/>
  <c r="Y170" i="16" s="1"/>
  <c r="I170" i="16"/>
  <c r="U170" i="16"/>
  <c r="A171" i="16"/>
  <c r="B171" i="16"/>
  <c r="C171" i="16"/>
  <c r="D171" i="16"/>
  <c r="E171" i="16"/>
  <c r="F171" i="16"/>
  <c r="G171" i="16"/>
  <c r="I171" i="16"/>
  <c r="U171" i="16"/>
  <c r="A172" i="16"/>
  <c r="B172" i="16"/>
  <c r="C172" i="16"/>
  <c r="D172" i="16"/>
  <c r="E172" i="16"/>
  <c r="F172" i="16"/>
  <c r="I172" i="16"/>
  <c r="U172" i="16"/>
  <c r="A173" i="16"/>
  <c r="B173" i="16"/>
  <c r="C173" i="16"/>
  <c r="D173" i="16"/>
  <c r="E173" i="16"/>
  <c r="F173" i="16"/>
  <c r="G173" i="16"/>
  <c r="Y173" i="16" s="1"/>
  <c r="I173" i="16"/>
  <c r="U173" i="16"/>
  <c r="A174" i="16"/>
  <c r="B174" i="16"/>
  <c r="C174" i="16"/>
  <c r="D174" i="16"/>
  <c r="E174" i="16"/>
  <c r="F174" i="16"/>
  <c r="G174" i="16"/>
  <c r="I174" i="16"/>
  <c r="U174" i="16"/>
  <c r="A175" i="16"/>
  <c r="B175" i="16"/>
  <c r="C175" i="16"/>
  <c r="D175" i="16"/>
  <c r="E175" i="16"/>
  <c r="F175" i="16"/>
  <c r="G175" i="16"/>
  <c r="I175" i="16"/>
  <c r="U175" i="16"/>
  <c r="A176" i="16"/>
  <c r="B176" i="16"/>
  <c r="C176" i="16"/>
  <c r="D176" i="16"/>
  <c r="E176" i="16"/>
  <c r="F176" i="16"/>
  <c r="I176" i="16"/>
  <c r="U176" i="16"/>
  <c r="A177" i="16"/>
  <c r="B177" i="16"/>
  <c r="C177" i="16"/>
  <c r="D177" i="16"/>
  <c r="E177" i="16"/>
  <c r="F177" i="16"/>
  <c r="G177" i="16"/>
  <c r="Y177" i="16" s="1"/>
  <c r="I177" i="16"/>
  <c r="U177" i="16"/>
  <c r="A178" i="16"/>
  <c r="B178" i="16"/>
  <c r="C178" i="16"/>
  <c r="D178" i="16"/>
  <c r="E178" i="16"/>
  <c r="F178" i="16"/>
  <c r="G178" i="16"/>
  <c r="Y178" i="16" s="1"/>
  <c r="I178" i="16"/>
  <c r="U178" i="16"/>
  <c r="A179" i="16"/>
  <c r="B179" i="16"/>
  <c r="C179" i="16"/>
  <c r="D179" i="16"/>
  <c r="E179" i="16"/>
  <c r="F179" i="16"/>
  <c r="G179" i="16"/>
  <c r="Y179" i="16" s="1"/>
  <c r="I179" i="16"/>
  <c r="U179" i="16"/>
  <c r="A180" i="16"/>
  <c r="B180" i="16"/>
  <c r="C180" i="16"/>
  <c r="D180" i="16"/>
  <c r="E180" i="16"/>
  <c r="F180" i="16"/>
  <c r="I180" i="16"/>
  <c r="U180" i="16"/>
  <c r="A181" i="16"/>
  <c r="B181" i="16"/>
  <c r="C181" i="16"/>
  <c r="D181" i="16"/>
  <c r="E181" i="16"/>
  <c r="F181" i="16"/>
  <c r="G181" i="16"/>
  <c r="Y181" i="16" s="1"/>
  <c r="I181" i="16"/>
  <c r="U181" i="16"/>
  <c r="A182" i="16"/>
  <c r="B182" i="16"/>
  <c r="C182" i="16"/>
  <c r="D182" i="16"/>
  <c r="E182" i="16"/>
  <c r="F182" i="16"/>
  <c r="G182" i="16"/>
  <c r="I182" i="16"/>
  <c r="U182" i="16"/>
  <c r="A183" i="16"/>
  <c r="B183" i="16"/>
  <c r="C183" i="16"/>
  <c r="D183" i="16"/>
  <c r="E183" i="16"/>
  <c r="F183" i="16"/>
  <c r="G183" i="16"/>
  <c r="I183" i="16"/>
  <c r="U183" i="16"/>
  <c r="A184" i="16"/>
  <c r="B184" i="16"/>
  <c r="C184" i="16"/>
  <c r="D184" i="16"/>
  <c r="E184" i="16"/>
  <c r="F184" i="16"/>
  <c r="I184" i="16"/>
  <c r="U184" i="16"/>
  <c r="A185" i="16"/>
  <c r="B185" i="16"/>
  <c r="C185" i="16"/>
  <c r="D185" i="16"/>
  <c r="E185" i="16"/>
  <c r="F185" i="16"/>
  <c r="G185" i="16"/>
  <c r="Y185" i="16" s="1"/>
  <c r="I185" i="16"/>
  <c r="U185" i="16"/>
  <c r="A186" i="16"/>
  <c r="B186" i="16"/>
  <c r="C186" i="16"/>
  <c r="D186" i="16"/>
  <c r="E186" i="16"/>
  <c r="F186" i="16"/>
  <c r="G186" i="16"/>
  <c r="Y186" i="16" s="1"/>
  <c r="I186" i="16"/>
  <c r="U186" i="16"/>
  <c r="A187" i="16"/>
  <c r="B187" i="16"/>
  <c r="C187" i="16"/>
  <c r="D187" i="16"/>
  <c r="E187" i="16"/>
  <c r="F187" i="16"/>
  <c r="G187" i="16"/>
  <c r="Y187" i="16" s="1"/>
  <c r="I187" i="16"/>
  <c r="U187" i="16"/>
  <c r="A188" i="16"/>
  <c r="B188" i="16"/>
  <c r="C188" i="16"/>
  <c r="D188" i="16"/>
  <c r="E188" i="16"/>
  <c r="F188" i="16"/>
  <c r="I188" i="16"/>
  <c r="U188" i="16"/>
  <c r="A189" i="16"/>
  <c r="B189" i="16"/>
  <c r="C189" i="16"/>
  <c r="D189" i="16"/>
  <c r="E189" i="16"/>
  <c r="F189" i="16"/>
  <c r="G189" i="16"/>
  <c r="T189" i="16" s="1"/>
  <c r="I189" i="16"/>
  <c r="U189" i="16"/>
  <c r="A190" i="16"/>
  <c r="B190" i="16"/>
  <c r="C190" i="16"/>
  <c r="D190" i="16"/>
  <c r="E190" i="16"/>
  <c r="F190" i="16"/>
  <c r="G190" i="16"/>
  <c r="Y190" i="16" s="1"/>
  <c r="I190" i="16"/>
  <c r="U190" i="16"/>
  <c r="A191" i="16"/>
  <c r="B191" i="16"/>
  <c r="C191" i="16"/>
  <c r="D191" i="16"/>
  <c r="E191" i="16"/>
  <c r="F191" i="16"/>
  <c r="G191" i="16"/>
  <c r="Y191" i="16" s="1"/>
  <c r="I191" i="16"/>
  <c r="U191" i="16"/>
  <c r="A192" i="16"/>
  <c r="B192" i="16"/>
  <c r="C192" i="16"/>
  <c r="D192" i="16"/>
  <c r="E192" i="16"/>
  <c r="F192" i="16"/>
  <c r="I192" i="16"/>
  <c r="U192" i="16"/>
  <c r="A193" i="16"/>
  <c r="B193" i="16"/>
  <c r="C193" i="16"/>
  <c r="D193" i="16"/>
  <c r="E193" i="16"/>
  <c r="F193" i="16"/>
  <c r="G193" i="16"/>
  <c r="I193" i="16"/>
  <c r="U193" i="16"/>
  <c r="A194" i="16"/>
  <c r="B194" i="16"/>
  <c r="C194" i="16"/>
  <c r="D194" i="16"/>
  <c r="E194" i="16"/>
  <c r="F194" i="16"/>
  <c r="G194" i="16"/>
  <c r="Y194" i="16" s="1"/>
  <c r="I194" i="16"/>
  <c r="U194" i="16"/>
  <c r="A195" i="16"/>
  <c r="B195" i="16"/>
  <c r="C195" i="16"/>
  <c r="D195" i="16"/>
  <c r="E195" i="16"/>
  <c r="F195" i="16"/>
  <c r="G195" i="16"/>
  <c r="I195" i="16"/>
  <c r="U195" i="16"/>
  <c r="A196" i="16"/>
  <c r="B196" i="16"/>
  <c r="C196" i="16"/>
  <c r="D196" i="16"/>
  <c r="E196" i="16"/>
  <c r="F196" i="16"/>
  <c r="I196" i="16"/>
  <c r="U196" i="16"/>
  <c r="A197" i="16"/>
  <c r="B197" i="16"/>
  <c r="C197" i="16"/>
  <c r="D197" i="16"/>
  <c r="E197" i="16"/>
  <c r="F197" i="16"/>
  <c r="G197" i="16"/>
  <c r="Y197" i="16" s="1"/>
  <c r="I197" i="16"/>
  <c r="U197" i="16"/>
  <c r="A198" i="16"/>
  <c r="B198" i="16"/>
  <c r="C198" i="16"/>
  <c r="D198" i="16"/>
  <c r="E198" i="16"/>
  <c r="F198" i="16"/>
  <c r="G198" i="16"/>
  <c r="Y198" i="16" s="1"/>
  <c r="I198" i="16"/>
  <c r="U198" i="16"/>
  <c r="A199" i="16"/>
  <c r="B199" i="16"/>
  <c r="C199" i="16"/>
  <c r="D199" i="16"/>
  <c r="E199" i="16"/>
  <c r="F199" i="16"/>
  <c r="G199" i="16"/>
  <c r="I199" i="16"/>
  <c r="U199" i="16"/>
  <c r="A200" i="16"/>
  <c r="B200" i="16"/>
  <c r="C200" i="16"/>
  <c r="D200" i="16"/>
  <c r="E200" i="16"/>
  <c r="F200" i="16"/>
  <c r="I200" i="16"/>
  <c r="U200" i="16"/>
  <c r="A201" i="16"/>
  <c r="B201" i="16"/>
  <c r="C201" i="16"/>
  <c r="D201" i="16"/>
  <c r="E201" i="16"/>
  <c r="F201" i="16"/>
  <c r="G201" i="16"/>
  <c r="I201" i="16"/>
  <c r="U201" i="16"/>
  <c r="A202" i="16"/>
  <c r="B202" i="16"/>
  <c r="C202" i="16"/>
  <c r="D202" i="16"/>
  <c r="E202" i="16"/>
  <c r="F202" i="16"/>
  <c r="G202" i="16"/>
  <c r="I202" i="16"/>
  <c r="U202" i="16"/>
  <c r="A203" i="16"/>
  <c r="B203" i="16"/>
  <c r="C203" i="16"/>
  <c r="D203" i="16"/>
  <c r="E203" i="16"/>
  <c r="F203" i="16"/>
  <c r="G203" i="16"/>
  <c r="Y203" i="16" s="1"/>
  <c r="I203" i="16"/>
  <c r="U203" i="16"/>
  <c r="A204" i="16"/>
  <c r="B204" i="16"/>
  <c r="C204" i="16"/>
  <c r="D204" i="16"/>
  <c r="E204" i="16"/>
  <c r="F204" i="16"/>
  <c r="I204" i="16"/>
  <c r="U204" i="16"/>
  <c r="A205" i="16"/>
  <c r="B205" i="16"/>
  <c r="C205" i="16"/>
  <c r="D205" i="16"/>
  <c r="E205" i="16"/>
  <c r="F205" i="16"/>
  <c r="G205" i="16"/>
  <c r="I205" i="16"/>
  <c r="U205" i="16"/>
  <c r="A206" i="16"/>
  <c r="B206" i="16"/>
  <c r="C206" i="16"/>
  <c r="D206" i="16"/>
  <c r="E206" i="16"/>
  <c r="F206" i="16"/>
  <c r="G206" i="16"/>
  <c r="Y206" i="16" s="1"/>
  <c r="I206" i="16"/>
  <c r="U206" i="16"/>
  <c r="A207" i="16"/>
  <c r="B207" i="16"/>
  <c r="C207" i="16"/>
  <c r="D207" i="16"/>
  <c r="E207" i="16"/>
  <c r="F207" i="16"/>
  <c r="G207" i="16"/>
  <c r="I207" i="16"/>
  <c r="U207" i="16"/>
  <c r="A208" i="16"/>
  <c r="B208" i="16"/>
  <c r="C208" i="16"/>
  <c r="D208" i="16"/>
  <c r="E208" i="16"/>
  <c r="F208" i="16"/>
  <c r="I208" i="16"/>
  <c r="U208" i="16"/>
  <c r="A209" i="16"/>
  <c r="B209" i="16"/>
  <c r="C209" i="16"/>
  <c r="D209" i="16"/>
  <c r="E209" i="16"/>
  <c r="F209" i="16"/>
  <c r="G209" i="16"/>
  <c r="Y209" i="16" s="1"/>
  <c r="I209" i="16"/>
  <c r="U209" i="16"/>
  <c r="A210" i="16"/>
  <c r="B210" i="16"/>
  <c r="C210" i="16"/>
  <c r="D210" i="16"/>
  <c r="E210" i="16"/>
  <c r="F210" i="16"/>
  <c r="G210" i="16"/>
  <c r="I210" i="16"/>
  <c r="U210" i="16"/>
  <c r="A211" i="16"/>
  <c r="B211" i="16"/>
  <c r="C211" i="16"/>
  <c r="D211" i="16"/>
  <c r="E211" i="16"/>
  <c r="F211" i="16"/>
  <c r="G211" i="16"/>
  <c r="I211" i="16"/>
  <c r="U211" i="16"/>
  <c r="A212" i="16"/>
  <c r="B212" i="16"/>
  <c r="C212" i="16"/>
  <c r="D212" i="16"/>
  <c r="E212" i="16"/>
  <c r="F212" i="16"/>
  <c r="I212" i="16"/>
  <c r="U212" i="16"/>
  <c r="A213" i="16"/>
  <c r="B213" i="16"/>
  <c r="C213" i="16"/>
  <c r="D213" i="16"/>
  <c r="E213" i="16"/>
  <c r="F213" i="16"/>
  <c r="G213" i="16"/>
  <c r="Y213" i="16" s="1"/>
  <c r="I213" i="16"/>
  <c r="U213" i="16"/>
  <c r="A214" i="16"/>
  <c r="B214" i="16"/>
  <c r="C214" i="16"/>
  <c r="D214" i="16"/>
  <c r="E214" i="16"/>
  <c r="F214" i="16"/>
  <c r="G214" i="16"/>
  <c r="Y214" i="16" s="1"/>
  <c r="I214" i="16"/>
  <c r="U214" i="16"/>
  <c r="A215" i="16"/>
  <c r="B215" i="16"/>
  <c r="C215" i="16"/>
  <c r="D215" i="16"/>
  <c r="E215" i="16"/>
  <c r="F215" i="16"/>
  <c r="G215" i="16"/>
  <c r="Y215" i="16" s="1"/>
  <c r="I215" i="16"/>
  <c r="U215" i="16"/>
  <c r="A216" i="16"/>
  <c r="B216" i="16"/>
  <c r="C216" i="16"/>
  <c r="D216" i="16"/>
  <c r="E216" i="16"/>
  <c r="F216" i="16"/>
  <c r="I216" i="16"/>
  <c r="U216" i="16"/>
  <c r="A217" i="16"/>
  <c r="B217" i="16"/>
  <c r="C217" i="16"/>
  <c r="D217" i="16"/>
  <c r="E217" i="16"/>
  <c r="F217" i="16"/>
  <c r="G217" i="16"/>
  <c r="Y217" i="16" s="1"/>
  <c r="I217" i="16"/>
  <c r="U217" i="16"/>
  <c r="A218" i="16"/>
  <c r="B218" i="16"/>
  <c r="C218" i="16"/>
  <c r="D218" i="16"/>
  <c r="E218" i="16"/>
  <c r="F218" i="16"/>
  <c r="G218" i="16"/>
  <c r="Y218" i="16" s="1"/>
  <c r="I218" i="16"/>
  <c r="U218" i="16"/>
  <c r="A219" i="16"/>
  <c r="B219" i="16"/>
  <c r="C219" i="16"/>
  <c r="D219" i="16"/>
  <c r="E219" i="16"/>
  <c r="F219" i="16"/>
  <c r="G219" i="16"/>
  <c r="I219" i="16"/>
  <c r="U219" i="16"/>
  <c r="A220" i="16"/>
  <c r="B220" i="16"/>
  <c r="C220" i="16"/>
  <c r="D220" i="16"/>
  <c r="E220" i="16"/>
  <c r="F220" i="16"/>
  <c r="I220" i="16"/>
  <c r="U220" i="16"/>
  <c r="A221" i="16"/>
  <c r="B221" i="16"/>
  <c r="C221" i="16"/>
  <c r="D221" i="16"/>
  <c r="E221" i="16"/>
  <c r="F221" i="16"/>
  <c r="G221" i="16"/>
  <c r="X221" i="16" s="1"/>
  <c r="S221" i="16" s="1"/>
  <c r="I221" i="16"/>
  <c r="U221" i="16"/>
  <c r="A222" i="16"/>
  <c r="B222" i="16"/>
  <c r="C222" i="16"/>
  <c r="D222" i="16"/>
  <c r="E222" i="16"/>
  <c r="F222" i="16"/>
  <c r="G222" i="16"/>
  <c r="Y222" i="16" s="1"/>
  <c r="I222" i="16"/>
  <c r="U222" i="16"/>
  <c r="A223" i="16"/>
  <c r="B223" i="16"/>
  <c r="C223" i="16"/>
  <c r="D223" i="16"/>
  <c r="E223" i="16"/>
  <c r="F223" i="16"/>
  <c r="G223" i="16"/>
  <c r="Y223" i="16" s="1"/>
  <c r="I223" i="16"/>
  <c r="U223" i="16"/>
  <c r="A224" i="16"/>
  <c r="B224" i="16"/>
  <c r="C224" i="16"/>
  <c r="D224" i="16"/>
  <c r="E224" i="16"/>
  <c r="F224" i="16"/>
  <c r="I224" i="16"/>
  <c r="U224" i="16"/>
  <c r="A225" i="16"/>
  <c r="B225" i="16"/>
  <c r="C225" i="16"/>
  <c r="D225" i="16"/>
  <c r="E225" i="16"/>
  <c r="F225" i="16"/>
  <c r="G225" i="16"/>
  <c r="I225" i="16"/>
  <c r="U225" i="16"/>
  <c r="A226" i="16"/>
  <c r="B226" i="16"/>
  <c r="C226" i="16"/>
  <c r="D226" i="16"/>
  <c r="E226" i="16"/>
  <c r="F226" i="16"/>
  <c r="G226" i="16"/>
  <c r="Y226" i="16" s="1"/>
  <c r="I226" i="16"/>
  <c r="U226" i="16"/>
  <c r="A227" i="16"/>
  <c r="B227" i="16"/>
  <c r="C227" i="16"/>
  <c r="D227" i="16"/>
  <c r="E227" i="16"/>
  <c r="F227" i="16"/>
  <c r="G227" i="16"/>
  <c r="Y227" i="16" s="1"/>
  <c r="I227" i="16"/>
  <c r="U227" i="16"/>
  <c r="A228" i="16"/>
  <c r="B228" i="16"/>
  <c r="C228" i="16"/>
  <c r="D228" i="16"/>
  <c r="E228" i="16"/>
  <c r="F228" i="16"/>
  <c r="I228" i="16"/>
  <c r="U228" i="16"/>
  <c r="A229" i="16"/>
  <c r="B229" i="16"/>
  <c r="C229" i="16"/>
  <c r="D229" i="16"/>
  <c r="E229" i="16"/>
  <c r="F229" i="16"/>
  <c r="G229" i="16"/>
  <c r="I229" i="16"/>
  <c r="U229" i="16"/>
  <c r="A230" i="16"/>
  <c r="B230" i="16"/>
  <c r="C230" i="16"/>
  <c r="D230" i="16"/>
  <c r="E230" i="16"/>
  <c r="F230" i="16"/>
  <c r="G230" i="16"/>
  <c r="I230" i="16"/>
  <c r="U230" i="16"/>
  <c r="A231" i="16"/>
  <c r="B231" i="16"/>
  <c r="C231" i="16"/>
  <c r="D231" i="16"/>
  <c r="E231" i="16"/>
  <c r="F231" i="16"/>
  <c r="G231" i="16"/>
  <c r="Y231" i="16" s="1"/>
  <c r="I231" i="16"/>
  <c r="U231" i="16"/>
  <c r="A232" i="16"/>
  <c r="B232" i="16"/>
  <c r="C232" i="16"/>
  <c r="D232" i="16"/>
  <c r="E232" i="16"/>
  <c r="F232" i="16"/>
  <c r="I232" i="16"/>
  <c r="U232" i="16"/>
  <c r="A233" i="16"/>
  <c r="B233" i="16"/>
  <c r="C233" i="16"/>
  <c r="D233" i="16"/>
  <c r="E233" i="16"/>
  <c r="F233" i="16"/>
  <c r="G233" i="16"/>
  <c r="I233" i="16"/>
  <c r="U233" i="16"/>
  <c r="A234" i="16"/>
  <c r="B234" i="16"/>
  <c r="C234" i="16"/>
  <c r="D234" i="16"/>
  <c r="E234" i="16"/>
  <c r="F234" i="16"/>
  <c r="G234" i="16"/>
  <c r="Y234" i="16" s="1"/>
  <c r="I234" i="16"/>
  <c r="U234" i="16"/>
  <c r="A235" i="16"/>
  <c r="B235" i="16"/>
  <c r="C235" i="16"/>
  <c r="D235" i="16"/>
  <c r="E235" i="16"/>
  <c r="F235" i="16"/>
  <c r="G235" i="16"/>
  <c r="V235" i="16" s="1"/>
  <c r="I235" i="16"/>
  <c r="U235" i="16"/>
  <c r="A236" i="16"/>
  <c r="B236" i="16"/>
  <c r="C236" i="16"/>
  <c r="D236" i="16"/>
  <c r="E236" i="16"/>
  <c r="F236" i="16"/>
  <c r="I236" i="16"/>
  <c r="U236" i="16"/>
  <c r="A237" i="16"/>
  <c r="B237" i="16"/>
  <c r="C237" i="16"/>
  <c r="D237" i="16"/>
  <c r="E237" i="16"/>
  <c r="F237" i="16"/>
  <c r="G237" i="16"/>
  <c r="I237" i="16"/>
  <c r="U237" i="16"/>
  <c r="A238" i="16"/>
  <c r="B238" i="16"/>
  <c r="C238" i="16"/>
  <c r="D238" i="16"/>
  <c r="E238" i="16"/>
  <c r="F238" i="16"/>
  <c r="G238" i="16"/>
  <c r="Y238" i="16" s="1"/>
  <c r="I238" i="16"/>
  <c r="U238" i="16"/>
  <c r="A239" i="16"/>
  <c r="B239" i="16"/>
  <c r="C239" i="16"/>
  <c r="D239" i="16"/>
  <c r="E239" i="16"/>
  <c r="F239" i="16"/>
  <c r="G239" i="16"/>
  <c r="Y239" i="16" s="1"/>
  <c r="I239" i="16"/>
  <c r="U239" i="16"/>
  <c r="A240" i="16"/>
  <c r="B240" i="16"/>
  <c r="C240" i="16"/>
  <c r="D240" i="16"/>
  <c r="E240" i="16"/>
  <c r="F240" i="16"/>
  <c r="I240" i="16"/>
  <c r="U240" i="16"/>
  <c r="A241" i="16"/>
  <c r="B241" i="16"/>
  <c r="C241" i="16"/>
  <c r="D241" i="16"/>
  <c r="E241" i="16"/>
  <c r="F241" i="16"/>
  <c r="G241" i="16"/>
  <c r="H241" i="16" s="1"/>
  <c r="I241" i="16"/>
  <c r="U241" i="16"/>
  <c r="A242" i="16"/>
  <c r="B242" i="16"/>
  <c r="C242" i="16"/>
  <c r="D242" i="16"/>
  <c r="E242" i="16"/>
  <c r="F242" i="16"/>
  <c r="G242" i="16"/>
  <c r="Y242" i="16" s="1"/>
  <c r="I242" i="16"/>
  <c r="U242" i="16"/>
  <c r="A243" i="16"/>
  <c r="B243" i="16"/>
  <c r="C243" i="16"/>
  <c r="D243" i="16"/>
  <c r="E243" i="16"/>
  <c r="F243" i="16"/>
  <c r="G243" i="16"/>
  <c r="I243" i="16"/>
  <c r="U243" i="16"/>
  <c r="A244" i="16"/>
  <c r="B244" i="16"/>
  <c r="C244" i="16"/>
  <c r="D244" i="16"/>
  <c r="E244" i="16"/>
  <c r="F244" i="16"/>
  <c r="I244" i="16"/>
  <c r="U244" i="16"/>
  <c r="A245" i="16"/>
  <c r="B245" i="16"/>
  <c r="C245" i="16"/>
  <c r="D245" i="16"/>
  <c r="E245" i="16"/>
  <c r="F245" i="16"/>
  <c r="G245" i="16"/>
  <c r="I245" i="16"/>
  <c r="U245" i="16"/>
  <c r="A246" i="16"/>
  <c r="B246" i="16"/>
  <c r="C246" i="16"/>
  <c r="D246" i="16"/>
  <c r="E246" i="16"/>
  <c r="F246" i="16"/>
  <c r="G246" i="16"/>
  <c r="T246" i="16" s="1"/>
  <c r="I246" i="16"/>
  <c r="U246" i="16"/>
  <c r="A247" i="16"/>
  <c r="B247" i="16"/>
  <c r="C247" i="16"/>
  <c r="D247" i="16"/>
  <c r="E247" i="16"/>
  <c r="F247" i="16"/>
  <c r="G247" i="16"/>
  <c r="Y247" i="16" s="1"/>
  <c r="I247" i="16"/>
  <c r="U247" i="16"/>
  <c r="A248" i="16"/>
  <c r="B248" i="16"/>
  <c r="C248" i="16"/>
  <c r="D248" i="16"/>
  <c r="E248" i="16"/>
  <c r="F248" i="16"/>
  <c r="I248" i="16"/>
  <c r="U248" i="16"/>
  <c r="A249" i="16"/>
  <c r="B249" i="16"/>
  <c r="C249" i="16"/>
  <c r="D249" i="16"/>
  <c r="E249" i="16"/>
  <c r="F249" i="16"/>
  <c r="G249" i="16"/>
  <c r="I249" i="16"/>
  <c r="U249" i="16"/>
  <c r="A250" i="16"/>
  <c r="B250" i="16"/>
  <c r="C250" i="16"/>
  <c r="D250" i="16"/>
  <c r="E250" i="16"/>
  <c r="F250" i="16"/>
  <c r="G250" i="16"/>
  <c r="I250" i="16"/>
  <c r="U250" i="16"/>
  <c r="A251" i="16"/>
  <c r="B251" i="16"/>
  <c r="C251" i="16"/>
  <c r="D251" i="16"/>
  <c r="E251" i="16"/>
  <c r="F251" i="16"/>
  <c r="G251" i="16"/>
  <c r="I251" i="16"/>
  <c r="U251" i="16"/>
  <c r="A252" i="16"/>
  <c r="B252" i="16"/>
  <c r="C252" i="16"/>
  <c r="D252" i="16"/>
  <c r="E252" i="16"/>
  <c r="F252" i="16"/>
  <c r="I252" i="16"/>
  <c r="U252" i="16"/>
  <c r="A253" i="16"/>
  <c r="B253" i="16"/>
  <c r="C253" i="16"/>
  <c r="D253" i="16"/>
  <c r="E253" i="16"/>
  <c r="F253" i="16"/>
  <c r="G253" i="16"/>
  <c r="I253" i="16"/>
  <c r="U253" i="16"/>
  <c r="A254" i="16"/>
  <c r="B254" i="16"/>
  <c r="C254" i="16"/>
  <c r="D254" i="16"/>
  <c r="E254" i="16"/>
  <c r="F254" i="16"/>
  <c r="G254" i="16"/>
  <c r="I254" i="16"/>
  <c r="U254" i="16"/>
  <c r="A255" i="16"/>
  <c r="B255" i="16"/>
  <c r="C255" i="16"/>
  <c r="D255" i="16"/>
  <c r="E255" i="16"/>
  <c r="F255" i="16"/>
  <c r="G255" i="16"/>
  <c r="I255" i="16"/>
  <c r="U255" i="16"/>
  <c r="A256" i="16"/>
  <c r="B256" i="16"/>
  <c r="C256" i="16"/>
  <c r="D256" i="16"/>
  <c r="E256" i="16"/>
  <c r="F256" i="16"/>
  <c r="I256" i="16"/>
  <c r="U256" i="16"/>
  <c r="A257" i="16"/>
  <c r="B257" i="16"/>
  <c r="C257" i="16"/>
  <c r="D257" i="16"/>
  <c r="E257" i="16"/>
  <c r="F257" i="16"/>
  <c r="G257" i="16"/>
  <c r="Y257" i="16" s="1"/>
  <c r="I257" i="16"/>
  <c r="U257" i="16"/>
  <c r="A258" i="16"/>
  <c r="B258" i="16"/>
  <c r="C258" i="16"/>
  <c r="D258" i="16"/>
  <c r="E258" i="16"/>
  <c r="F258" i="16"/>
  <c r="G258" i="16"/>
  <c r="I258" i="16"/>
  <c r="U258" i="16"/>
  <c r="A259" i="16"/>
  <c r="B259" i="16"/>
  <c r="C259" i="16"/>
  <c r="D259" i="16"/>
  <c r="E259" i="16"/>
  <c r="F259" i="16"/>
  <c r="G259" i="16"/>
  <c r="I259" i="16"/>
  <c r="U259" i="16"/>
  <c r="A260" i="16"/>
  <c r="B260" i="16"/>
  <c r="C260" i="16"/>
  <c r="D260" i="16"/>
  <c r="E260" i="16"/>
  <c r="F260" i="16"/>
  <c r="I260" i="16"/>
  <c r="U260" i="16"/>
  <c r="A261" i="16"/>
  <c r="B261" i="16"/>
  <c r="C261" i="16"/>
  <c r="D261" i="16"/>
  <c r="E261" i="16"/>
  <c r="F261" i="16"/>
  <c r="G261" i="16"/>
  <c r="Y261" i="16" s="1"/>
  <c r="I261" i="16"/>
  <c r="U261" i="16"/>
  <c r="A262" i="16"/>
  <c r="B262" i="16"/>
  <c r="C262" i="16"/>
  <c r="D262" i="16"/>
  <c r="E262" i="16"/>
  <c r="F262" i="16"/>
  <c r="G262" i="16"/>
  <c r="Y262" i="16" s="1"/>
  <c r="I262" i="16"/>
  <c r="U262" i="16"/>
  <c r="A263" i="16"/>
  <c r="B263" i="16"/>
  <c r="C263" i="16"/>
  <c r="D263" i="16"/>
  <c r="E263" i="16"/>
  <c r="F263" i="16"/>
  <c r="G263" i="16"/>
  <c r="I263" i="16"/>
  <c r="U263" i="16"/>
  <c r="A264" i="16"/>
  <c r="B264" i="16"/>
  <c r="C264" i="16"/>
  <c r="D264" i="16"/>
  <c r="E264" i="16"/>
  <c r="F264" i="16"/>
  <c r="I264" i="16"/>
  <c r="U264" i="16"/>
  <c r="A265" i="16"/>
  <c r="B265" i="16"/>
  <c r="C265" i="16"/>
  <c r="D265" i="16"/>
  <c r="E265" i="16"/>
  <c r="F265" i="16"/>
  <c r="G265" i="16"/>
  <c r="Y265" i="16" s="1"/>
  <c r="I265" i="16"/>
  <c r="U265" i="16"/>
  <c r="A266" i="16"/>
  <c r="B266" i="16"/>
  <c r="C266" i="16"/>
  <c r="D266" i="16"/>
  <c r="E266" i="16"/>
  <c r="F266" i="16"/>
  <c r="G266" i="16"/>
  <c r="I266" i="16"/>
  <c r="U266" i="16"/>
  <c r="A267" i="16"/>
  <c r="B267" i="16"/>
  <c r="C267" i="16"/>
  <c r="D267" i="16"/>
  <c r="E267" i="16"/>
  <c r="F267" i="16"/>
  <c r="G267" i="16"/>
  <c r="I267" i="16"/>
  <c r="U267" i="16"/>
  <c r="A268" i="16"/>
  <c r="B268" i="16"/>
  <c r="C268" i="16"/>
  <c r="D268" i="16"/>
  <c r="E268" i="16"/>
  <c r="F268" i="16"/>
  <c r="I268" i="16"/>
  <c r="U268" i="16"/>
  <c r="A269" i="16"/>
  <c r="B269" i="16"/>
  <c r="C269" i="16"/>
  <c r="D269" i="16"/>
  <c r="E269" i="16"/>
  <c r="F269" i="16"/>
  <c r="G269" i="16"/>
  <c r="I269" i="16"/>
  <c r="U269" i="16"/>
  <c r="A270" i="16"/>
  <c r="B270" i="16"/>
  <c r="C270" i="16"/>
  <c r="D270" i="16"/>
  <c r="E270" i="16"/>
  <c r="F270" i="16"/>
  <c r="G270" i="16"/>
  <c r="I270" i="16"/>
  <c r="U270" i="16"/>
  <c r="A271" i="16"/>
  <c r="B271" i="16"/>
  <c r="C271" i="16"/>
  <c r="D271" i="16"/>
  <c r="E271" i="16"/>
  <c r="F271" i="16"/>
  <c r="G271" i="16"/>
  <c r="Y271" i="16" s="1"/>
  <c r="I271" i="16"/>
  <c r="U271" i="16"/>
  <c r="A272" i="16"/>
  <c r="B272" i="16"/>
  <c r="C272" i="16"/>
  <c r="D272" i="16"/>
  <c r="E272" i="16"/>
  <c r="F272" i="16"/>
  <c r="I272" i="16"/>
  <c r="U272" i="16"/>
  <c r="A273" i="16"/>
  <c r="B273" i="16"/>
  <c r="C273" i="16"/>
  <c r="D273" i="16"/>
  <c r="E273" i="16"/>
  <c r="F273" i="16"/>
  <c r="G273" i="16"/>
  <c r="Y273" i="16" s="1"/>
  <c r="I273" i="16"/>
  <c r="U273" i="16"/>
  <c r="A274" i="16"/>
  <c r="B274" i="16"/>
  <c r="C274" i="16"/>
  <c r="D274" i="16"/>
  <c r="E274" i="16"/>
  <c r="F274" i="16"/>
  <c r="G274" i="16"/>
  <c r="I274" i="16"/>
  <c r="U274" i="16"/>
  <c r="A275" i="16"/>
  <c r="B275" i="16"/>
  <c r="C275" i="16"/>
  <c r="D275" i="16"/>
  <c r="E275" i="16"/>
  <c r="F275" i="16"/>
  <c r="G275" i="16"/>
  <c r="Y275" i="16" s="1"/>
  <c r="I275" i="16"/>
  <c r="U275" i="16"/>
  <c r="A276" i="16"/>
  <c r="B276" i="16"/>
  <c r="C276" i="16"/>
  <c r="D276" i="16"/>
  <c r="E276" i="16"/>
  <c r="F276" i="16"/>
  <c r="I276" i="16"/>
  <c r="U276" i="16"/>
  <c r="A277" i="16"/>
  <c r="B277" i="16"/>
  <c r="C277" i="16"/>
  <c r="D277" i="16"/>
  <c r="E277" i="16"/>
  <c r="F277" i="16"/>
  <c r="G277" i="16"/>
  <c r="Y277" i="16" s="1"/>
  <c r="I277" i="16"/>
  <c r="U277" i="16"/>
  <c r="A278" i="16"/>
  <c r="B278" i="16"/>
  <c r="C278" i="16"/>
  <c r="D278" i="16"/>
  <c r="E278" i="16"/>
  <c r="F278" i="16"/>
  <c r="G278" i="16"/>
  <c r="I278" i="16"/>
  <c r="U278" i="16"/>
  <c r="A279" i="16"/>
  <c r="B279" i="16"/>
  <c r="C279" i="16"/>
  <c r="D279" i="16"/>
  <c r="E279" i="16"/>
  <c r="F279" i="16"/>
  <c r="G279" i="16"/>
  <c r="Y279" i="16" s="1"/>
  <c r="I279" i="16"/>
  <c r="U279" i="16"/>
  <c r="A280" i="16"/>
  <c r="B280" i="16"/>
  <c r="C280" i="16"/>
  <c r="D280" i="16"/>
  <c r="E280" i="16"/>
  <c r="F280" i="16"/>
  <c r="I280" i="16"/>
  <c r="U280" i="16"/>
  <c r="A281" i="16"/>
  <c r="B281" i="16"/>
  <c r="C281" i="16"/>
  <c r="D281" i="16"/>
  <c r="E281" i="16"/>
  <c r="F281" i="16"/>
  <c r="G281" i="16"/>
  <c r="Y281" i="16" s="1"/>
  <c r="I281" i="16"/>
  <c r="U281" i="16"/>
  <c r="A282" i="16"/>
  <c r="B282" i="16"/>
  <c r="C282" i="16"/>
  <c r="D282" i="16"/>
  <c r="E282" i="16"/>
  <c r="F282" i="16"/>
  <c r="G282" i="16"/>
  <c r="I282" i="16"/>
  <c r="U282" i="16"/>
  <c r="A283" i="16"/>
  <c r="B283" i="16"/>
  <c r="C283" i="16"/>
  <c r="D283" i="16"/>
  <c r="E283" i="16"/>
  <c r="F283" i="16"/>
  <c r="G283" i="16"/>
  <c r="Y283" i="16" s="1"/>
  <c r="I283" i="16"/>
  <c r="U283" i="16"/>
  <c r="A284" i="16"/>
  <c r="B284" i="16"/>
  <c r="C284" i="16"/>
  <c r="D284" i="16"/>
  <c r="E284" i="16"/>
  <c r="F284" i="16"/>
  <c r="I284" i="16"/>
  <c r="U284" i="16"/>
  <c r="A285" i="16"/>
  <c r="B285" i="16"/>
  <c r="C285" i="16"/>
  <c r="D285" i="16"/>
  <c r="E285" i="16"/>
  <c r="F285" i="16"/>
  <c r="G285" i="16"/>
  <c r="I285" i="16"/>
  <c r="U285" i="16"/>
  <c r="A286" i="16"/>
  <c r="B286" i="16"/>
  <c r="C286" i="16"/>
  <c r="D286" i="16"/>
  <c r="E286" i="16"/>
  <c r="F286" i="16"/>
  <c r="G286" i="16"/>
  <c r="I286" i="16"/>
  <c r="U286" i="16"/>
  <c r="A287" i="16"/>
  <c r="B287" i="16"/>
  <c r="C287" i="16"/>
  <c r="D287" i="16"/>
  <c r="E287" i="16"/>
  <c r="F287" i="16"/>
  <c r="G287" i="16"/>
  <c r="Y287" i="16" s="1"/>
  <c r="I287" i="16"/>
  <c r="U287" i="16"/>
  <c r="A288" i="16"/>
  <c r="B288" i="16"/>
  <c r="C288" i="16"/>
  <c r="D288" i="16"/>
  <c r="E288" i="16"/>
  <c r="F288" i="16"/>
  <c r="I288" i="16"/>
  <c r="U288" i="16"/>
  <c r="A289" i="16"/>
  <c r="B289" i="16"/>
  <c r="C289" i="16"/>
  <c r="D289" i="16"/>
  <c r="E289" i="16"/>
  <c r="F289" i="16"/>
  <c r="G289" i="16"/>
  <c r="I289" i="16"/>
  <c r="U289" i="16"/>
  <c r="A290" i="16"/>
  <c r="B290" i="16"/>
  <c r="C290" i="16"/>
  <c r="D290" i="16"/>
  <c r="E290" i="16"/>
  <c r="F290" i="16"/>
  <c r="G290" i="16"/>
  <c r="Y290" i="16" s="1"/>
  <c r="I290" i="16"/>
  <c r="U290" i="16"/>
  <c r="A291" i="16"/>
  <c r="B291" i="16"/>
  <c r="C291" i="16"/>
  <c r="D291" i="16"/>
  <c r="E291" i="16"/>
  <c r="F291" i="16"/>
  <c r="G291" i="16"/>
  <c r="I291" i="16"/>
  <c r="U291" i="16"/>
  <c r="A292" i="16"/>
  <c r="B292" i="16"/>
  <c r="C292" i="16"/>
  <c r="D292" i="16"/>
  <c r="E292" i="16"/>
  <c r="F292" i="16"/>
  <c r="I292" i="16"/>
  <c r="U292" i="16"/>
  <c r="A293" i="16"/>
  <c r="B293" i="16"/>
  <c r="C293" i="16"/>
  <c r="D293" i="16"/>
  <c r="E293" i="16"/>
  <c r="F293" i="16"/>
  <c r="G293" i="16"/>
  <c r="V293" i="16" s="1"/>
  <c r="I293" i="16"/>
  <c r="U293" i="16"/>
  <c r="A294" i="16"/>
  <c r="B294" i="16"/>
  <c r="C294" i="16"/>
  <c r="D294" i="16"/>
  <c r="E294" i="16"/>
  <c r="F294" i="16"/>
  <c r="G294" i="16"/>
  <c r="I294" i="16"/>
  <c r="U294" i="16"/>
  <c r="A295" i="16"/>
  <c r="B295" i="16"/>
  <c r="C295" i="16"/>
  <c r="D295" i="16"/>
  <c r="E295" i="16"/>
  <c r="F295" i="16"/>
  <c r="G295" i="16"/>
  <c r="Y295" i="16" s="1"/>
  <c r="I295" i="16"/>
  <c r="U295" i="16"/>
  <c r="A296" i="16"/>
  <c r="B296" i="16"/>
  <c r="C296" i="16"/>
  <c r="D296" i="16"/>
  <c r="E296" i="16"/>
  <c r="F296" i="16"/>
  <c r="I296" i="16"/>
  <c r="U296" i="16"/>
  <c r="A297" i="16"/>
  <c r="B297" i="16"/>
  <c r="C297" i="16"/>
  <c r="D297" i="16"/>
  <c r="E297" i="16"/>
  <c r="F297" i="16"/>
  <c r="G297" i="16"/>
  <c r="I297" i="16"/>
  <c r="U297" i="16"/>
  <c r="A298" i="16"/>
  <c r="B298" i="16"/>
  <c r="C298" i="16"/>
  <c r="D298" i="16"/>
  <c r="E298" i="16"/>
  <c r="F298" i="16"/>
  <c r="G298" i="16"/>
  <c r="Y298" i="16" s="1"/>
  <c r="I298" i="16"/>
  <c r="U298" i="16"/>
  <c r="A299" i="16"/>
  <c r="B299" i="16"/>
  <c r="C299" i="16"/>
  <c r="D299" i="16"/>
  <c r="E299" i="16"/>
  <c r="F299" i="16"/>
  <c r="G299" i="16"/>
  <c r="Y299" i="16" s="1"/>
  <c r="I299" i="16"/>
  <c r="U299" i="16"/>
  <c r="A300" i="16"/>
  <c r="B300" i="16"/>
  <c r="C300" i="16"/>
  <c r="D300" i="16"/>
  <c r="E300" i="16"/>
  <c r="F300" i="16"/>
  <c r="I300" i="16"/>
  <c r="U300" i="16"/>
  <c r="A301" i="16"/>
  <c r="B301" i="16"/>
  <c r="C301" i="16"/>
  <c r="D301" i="16"/>
  <c r="E301" i="16"/>
  <c r="F301" i="16"/>
  <c r="G301" i="16"/>
  <c r="Y301" i="16" s="1"/>
  <c r="I301" i="16"/>
  <c r="U301" i="16"/>
  <c r="A302" i="16"/>
  <c r="B302" i="16"/>
  <c r="C302" i="16"/>
  <c r="D302" i="16"/>
  <c r="E302" i="16"/>
  <c r="F302" i="16"/>
  <c r="G302" i="16"/>
  <c r="Y302" i="16" s="1"/>
  <c r="I302" i="16"/>
  <c r="U302" i="16"/>
  <c r="A303" i="16"/>
  <c r="B303" i="16"/>
  <c r="C303" i="16"/>
  <c r="D303" i="16"/>
  <c r="E303" i="16"/>
  <c r="F303" i="16"/>
  <c r="G303" i="16"/>
  <c r="Y303" i="16" s="1"/>
  <c r="I303" i="16"/>
  <c r="U303" i="16"/>
  <c r="A304" i="16"/>
  <c r="B304" i="16"/>
  <c r="C304" i="16"/>
  <c r="D304" i="16"/>
  <c r="E304" i="16"/>
  <c r="F304" i="16"/>
  <c r="I304" i="16"/>
  <c r="U304" i="16"/>
  <c r="A305" i="16"/>
  <c r="B305" i="16"/>
  <c r="C305" i="16"/>
  <c r="D305" i="16"/>
  <c r="E305" i="16"/>
  <c r="F305" i="16"/>
  <c r="G305" i="16"/>
  <c r="V305" i="16" s="1"/>
  <c r="I305" i="16"/>
  <c r="U305" i="16"/>
  <c r="A306" i="16"/>
  <c r="B306" i="16"/>
  <c r="C306" i="16"/>
  <c r="D306" i="16"/>
  <c r="E306" i="16"/>
  <c r="F306" i="16"/>
  <c r="G306" i="16"/>
  <c r="Y306" i="16" s="1"/>
  <c r="I306" i="16"/>
  <c r="U306" i="16"/>
  <c r="A307" i="16"/>
  <c r="B307" i="16"/>
  <c r="C307" i="16"/>
  <c r="D307" i="16"/>
  <c r="E307" i="16"/>
  <c r="F307" i="16"/>
  <c r="G307" i="16"/>
  <c r="I307" i="16"/>
  <c r="U307" i="16"/>
  <c r="A308" i="16"/>
  <c r="B308" i="16"/>
  <c r="C308" i="16"/>
  <c r="D308" i="16"/>
  <c r="E308" i="16"/>
  <c r="F308" i="16"/>
  <c r="I308" i="16"/>
  <c r="U308" i="16"/>
  <c r="A309" i="16"/>
  <c r="B309" i="16"/>
  <c r="C309" i="16"/>
  <c r="D309" i="16"/>
  <c r="E309" i="16"/>
  <c r="F309" i="16"/>
  <c r="G309" i="16"/>
  <c r="I309" i="16"/>
  <c r="U309" i="16"/>
  <c r="A310" i="16"/>
  <c r="B310" i="16"/>
  <c r="C310" i="16"/>
  <c r="D310" i="16"/>
  <c r="E310" i="16"/>
  <c r="F310" i="16"/>
  <c r="G310" i="16"/>
  <c r="I310" i="16"/>
  <c r="U310" i="16"/>
  <c r="A311" i="16"/>
  <c r="B311" i="16"/>
  <c r="C311" i="16"/>
  <c r="D311" i="16"/>
  <c r="E311" i="16"/>
  <c r="F311" i="16"/>
  <c r="G311" i="16"/>
  <c r="Y311" i="16" s="1"/>
  <c r="I311" i="16"/>
  <c r="U311" i="16"/>
  <c r="A312" i="16"/>
  <c r="B312" i="16"/>
  <c r="C312" i="16"/>
  <c r="D312" i="16"/>
  <c r="E312" i="16"/>
  <c r="F312" i="16"/>
  <c r="I312" i="16"/>
  <c r="U312" i="16"/>
  <c r="A313" i="16"/>
  <c r="B313" i="16"/>
  <c r="C313" i="16"/>
  <c r="D313" i="16"/>
  <c r="E313" i="16"/>
  <c r="F313" i="16"/>
  <c r="G313" i="16"/>
  <c r="Y313" i="16" s="1"/>
  <c r="I313" i="16"/>
  <c r="U313" i="16"/>
  <c r="A314" i="16"/>
  <c r="B314" i="16"/>
  <c r="C314" i="16"/>
  <c r="D314" i="16"/>
  <c r="E314" i="16"/>
  <c r="F314" i="16"/>
  <c r="G314" i="16"/>
  <c r="I314" i="16"/>
  <c r="U314" i="16"/>
  <c r="A315" i="16"/>
  <c r="B315" i="16"/>
  <c r="C315" i="16"/>
  <c r="D315" i="16"/>
  <c r="E315" i="16"/>
  <c r="F315" i="16"/>
  <c r="G315" i="16"/>
  <c r="I315" i="16"/>
  <c r="U315" i="16"/>
  <c r="A316" i="16"/>
  <c r="B316" i="16"/>
  <c r="C316" i="16"/>
  <c r="D316" i="16"/>
  <c r="E316" i="16"/>
  <c r="F316" i="16"/>
  <c r="I316" i="16"/>
  <c r="U316" i="16"/>
  <c r="A317" i="16"/>
  <c r="B317" i="16"/>
  <c r="C317" i="16"/>
  <c r="D317" i="16"/>
  <c r="E317" i="16"/>
  <c r="F317" i="16"/>
  <c r="G317" i="16"/>
  <c r="I317" i="16"/>
  <c r="U317" i="16"/>
  <c r="A318" i="16"/>
  <c r="B318" i="16"/>
  <c r="C318" i="16"/>
  <c r="D318" i="16"/>
  <c r="E318" i="16"/>
  <c r="F318" i="16"/>
  <c r="G318" i="16"/>
  <c r="Y318" i="16" s="1"/>
  <c r="I318" i="16"/>
  <c r="U318" i="16"/>
  <c r="A319" i="16"/>
  <c r="B319" i="16"/>
  <c r="C319" i="16"/>
  <c r="D319" i="16"/>
  <c r="E319" i="16"/>
  <c r="F319" i="16"/>
  <c r="G319" i="16"/>
  <c r="Y319" i="16" s="1"/>
  <c r="I319" i="16"/>
  <c r="U319" i="16"/>
  <c r="A320" i="16"/>
  <c r="B320" i="16"/>
  <c r="C320" i="16"/>
  <c r="D320" i="16"/>
  <c r="E320" i="16"/>
  <c r="F320" i="16"/>
  <c r="I320" i="16"/>
  <c r="U320" i="16"/>
  <c r="A321" i="16"/>
  <c r="B321" i="16"/>
  <c r="C321" i="16"/>
  <c r="D321" i="16"/>
  <c r="E321" i="16"/>
  <c r="F321" i="16"/>
  <c r="G321" i="16"/>
  <c r="I321" i="16"/>
  <c r="U321" i="16"/>
  <c r="A322" i="16"/>
  <c r="B322" i="16"/>
  <c r="C322" i="16"/>
  <c r="D322" i="16"/>
  <c r="E322" i="16"/>
  <c r="F322" i="16"/>
  <c r="G322" i="16"/>
  <c r="I322" i="16"/>
  <c r="U322" i="16"/>
  <c r="A323" i="16"/>
  <c r="B323" i="16"/>
  <c r="C323" i="16"/>
  <c r="D323" i="16"/>
  <c r="E323" i="16"/>
  <c r="F323" i="16"/>
  <c r="G323" i="16"/>
  <c r="I323" i="16"/>
  <c r="U323" i="16"/>
  <c r="A324" i="16"/>
  <c r="B324" i="16"/>
  <c r="C324" i="16"/>
  <c r="D324" i="16"/>
  <c r="E324" i="16"/>
  <c r="F324" i="16"/>
  <c r="I324" i="16"/>
  <c r="U324" i="16"/>
  <c r="A325" i="16"/>
  <c r="B325" i="16"/>
  <c r="C325" i="16"/>
  <c r="D325" i="16"/>
  <c r="E325" i="16"/>
  <c r="F325" i="16"/>
  <c r="G325" i="16"/>
  <c r="I325" i="16"/>
  <c r="U325" i="16"/>
  <c r="A326" i="16"/>
  <c r="B326" i="16"/>
  <c r="C326" i="16"/>
  <c r="D326" i="16"/>
  <c r="E326" i="16"/>
  <c r="F326" i="16"/>
  <c r="G326" i="16"/>
  <c r="I326" i="16"/>
  <c r="U326" i="16"/>
  <c r="A327" i="16"/>
  <c r="B327" i="16"/>
  <c r="C327" i="16"/>
  <c r="D327" i="16"/>
  <c r="E327" i="16"/>
  <c r="F327" i="16"/>
  <c r="G327" i="16"/>
  <c r="Y327" i="16" s="1"/>
  <c r="I327" i="16"/>
  <c r="U327" i="16"/>
  <c r="A328" i="16"/>
  <c r="B328" i="16"/>
  <c r="C328" i="16"/>
  <c r="D328" i="16"/>
  <c r="E328" i="16"/>
  <c r="F328" i="16"/>
  <c r="I328" i="16"/>
  <c r="U328" i="16"/>
  <c r="A329" i="16"/>
  <c r="B329" i="16"/>
  <c r="C329" i="16"/>
  <c r="D329" i="16"/>
  <c r="E329" i="16"/>
  <c r="F329" i="16"/>
  <c r="G329" i="16"/>
  <c r="I329" i="16"/>
  <c r="U329" i="16"/>
  <c r="A330" i="16"/>
  <c r="B330" i="16"/>
  <c r="C330" i="16"/>
  <c r="D330" i="16"/>
  <c r="E330" i="16"/>
  <c r="F330" i="16"/>
  <c r="G330" i="16"/>
  <c r="I330" i="16"/>
  <c r="U330" i="16"/>
  <c r="A331" i="16"/>
  <c r="B331" i="16"/>
  <c r="C331" i="16"/>
  <c r="D331" i="16"/>
  <c r="E331" i="16"/>
  <c r="F331" i="16"/>
  <c r="G331" i="16"/>
  <c r="V331" i="16" s="1"/>
  <c r="I331" i="16"/>
  <c r="U331" i="16"/>
  <c r="A332" i="16"/>
  <c r="B332" i="16"/>
  <c r="C332" i="16"/>
  <c r="D332" i="16"/>
  <c r="E332" i="16"/>
  <c r="F332" i="16"/>
  <c r="I332" i="16"/>
  <c r="U332" i="16"/>
  <c r="A333" i="16"/>
  <c r="B333" i="16"/>
  <c r="C333" i="16"/>
  <c r="D333" i="16"/>
  <c r="E333" i="16"/>
  <c r="F333" i="16"/>
  <c r="G333" i="16"/>
  <c r="I333" i="16"/>
  <c r="U333" i="16"/>
  <c r="A334" i="16"/>
  <c r="B334" i="16"/>
  <c r="C334" i="16"/>
  <c r="D334" i="16"/>
  <c r="E334" i="16"/>
  <c r="F334" i="16"/>
  <c r="G334" i="16"/>
  <c r="I334" i="16"/>
  <c r="U334" i="16"/>
  <c r="A335" i="16"/>
  <c r="B335" i="16"/>
  <c r="C335" i="16"/>
  <c r="D335" i="16"/>
  <c r="E335" i="16"/>
  <c r="F335" i="16"/>
  <c r="G335" i="16"/>
  <c r="Y335" i="16" s="1"/>
  <c r="I335" i="16"/>
  <c r="U335" i="16"/>
  <c r="A336" i="16"/>
  <c r="B336" i="16"/>
  <c r="C336" i="16"/>
  <c r="D336" i="16"/>
  <c r="E336" i="16"/>
  <c r="F336" i="16"/>
  <c r="I336" i="16"/>
  <c r="U336" i="16"/>
  <c r="A337" i="16"/>
  <c r="B337" i="16"/>
  <c r="C337" i="16"/>
  <c r="D337" i="16"/>
  <c r="E337" i="16"/>
  <c r="F337" i="16"/>
  <c r="G337" i="16"/>
  <c r="I337" i="16"/>
  <c r="U337" i="16"/>
  <c r="A338" i="16"/>
  <c r="B338" i="16"/>
  <c r="C338" i="16"/>
  <c r="D338" i="16"/>
  <c r="E338" i="16"/>
  <c r="F338" i="16"/>
  <c r="G338" i="16"/>
  <c r="Y338" i="16" s="1"/>
  <c r="I338" i="16"/>
  <c r="U338" i="16"/>
  <c r="A339" i="16"/>
  <c r="B339" i="16"/>
  <c r="C339" i="16"/>
  <c r="D339" i="16"/>
  <c r="E339" i="16"/>
  <c r="F339" i="16"/>
  <c r="G339" i="16"/>
  <c r="V339" i="16" s="1"/>
  <c r="I339" i="16"/>
  <c r="U339" i="16"/>
  <c r="A340" i="16"/>
  <c r="B340" i="16"/>
  <c r="C340" i="16"/>
  <c r="D340" i="16"/>
  <c r="E340" i="16"/>
  <c r="F340" i="16"/>
  <c r="I340" i="16"/>
  <c r="U340" i="16"/>
  <c r="A341" i="16"/>
  <c r="B341" i="16"/>
  <c r="C341" i="16"/>
  <c r="D341" i="16"/>
  <c r="E341" i="16"/>
  <c r="F341" i="16"/>
  <c r="G341" i="16"/>
  <c r="I341" i="16"/>
  <c r="U341" i="16"/>
  <c r="A342" i="16"/>
  <c r="B342" i="16"/>
  <c r="C342" i="16"/>
  <c r="D342" i="16"/>
  <c r="E342" i="16"/>
  <c r="F342" i="16"/>
  <c r="G342" i="16"/>
  <c r="I342" i="16"/>
  <c r="U342" i="16"/>
  <c r="A343" i="16"/>
  <c r="B343" i="16"/>
  <c r="C343" i="16"/>
  <c r="D343" i="16"/>
  <c r="E343" i="16"/>
  <c r="F343" i="16"/>
  <c r="G343" i="16"/>
  <c r="Y343" i="16" s="1"/>
  <c r="I343" i="16"/>
  <c r="U343" i="16"/>
  <c r="A344" i="16"/>
  <c r="B344" i="16"/>
  <c r="C344" i="16"/>
  <c r="D344" i="16"/>
  <c r="E344" i="16"/>
  <c r="F344" i="16"/>
  <c r="I344" i="16"/>
  <c r="U344" i="16"/>
  <c r="A345" i="16"/>
  <c r="B345" i="16"/>
  <c r="C345" i="16"/>
  <c r="D345" i="16"/>
  <c r="E345" i="16"/>
  <c r="F345" i="16"/>
  <c r="G345" i="16"/>
  <c r="I345" i="16"/>
  <c r="U345" i="16"/>
  <c r="A346" i="16"/>
  <c r="B346" i="16"/>
  <c r="C346" i="16"/>
  <c r="D346" i="16"/>
  <c r="E346" i="16"/>
  <c r="F346" i="16"/>
  <c r="G346" i="16"/>
  <c r="Y346" i="16" s="1"/>
  <c r="I346" i="16"/>
  <c r="U346" i="16"/>
  <c r="A347" i="16"/>
  <c r="B347" i="16"/>
  <c r="C347" i="16"/>
  <c r="D347" i="16"/>
  <c r="E347" i="16"/>
  <c r="F347" i="16"/>
  <c r="G347" i="16"/>
  <c r="I347" i="16"/>
  <c r="U347" i="16"/>
  <c r="A348" i="16"/>
  <c r="B348" i="16"/>
  <c r="C348" i="16"/>
  <c r="D348" i="16"/>
  <c r="E348" i="16"/>
  <c r="F348" i="16"/>
  <c r="I348" i="16"/>
  <c r="U348" i="16"/>
  <c r="A349" i="16"/>
  <c r="B349" i="16"/>
  <c r="C349" i="16"/>
  <c r="D349" i="16"/>
  <c r="E349" i="16"/>
  <c r="F349" i="16"/>
  <c r="G349" i="16"/>
  <c r="I349" i="16"/>
  <c r="U349" i="16"/>
  <c r="A350" i="16"/>
  <c r="B350" i="16"/>
  <c r="C350" i="16"/>
  <c r="D350" i="16"/>
  <c r="E350" i="16"/>
  <c r="F350" i="16"/>
  <c r="G350" i="16"/>
  <c r="I350" i="16"/>
  <c r="U350" i="16"/>
  <c r="A351" i="16"/>
  <c r="B351" i="16"/>
  <c r="C351" i="16"/>
  <c r="D351" i="16"/>
  <c r="E351" i="16"/>
  <c r="F351" i="16"/>
  <c r="G351" i="16"/>
  <c r="Y351" i="16" s="1"/>
  <c r="I351" i="16"/>
  <c r="U351" i="16"/>
  <c r="A352" i="16"/>
  <c r="B352" i="16"/>
  <c r="C352" i="16"/>
  <c r="D352" i="16"/>
  <c r="E352" i="16"/>
  <c r="F352" i="16"/>
  <c r="I352" i="16"/>
  <c r="U352" i="16"/>
  <c r="A353" i="16"/>
  <c r="B353" i="16"/>
  <c r="C353" i="16"/>
  <c r="D353" i="16"/>
  <c r="E353" i="16"/>
  <c r="F353" i="16"/>
  <c r="G353" i="16"/>
  <c r="Y353" i="16" s="1"/>
  <c r="I353" i="16"/>
  <c r="U353" i="16"/>
  <c r="A354" i="16"/>
  <c r="B354" i="16"/>
  <c r="C354" i="16"/>
  <c r="D354" i="16"/>
  <c r="E354" i="16"/>
  <c r="F354" i="16"/>
  <c r="G354" i="16"/>
  <c r="I354" i="16"/>
  <c r="U354" i="16"/>
  <c r="A355" i="16"/>
  <c r="B355" i="16"/>
  <c r="C355" i="16"/>
  <c r="D355" i="16"/>
  <c r="E355" i="16"/>
  <c r="F355" i="16"/>
  <c r="G355" i="16"/>
  <c r="I355" i="16"/>
  <c r="U355" i="16"/>
  <c r="A356" i="16"/>
  <c r="B356" i="16"/>
  <c r="C356" i="16"/>
  <c r="D356" i="16"/>
  <c r="E356" i="16"/>
  <c r="F356" i="16"/>
  <c r="I356" i="16"/>
  <c r="U356" i="16"/>
  <c r="A357" i="16"/>
  <c r="B357" i="16"/>
  <c r="C357" i="16"/>
  <c r="D357" i="16"/>
  <c r="E357" i="16"/>
  <c r="F357" i="16"/>
  <c r="G357" i="16"/>
  <c r="I357" i="16"/>
  <c r="U357" i="16"/>
  <c r="A358" i="16"/>
  <c r="B358" i="16"/>
  <c r="C358" i="16"/>
  <c r="D358" i="16"/>
  <c r="E358" i="16"/>
  <c r="F358" i="16"/>
  <c r="G358" i="16"/>
  <c r="Y358" i="16" s="1"/>
  <c r="I358" i="16"/>
  <c r="U358" i="16"/>
  <c r="A359" i="16"/>
  <c r="B359" i="16"/>
  <c r="C359" i="16"/>
  <c r="D359" i="16"/>
  <c r="E359" i="16"/>
  <c r="F359" i="16"/>
  <c r="G359" i="16"/>
  <c r="I359" i="16"/>
  <c r="U359" i="16"/>
  <c r="A360" i="16"/>
  <c r="B360" i="16"/>
  <c r="C360" i="16"/>
  <c r="D360" i="16"/>
  <c r="E360" i="16"/>
  <c r="F360" i="16"/>
  <c r="I360" i="16"/>
  <c r="U360" i="16"/>
  <c r="A361" i="16"/>
  <c r="B361" i="16"/>
  <c r="C361" i="16"/>
  <c r="D361" i="16"/>
  <c r="E361" i="16"/>
  <c r="F361" i="16"/>
  <c r="G361" i="16"/>
  <c r="I361" i="16"/>
  <c r="U361" i="16"/>
  <c r="A362" i="16"/>
  <c r="B362" i="16"/>
  <c r="C362" i="16"/>
  <c r="D362" i="16"/>
  <c r="E362" i="16"/>
  <c r="F362" i="16"/>
  <c r="G362" i="16"/>
  <c r="I362" i="16"/>
  <c r="U362" i="16"/>
  <c r="A363" i="16"/>
  <c r="B363" i="16"/>
  <c r="C363" i="16"/>
  <c r="D363" i="16"/>
  <c r="E363" i="16"/>
  <c r="F363" i="16"/>
  <c r="G363" i="16"/>
  <c r="I363" i="16"/>
  <c r="U363" i="16"/>
  <c r="A364" i="16"/>
  <c r="B364" i="16"/>
  <c r="C364" i="16"/>
  <c r="D364" i="16"/>
  <c r="E364" i="16"/>
  <c r="F364" i="16"/>
  <c r="I364" i="16"/>
  <c r="U364" i="16"/>
  <c r="A365" i="16"/>
  <c r="B365" i="16"/>
  <c r="C365" i="16"/>
  <c r="D365" i="16"/>
  <c r="E365" i="16"/>
  <c r="F365" i="16"/>
  <c r="G365" i="16"/>
  <c r="I365" i="16"/>
  <c r="U365" i="16"/>
  <c r="A366" i="16"/>
  <c r="B366" i="16"/>
  <c r="C366" i="16"/>
  <c r="D366" i="16"/>
  <c r="E366" i="16"/>
  <c r="F366" i="16"/>
  <c r="G366" i="16"/>
  <c r="I366" i="16"/>
  <c r="U366" i="16"/>
  <c r="A367" i="16"/>
  <c r="B367" i="16"/>
  <c r="C367" i="16"/>
  <c r="D367" i="16"/>
  <c r="E367" i="16"/>
  <c r="F367" i="16"/>
  <c r="G367" i="16"/>
  <c r="I367" i="16"/>
  <c r="U367" i="16"/>
  <c r="A368" i="16"/>
  <c r="B368" i="16"/>
  <c r="C368" i="16"/>
  <c r="D368" i="16"/>
  <c r="E368" i="16"/>
  <c r="F368" i="16"/>
  <c r="I368" i="16"/>
  <c r="U368" i="16"/>
  <c r="A369" i="16"/>
  <c r="B369" i="16"/>
  <c r="C369" i="16"/>
  <c r="D369" i="16"/>
  <c r="E369" i="16"/>
  <c r="F369" i="16"/>
  <c r="G369" i="16"/>
  <c r="I369" i="16"/>
  <c r="U369" i="16"/>
  <c r="A370" i="16"/>
  <c r="B370" i="16"/>
  <c r="C370" i="16"/>
  <c r="D370" i="16"/>
  <c r="E370" i="16"/>
  <c r="F370" i="16"/>
  <c r="G370" i="16"/>
  <c r="I370" i="16"/>
  <c r="U370" i="16"/>
  <c r="A371" i="16"/>
  <c r="B371" i="16"/>
  <c r="C371" i="16"/>
  <c r="D371" i="16"/>
  <c r="E371" i="16"/>
  <c r="F371" i="16"/>
  <c r="G371" i="16"/>
  <c r="I371" i="16"/>
  <c r="U371" i="16"/>
  <c r="A372" i="16"/>
  <c r="B372" i="16"/>
  <c r="C372" i="16"/>
  <c r="D372" i="16"/>
  <c r="E372" i="16"/>
  <c r="F372" i="16"/>
  <c r="I372" i="16"/>
  <c r="U372" i="16"/>
  <c r="A373" i="16"/>
  <c r="B373" i="16"/>
  <c r="C373" i="16"/>
  <c r="D373" i="16"/>
  <c r="E373" i="16"/>
  <c r="F373" i="16"/>
  <c r="G373" i="16"/>
  <c r="Y373" i="16" s="1"/>
  <c r="I373" i="16"/>
  <c r="U373" i="16"/>
  <c r="A374" i="16"/>
  <c r="B374" i="16"/>
  <c r="C374" i="16"/>
  <c r="D374" i="16"/>
  <c r="E374" i="16"/>
  <c r="F374" i="16"/>
  <c r="G374" i="16"/>
  <c r="I374" i="16"/>
  <c r="U374" i="16"/>
  <c r="A375" i="16"/>
  <c r="B375" i="16"/>
  <c r="C375" i="16"/>
  <c r="D375" i="16"/>
  <c r="E375" i="16"/>
  <c r="F375" i="16"/>
  <c r="G375" i="16"/>
  <c r="I375" i="16"/>
  <c r="U375" i="16"/>
  <c r="A376" i="16"/>
  <c r="B376" i="16"/>
  <c r="C376" i="16"/>
  <c r="D376" i="16"/>
  <c r="E376" i="16"/>
  <c r="F376" i="16"/>
  <c r="I376" i="16"/>
  <c r="U376" i="16"/>
  <c r="A377" i="16"/>
  <c r="B377" i="16"/>
  <c r="C377" i="16"/>
  <c r="D377" i="16"/>
  <c r="E377" i="16"/>
  <c r="F377" i="16"/>
  <c r="G377" i="16"/>
  <c r="Y377" i="16" s="1"/>
  <c r="I377" i="16"/>
  <c r="U377" i="16"/>
  <c r="A378" i="16"/>
  <c r="B378" i="16"/>
  <c r="C378" i="16"/>
  <c r="D378" i="16"/>
  <c r="E378" i="16"/>
  <c r="F378" i="16"/>
  <c r="G378" i="16"/>
  <c r="I378" i="16"/>
  <c r="U378" i="16"/>
  <c r="A379" i="16"/>
  <c r="B379" i="16"/>
  <c r="C379" i="16"/>
  <c r="D379" i="16"/>
  <c r="E379" i="16"/>
  <c r="F379" i="16"/>
  <c r="G379" i="16"/>
  <c r="I379" i="16"/>
  <c r="U379" i="16"/>
  <c r="A380" i="16"/>
  <c r="B380" i="16"/>
  <c r="C380" i="16"/>
  <c r="D380" i="16"/>
  <c r="E380" i="16"/>
  <c r="F380" i="16"/>
  <c r="I380" i="16"/>
  <c r="U380" i="16"/>
  <c r="A381" i="16"/>
  <c r="B381" i="16"/>
  <c r="C381" i="16"/>
  <c r="D381" i="16"/>
  <c r="E381" i="16"/>
  <c r="F381" i="16"/>
  <c r="G381" i="16"/>
  <c r="Y381" i="16" s="1"/>
  <c r="I381" i="16"/>
  <c r="U381" i="16"/>
  <c r="A382" i="16"/>
  <c r="B382" i="16"/>
  <c r="C382" i="16"/>
  <c r="D382" i="16"/>
  <c r="E382" i="16"/>
  <c r="F382" i="16"/>
  <c r="G382" i="16"/>
  <c r="Y382" i="16" s="1"/>
  <c r="I382" i="16"/>
  <c r="U382" i="16"/>
  <c r="A383" i="16"/>
  <c r="B383" i="16"/>
  <c r="C383" i="16"/>
  <c r="D383" i="16"/>
  <c r="E383" i="16"/>
  <c r="F383" i="16"/>
  <c r="G383" i="16"/>
  <c r="Y383" i="16" s="1"/>
  <c r="I383" i="16"/>
  <c r="U383" i="16"/>
  <c r="A384" i="16"/>
  <c r="B384" i="16"/>
  <c r="C384" i="16"/>
  <c r="D384" i="16"/>
  <c r="E384" i="16"/>
  <c r="F384" i="16"/>
  <c r="I384" i="16"/>
  <c r="U384" i="16"/>
  <c r="A385" i="16"/>
  <c r="B385" i="16"/>
  <c r="C385" i="16"/>
  <c r="D385" i="16"/>
  <c r="E385" i="16"/>
  <c r="F385" i="16"/>
  <c r="G385" i="16"/>
  <c r="Y385" i="16" s="1"/>
  <c r="I385" i="16"/>
  <c r="U385" i="16"/>
  <c r="A386" i="16"/>
  <c r="B386" i="16"/>
  <c r="C386" i="16"/>
  <c r="D386" i="16"/>
  <c r="E386" i="16"/>
  <c r="F386" i="16"/>
  <c r="G386" i="16"/>
  <c r="Y386" i="16" s="1"/>
  <c r="I386" i="16"/>
  <c r="U386" i="16"/>
  <c r="A387" i="16"/>
  <c r="B387" i="16"/>
  <c r="C387" i="16"/>
  <c r="D387" i="16"/>
  <c r="E387" i="16"/>
  <c r="F387" i="16"/>
  <c r="G387" i="16"/>
  <c r="I387" i="16"/>
  <c r="U387" i="16"/>
  <c r="A388" i="16"/>
  <c r="B388" i="16"/>
  <c r="C388" i="16"/>
  <c r="D388" i="16"/>
  <c r="E388" i="16"/>
  <c r="F388" i="16"/>
  <c r="I388" i="16"/>
  <c r="U388" i="16"/>
  <c r="A389" i="16"/>
  <c r="B389" i="16"/>
  <c r="C389" i="16"/>
  <c r="D389" i="16"/>
  <c r="E389" i="16"/>
  <c r="F389" i="16"/>
  <c r="G389" i="16"/>
  <c r="I389" i="16"/>
  <c r="U389" i="16"/>
  <c r="A390" i="16"/>
  <c r="B390" i="16"/>
  <c r="C390" i="16"/>
  <c r="D390" i="16"/>
  <c r="E390" i="16"/>
  <c r="F390" i="16"/>
  <c r="G390" i="16"/>
  <c r="Y390" i="16" s="1"/>
  <c r="I390" i="16"/>
  <c r="U390" i="16"/>
  <c r="A391" i="16"/>
  <c r="B391" i="16"/>
  <c r="C391" i="16"/>
  <c r="D391" i="16"/>
  <c r="E391" i="16"/>
  <c r="F391" i="16"/>
  <c r="G391" i="16"/>
  <c r="Y391" i="16" s="1"/>
  <c r="I391" i="16"/>
  <c r="U391" i="16"/>
  <c r="A392" i="16"/>
  <c r="B392" i="16"/>
  <c r="C392" i="16"/>
  <c r="D392" i="16"/>
  <c r="E392" i="16"/>
  <c r="F392" i="16"/>
  <c r="I392" i="16"/>
  <c r="U392" i="16"/>
  <c r="A393" i="16"/>
  <c r="B393" i="16"/>
  <c r="C393" i="16"/>
  <c r="D393" i="16"/>
  <c r="E393" i="16"/>
  <c r="F393" i="16"/>
  <c r="G393" i="16"/>
  <c r="I393" i="16"/>
  <c r="U393" i="16"/>
  <c r="A394" i="16"/>
  <c r="B394" i="16"/>
  <c r="C394" i="16"/>
  <c r="D394" i="16"/>
  <c r="E394" i="16"/>
  <c r="F394" i="16"/>
  <c r="G394" i="16"/>
  <c r="Y394" i="16" s="1"/>
  <c r="I394" i="16"/>
  <c r="U394" i="16"/>
  <c r="A395" i="16"/>
  <c r="B395" i="16"/>
  <c r="C395" i="16"/>
  <c r="D395" i="16"/>
  <c r="E395" i="16"/>
  <c r="F395" i="16"/>
  <c r="G395" i="16"/>
  <c r="I395" i="16"/>
  <c r="U395" i="16"/>
  <c r="A396" i="16"/>
  <c r="B396" i="16"/>
  <c r="C396" i="16"/>
  <c r="D396" i="16"/>
  <c r="E396" i="16"/>
  <c r="F396" i="16"/>
  <c r="I396" i="16"/>
  <c r="U396" i="16"/>
  <c r="A397" i="16"/>
  <c r="B397" i="16"/>
  <c r="C397" i="16"/>
  <c r="D397" i="16"/>
  <c r="E397" i="16"/>
  <c r="F397" i="16"/>
  <c r="G397" i="16"/>
  <c r="I397" i="16"/>
  <c r="U397" i="16"/>
  <c r="V397" i="16"/>
  <c r="A398" i="16"/>
  <c r="B398" i="16"/>
  <c r="C398" i="16"/>
  <c r="D398" i="16"/>
  <c r="E398" i="16"/>
  <c r="F398" i="16"/>
  <c r="G398" i="16"/>
  <c r="I398" i="16"/>
  <c r="U398" i="16"/>
  <c r="A399" i="16"/>
  <c r="B399" i="16"/>
  <c r="C399" i="16"/>
  <c r="D399" i="16"/>
  <c r="E399" i="16"/>
  <c r="F399" i="16"/>
  <c r="G399" i="16"/>
  <c r="Y399" i="16" s="1"/>
  <c r="I399" i="16"/>
  <c r="U399" i="16"/>
  <c r="A400" i="16"/>
  <c r="B400" i="16"/>
  <c r="C400" i="16"/>
  <c r="D400" i="16"/>
  <c r="E400" i="16"/>
  <c r="F400" i="16"/>
  <c r="I400" i="16"/>
  <c r="U400" i="16"/>
  <c r="A401" i="16"/>
  <c r="B401" i="16"/>
  <c r="C401" i="16"/>
  <c r="D401" i="16"/>
  <c r="E401" i="16"/>
  <c r="F401" i="16"/>
  <c r="G401" i="16"/>
  <c r="I401" i="16"/>
  <c r="U401" i="16"/>
  <c r="A402" i="16"/>
  <c r="B402" i="16"/>
  <c r="C402" i="16"/>
  <c r="D402" i="16"/>
  <c r="E402" i="16"/>
  <c r="F402" i="16"/>
  <c r="G402" i="16"/>
  <c r="Y402" i="16" s="1"/>
  <c r="I402" i="16"/>
  <c r="U402" i="16"/>
  <c r="A403" i="16"/>
  <c r="B403" i="16"/>
  <c r="C403" i="16"/>
  <c r="D403" i="16"/>
  <c r="E403" i="16"/>
  <c r="F403" i="16"/>
  <c r="G403" i="16"/>
  <c r="Y403" i="16" s="1"/>
  <c r="I403" i="16"/>
  <c r="U403" i="16"/>
  <c r="A404" i="16"/>
  <c r="B404" i="16"/>
  <c r="C404" i="16"/>
  <c r="D404" i="16"/>
  <c r="E404" i="16"/>
  <c r="F404" i="16"/>
  <c r="I404" i="16"/>
  <c r="U404" i="16"/>
  <c r="A405" i="16"/>
  <c r="B405" i="16"/>
  <c r="C405" i="16"/>
  <c r="D405" i="16"/>
  <c r="E405" i="16"/>
  <c r="F405" i="16"/>
  <c r="G405" i="16"/>
  <c r="W405" i="16" s="1"/>
  <c r="I405" i="16"/>
  <c r="U405" i="16"/>
  <c r="A406" i="16"/>
  <c r="B406" i="16"/>
  <c r="C406" i="16"/>
  <c r="D406" i="16"/>
  <c r="E406" i="16"/>
  <c r="F406" i="16"/>
  <c r="G406" i="16"/>
  <c r="I406" i="16"/>
  <c r="U406" i="16"/>
  <c r="A407" i="16"/>
  <c r="B407" i="16"/>
  <c r="C407" i="16"/>
  <c r="D407" i="16"/>
  <c r="E407" i="16"/>
  <c r="F407" i="16"/>
  <c r="G407" i="16"/>
  <c r="Y407" i="16" s="1"/>
  <c r="I407" i="16"/>
  <c r="U407" i="16"/>
  <c r="A408" i="16"/>
  <c r="B408" i="16"/>
  <c r="C408" i="16"/>
  <c r="D408" i="16"/>
  <c r="E408" i="16"/>
  <c r="F408" i="16"/>
  <c r="I408" i="16"/>
  <c r="U408" i="16"/>
  <c r="A409" i="16"/>
  <c r="B409" i="16"/>
  <c r="C409" i="16"/>
  <c r="D409" i="16"/>
  <c r="E409" i="16"/>
  <c r="F409" i="16"/>
  <c r="G409" i="16"/>
  <c r="Y409" i="16" s="1"/>
  <c r="I409" i="16"/>
  <c r="U409" i="16"/>
  <c r="A410" i="16"/>
  <c r="B410" i="16"/>
  <c r="C410" i="16"/>
  <c r="D410" i="16"/>
  <c r="E410" i="16"/>
  <c r="F410" i="16"/>
  <c r="G410" i="16"/>
  <c r="I410" i="16"/>
  <c r="U410" i="16"/>
  <c r="A411" i="16"/>
  <c r="B411" i="16"/>
  <c r="C411" i="16"/>
  <c r="D411" i="16"/>
  <c r="E411" i="16"/>
  <c r="F411" i="16"/>
  <c r="G411" i="16"/>
  <c r="Y411" i="16" s="1"/>
  <c r="I411" i="16"/>
  <c r="U411" i="16"/>
  <c r="A412" i="16"/>
  <c r="B412" i="16"/>
  <c r="C412" i="16"/>
  <c r="D412" i="16"/>
  <c r="E412" i="16"/>
  <c r="F412" i="16"/>
  <c r="I412" i="16"/>
  <c r="U412" i="16"/>
  <c r="A413" i="16"/>
  <c r="B413" i="16"/>
  <c r="C413" i="16"/>
  <c r="D413" i="16"/>
  <c r="E413" i="16"/>
  <c r="F413" i="16"/>
  <c r="G413" i="16"/>
  <c r="I413" i="16"/>
  <c r="U413" i="16"/>
  <c r="A414" i="16"/>
  <c r="B414" i="16"/>
  <c r="C414" i="16"/>
  <c r="D414" i="16"/>
  <c r="E414" i="16"/>
  <c r="F414" i="16"/>
  <c r="G414" i="16"/>
  <c r="I414" i="16"/>
  <c r="U414" i="16"/>
  <c r="A415" i="16"/>
  <c r="B415" i="16"/>
  <c r="C415" i="16"/>
  <c r="D415" i="16"/>
  <c r="E415" i="16"/>
  <c r="F415" i="16"/>
  <c r="G415" i="16"/>
  <c r="Y415" i="16" s="1"/>
  <c r="I415" i="16"/>
  <c r="U415" i="16"/>
  <c r="A416" i="16"/>
  <c r="B416" i="16"/>
  <c r="C416" i="16"/>
  <c r="D416" i="16"/>
  <c r="E416" i="16"/>
  <c r="F416" i="16"/>
  <c r="I416" i="16"/>
  <c r="U416" i="16"/>
  <c r="A417" i="16"/>
  <c r="B417" i="16"/>
  <c r="C417" i="16"/>
  <c r="D417" i="16"/>
  <c r="E417" i="16"/>
  <c r="F417" i="16"/>
  <c r="G417" i="16"/>
  <c r="I417" i="16"/>
  <c r="U417" i="16"/>
  <c r="A418" i="16"/>
  <c r="B418" i="16"/>
  <c r="C418" i="16"/>
  <c r="D418" i="16"/>
  <c r="E418" i="16"/>
  <c r="F418" i="16"/>
  <c r="G418" i="16"/>
  <c r="I418" i="16"/>
  <c r="U418" i="16"/>
  <c r="A419" i="16"/>
  <c r="B419" i="16"/>
  <c r="C419" i="16"/>
  <c r="D419" i="16"/>
  <c r="E419" i="16"/>
  <c r="F419" i="16"/>
  <c r="G419" i="16"/>
  <c r="I419" i="16"/>
  <c r="U419" i="16"/>
  <c r="A420" i="16"/>
  <c r="B420" i="16"/>
  <c r="C420" i="16"/>
  <c r="D420" i="16"/>
  <c r="E420" i="16"/>
  <c r="F420" i="16"/>
  <c r="I420" i="16"/>
  <c r="U420" i="16"/>
  <c r="A421" i="16"/>
  <c r="B421" i="16"/>
  <c r="C421" i="16"/>
  <c r="D421" i="16"/>
  <c r="E421" i="16"/>
  <c r="F421" i="16"/>
  <c r="G421" i="16"/>
  <c r="I421" i="16"/>
  <c r="U421" i="16"/>
  <c r="A422" i="16"/>
  <c r="B422" i="16"/>
  <c r="C422" i="16"/>
  <c r="D422" i="16"/>
  <c r="E422" i="16"/>
  <c r="F422" i="16"/>
  <c r="G422" i="16"/>
  <c r="I422" i="16"/>
  <c r="U422" i="16"/>
  <c r="A423" i="16"/>
  <c r="B423" i="16"/>
  <c r="C423" i="16"/>
  <c r="D423" i="16"/>
  <c r="E423" i="16"/>
  <c r="F423" i="16"/>
  <c r="G423" i="16"/>
  <c r="Y423" i="16" s="1"/>
  <c r="I423" i="16"/>
  <c r="U423" i="16"/>
  <c r="A424" i="16"/>
  <c r="B424" i="16"/>
  <c r="C424" i="16"/>
  <c r="D424" i="16"/>
  <c r="E424" i="16"/>
  <c r="F424" i="16"/>
  <c r="I424" i="16"/>
  <c r="U424" i="16"/>
  <c r="A425" i="16"/>
  <c r="B425" i="16"/>
  <c r="C425" i="16"/>
  <c r="D425" i="16"/>
  <c r="E425" i="16"/>
  <c r="F425" i="16"/>
  <c r="G425" i="16"/>
  <c r="Y425" i="16" s="1"/>
  <c r="I425" i="16"/>
  <c r="U425" i="16"/>
  <c r="A426" i="16"/>
  <c r="B426" i="16"/>
  <c r="C426" i="16"/>
  <c r="D426" i="16"/>
  <c r="E426" i="16"/>
  <c r="F426" i="16"/>
  <c r="G426" i="16"/>
  <c r="X426" i="16" s="1"/>
  <c r="S426" i="16" s="1"/>
  <c r="I426" i="16"/>
  <c r="U426" i="16"/>
  <c r="A427" i="16"/>
  <c r="B427" i="16"/>
  <c r="C427" i="16"/>
  <c r="D427" i="16"/>
  <c r="E427" i="16"/>
  <c r="F427" i="16"/>
  <c r="G427" i="16"/>
  <c r="I427" i="16"/>
  <c r="U427" i="16"/>
  <c r="A428" i="16"/>
  <c r="B428" i="16"/>
  <c r="C428" i="16"/>
  <c r="D428" i="16"/>
  <c r="E428" i="16"/>
  <c r="F428" i="16"/>
  <c r="I428" i="16"/>
  <c r="U428" i="16"/>
  <c r="A429" i="16"/>
  <c r="B429" i="16"/>
  <c r="C429" i="16"/>
  <c r="D429" i="16"/>
  <c r="E429" i="16"/>
  <c r="F429" i="16"/>
  <c r="G429" i="16"/>
  <c r="I429" i="16"/>
  <c r="U429" i="16"/>
  <c r="A430" i="16"/>
  <c r="B430" i="16"/>
  <c r="C430" i="16"/>
  <c r="D430" i="16"/>
  <c r="E430" i="16"/>
  <c r="F430" i="16"/>
  <c r="G430" i="16"/>
  <c r="I430" i="16"/>
  <c r="U430" i="16"/>
  <c r="A431" i="16"/>
  <c r="B431" i="16"/>
  <c r="C431" i="16"/>
  <c r="D431" i="16"/>
  <c r="E431" i="16"/>
  <c r="F431" i="16"/>
  <c r="G431" i="16"/>
  <c r="Y431" i="16" s="1"/>
  <c r="I431" i="16"/>
  <c r="U431" i="16"/>
  <c r="A432" i="16"/>
  <c r="B432" i="16"/>
  <c r="C432" i="16"/>
  <c r="D432" i="16"/>
  <c r="E432" i="16"/>
  <c r="F432" i="16"/>
  <c r="I432" i="16"/>
  <c r="U432" i="16"/>
  <c r="A433" i="16"/>
  <c r="B433" i="16"/>
  <c r="C433" i="16"/>
  <c r="D433" i="16"/>
  <c r="E433" i="16"/>
  <c r="F433" i="16"/>
  <c r="G433" i="16"/>
  <c r="Y433" i="16" s="1"/>
  <c r="I433" i="16"/>
  <c r="U433" i="16"/>
  <c r="A434" i="16"/>
  <c r="B434" i="16"/>
  <c r="C434" i="16"/>
  <c r="D434" i="16"/>
  <c r="E434" i="16"/>
  <c r="F434" i="16"/>
  <c r="G434" i="16"/>
  <c r="I434" i="16"/>
  <c r="U434" i="16"/>
  <c r="A435" i="16"/>
  <c r="B435" i="16"/>
  <c r="C435" i="16"/>
  <c r="D435" i="16"/>
  <c r="E435" i="16"/>
  <c r="F435" i="16"/>
  <c r="G435" i="16"/>
  <c r="Y435" i="16" s="1"/>
  <c r="I435" i="16"/>
  <c r="U435" i="16"/>
  <c r="A436" i="16"/>
  <c r="B436" i="16"/>
  <c r="C436" i="16"/>
  <c r="D436" i="16"/>
  <c r="E436" i="16"/>
  <c r="F436" i="16"/>
  <c r="I436" i="16"/>
  <c r="U436" i="16"/>
  <c r="A437" i="16"/>
  <c r="B437" i="16"/>
  <c r="C437" i="16"/>
  <c r="D437" i="16"/>
  <c r="E437" i="16"/>
  <c r="F437" i="16"/>
  <c r="G437" i="16"/>
  <c r="W437" i="16" s="1"/>
  <c r="I437" i="16"/>
  <c r="U437" i="16"/>
  <c r="X437" i="16"/>
  <c r="S437" i="16" s="1"/>
  <c r="A438" i="16"/>
  <c r="B438" i="16"/>
  <c r="C438" i="16"/>
  <c r="D438" i="16"/>
  <c r="E438" i="16"/>
  <c r="F438" i="16"/>
  <c r="G438" i="16"/>
  <c r="Y438" i="16" s="1"/>
  <c r="I438" i="16"/>
  <c r="U438" i="16"/>
  <c r="A439" i="16"/>
  <c r="B439" i="16"/>
  <c r="C439" i="16"/>
  <c r="D439" i="16"/>
  <c r="E439" i="16"/>
  <c r="F439" i="16"/>
  <c r="G439" i="16"/>
  <c r="Y439" i="16" s="1"/>
  <c r="I439" i="16"/>
  <c r="U439" i="16"/>
  <c r="A440" i="16"/>
  <c r="B440" i="16"/>
  <c r="C440" i="16"/>
  <c r="D440" i="16"/>
  <c r="E440" i="16"/>
  <c r="F440" i="16"/>
  <c r="I440" i="16"/>
  <c r="U440" i="16"/>
  <c r="A441" i="16"/>
  <c r="B441" i="16"/>
  <c r="C441" i="16"/>
  <c r="D441" i="16"/>
  <c r="E441" i="16"/>
  <c r="F441" i="16"/>
  <c r="G441" i="16"/>
  <c r="I441" i="16"/>
  <c r="U441" i="16"/>
  <c r="A442" i="16"/>
  <c r="B442" i="16"/>
  <c r="C442" i="16"/>
  <c r="D442" i="16"/>
  <c r="E442" i="16"/>
  <c r="F442" i="16"/>
  <c r="G442" i="16"/>
  <c r="I442" i="16"/>
  <c r="U442" i="16"/>
  <c r="A443" i="16"/>
  <c r="B443" i="16"/>
  <c r="C443" i="16"/>
  <c r="D443" i="16"/>
  <c r="E443" i="16"/>
  <c r="F443" i="16"/>
  <c r="G443" i="16"/>
  <c r="W443" i="16" s="1"/>
  <c r="I443" i="16"/>
  <c r="U443" i="16"/>
  <c r="A444" i="16"/>
  <c r="B444" i="16"/>
  <c r="C444" i="16"/>
  <c r="D444" i="16"/>
  <c r="E444" i="16"/>
  <c r="F444" i="16"/>
  <c r="I444" i="16"/>
  <c r="U444" i="16"/>
  <c r="A445" i="16"/>
  <c r="B445" i="16"/>
  <c r="C445" i="16"/>
  <c r="D445" i="16"/>
  <c r="E445" i="16"/>
  <c r="F445" i="16"/>
  <c r="G445" i="16"/>
  <c r="I445" i="16"/>
  <c r="U445" i="16"/>
  <c r="A446" i="16"/>
  <c r="B446" i="16"/>
  <c r="C446" i="16"/>
  <c r="D446" i="16"/>
  <c r="E446" i="16"/>
  <c r="F446" i="16"/>
  <c r="G446" i="16"/>
  <c r="I446" i="16"/>
  <c r="U446" i="16"/>
  <c r="A447" i="16"/>
  <c r="B447" i="16"/>
  <c r="C447" i="16"/>
  <c r="D447" i="16"/>
  <c r="E447" i="16"/>
  <c r="F447" i="16"/>
  <c r="G447" i="16"/>
  <c r="Y447" i="16" s="1"/>
  <c r="I447" i="16"/>
  <c r="U447" i="16"/>
  <c r="A448" i="16"/>
  <c r="B448" i="16"/>
  <c r="C448" i="16"/>
  <c r="D448" i="16"/>
  <c r="E448" i="16"/>
  <c r="F448" i="16"/>
  <c r="I448" i="16"/>
  <c r="U448" i="16"/>
  <c r="A449" i="16"/>
  <c r="B449" i="16"/>
  <c r="C449" i="16"/>
  <c r="D449" i="16"/>
  <c r="E449" i="16"/>
  <c r="F449" i="16"/>
  <c r="G449" i="16"/>
  <c r="I449" i="16"/>
  <c r="U449" i="16"/>
  <c r="A450" i="16"/>
  <c r="B450" i="16"/>
  <c r="C450" i="16"/>
  <c r="D450" i="16"/>
  <c r="E450" i="16"/>
  <c r="F450" i="16"/>
  <c r="G450" i="16"/>
  <c r="I450" i="16"/>
  <c r="U450" i="16"/>
  <c r="A451" i="16"/>
  <c r="B451" i="16"/>
  <c r="C451" i="16"/>
  <c r="D451" i="16"/>
  <c r="E451" i="16"/>
  <c r="F451" i="16"/>
  <c r="G451" i="16"/>
  <c r="Y451" i="16" s="1"/>
  <c r="I451" i="16"/>
  <c r="U451" i="16"/>
  <c r="A452" i="16"/>
  <c r="B452" i="16"/>
  <c r="C452" i="16"/>
  <c r="D452" i="16"/>
  <c r="E452" i="16"/>
  <c r="F452" i="16"/>
  <c r="I452" i="16"/>
  <c r="U452" i="16"/>
  <c r="A453" i="16"/>
  <c r="B453" i="16"/>
  <c r="C453" i="16"/>
  <c r="D453" i="16"/>
  <c r="E453" i="16"/>
  <c r="F453" i="16"/>
  <c r="G453" i="16"/>
  <c r="I453" i="16"/>
  <c r="U453" i="16"/>
  <c r="A454" i="16"/>
  <c r="B454" i="16"/>
  <c r="C454" i="16"/>
  <c r="D454" i="16"/>
  <c r="E454" i="16"/>
  <c r="F454" i="16"/>
  <c r="G454" i="16"/>
  <c r="I454" i="16"/>
  <c r="U454" i="16"/>
  <c r="A455" i="16"/>
  <c r="B455" i="16"/>
  <c r="C455" i="16"/>
  <c r="D455" i="16"/>
  <c r="E455" i="16"/>
  <c r="F455" i="16"/>
  <c r="G455" i="16"/>
  <c r="I455" i="16"/>
  <c r="U455" i="16"/>
  <c r="A456" i="16"/>
  <c r="B456" i="16"/>
  <c r="C456" i="16"/>
  <c r="D456" i="16"/>
  <c r="E456" i="16"/>
  <c r="F456" i="16"/>
  <c r="I456" i="16"/>
  <c r="U456" i="16"/>
  <c r="A457" i="16"/>
  <c r="B457" i="16"/>
  <c r="C457" i="16"/>
  <c r="D457" i="16"/>
  <c r="E457" i="16"/>
  <c r="F457" i="16"/>
  <c r="G457" i="16"/>
  <c r="I457" i="16"/>
  <c r="U457" i="16"/>
  <c r="A458" i="16"/>
  <c r="B458" i="16"/>
  <c r="C458" i="16"/>
  <c r="D458" i="16"/>
  <c r="E458" i="16"/>
  <c r="F458" i="16"/>
  <c r="G458" i="16"/>
  <c r="I458" i="16"/>
  <c r="U458" i="16"/>
  <c r="A459" i="16"/>
  <c r="B459" i="16"/>
  <c r="C459" i="16"/>
  <c r="D459" i="16"/>
  <c r="E459" i="16"/>
  <c r="F459" i="16"/>
  <c r="G459" i="16"/>
  <c r="I459" i="16"/>
  <c r="U459" i="16"/>
  <c r="A460" i="16"/>
  <c r="B460" i="16"/>
  <c r="C460" i="16"/>
  <c r="D460" i="16"/>
  <c r="E460" i="16"/>
  <c r="F460" i="16"/>
  <c r="I460" i="16"/>
  <c r="U460" i="16"/>
  <c r="A461" i="16"/>
  <c r="B461" i="16"/>
  <c r="C461" i="16"/>
  <c r="D461" i="16"/>
  <c r="E461" i="16"/>
  <c r="F461" i="16"/>
  <c r="G461" i="16"/>
  <c r="I461" i="16"/>
  <c r="U461" i="16"/>
  <c r="A462" i="16"/>
  <c r="B462" i="16"/>
  <c r="C462" i="16"/>
  <c r="D462" i="16"/>
  <c r="E462" i="16"/>
  <c r="F462" i="16"/>
  <c r="G462" i="16"/>
  <c r="I462" i="16"/>
  <c r="U462" i="16"/>
  <c r="A463" i="16"/>
  <c r="B463" i="16"/>
  <c r="C463" i="16"/>
  <c r="D463" i="16"/>
  <c r="E463" i="16"/>
  <c r="F463" i="16"/>
  <c r="G463" i="16"/>
  <c r="Y463" i="16" s="1"/>
  <c r="I463" i="16"/>
  <c r="U463" i="16"/>
  <c r="A464" i="16"/>
  <c r="B464" i="16"/>
  <c r="C464" i="16"/>
  <c r="D464" i="16"/>
  <c r="E464" i="16"/>
  <c r="F464" i="16"/>
  <c r="I464" i="16"/>
  <c r="U464" i="16"/>
  <c r="A465" i="16"/>
  <c r="B465" i="16"/>
  <c r="C465" i="16"/>
  <c r="D465" i="16"/>
  <c r="E465" i="16"/>
  <c r="F465" i="16"/>
  <c r="G465" i="16"/>
  <c r="I465" i="16"/>
  <c r="U465" i="16"/>
  <c r="A466" i="16"/>
  <c r="B466" i="16"/>
  <c r="C466" i="16"/>
  <c r="D466" i="16"/>
  <c r="E466" i="16"/>
  <c r="F466" i="16"/>
  <c r="G466" i="16"/>
  <c r="I466" i="16"/>
  <c r="U466" i="16"/>
  <c r="A467" i="16"/>
  <c r="B467" i="16"/>
  <c r="C467" i="16"/>
  <c r="D467" i="16"/>
  <c r="E467" i="16"/>
  <c r="F467" i="16"/>
  <c r="G467" i="16"/>
  <c r="I467" i="16"/>
  <c r="U467" i="16"/>
  <c r="A468" i="16"/>
  <c r="B468" i="16"/>
  <c r="C468" i="16"/>
  <c r="D468" i="16"/>
  <c r="E468" i="16"/>
  <c r="F468" i="16"/>
  <c r="I468" i="16"/>
  <c r="U468" i="16"/>
  <c r="A469" i="16"/>
  <c r="B469" i="16"/>
  <c r="C469" i="16"/>
  <c r="D469" i="16"/>
  <c r="E469" i="16"/>
  <c r="F469" i="16"/>
  <c r="G469" i="16"/>
  <c r="Y469" i="16" s="1"/>
  <c r="I469" i="16"/>
  <c r="U469" i="16"/>
  <c r="A470" i="16"/>
  <c r="B470" i="16"/>
  <c r="C470" i="16"/>
  <c r="D470" i="16"/>
  <c r="E470" i="16"/>
  <c r="F470" i="16"/>
  <c r="G470" i="16"/>
  <c r="I470" i="16"/>
  <c r="U470" i="16"/>
  <c r="A471" i="16"/>
  <c r="B471" i="16"/>
  <c r="C471" i="16"/>
  <c r="D471" i="16"/>
  <c r="E471" i="16"/>
  <c r="F471" i="16"/>
  <c r="G471" i="16"/>
  <c r="I471" i="16"/>
  <c r="U471" i="16"/>
  <c r="A472" i="16"/>
  <c r="B472" i="16"/>
  <c r="C472" i="16"/>
  <c r="D472" i="16"/>
  <c r="E472" i="16"/>
  <c r="F472" i="16"/>
  <c r="I472" i="16"/>
  <c r="U472" i="16"/>
  <c r="A473" i="16"/>
  <c r="B473" i="16"/>
  <c r="C473" i="16"/>
  <c r="D473" i="16"/>
  <c r="E473" i="16"/>
  <c r="F473" i="16"/>
  <c r="G473" i="16"/>
  <c r="I473" i="16"/>
  <c r="U473" i="16"/>
  <c r="A474" i="16"/>
  <c r="B474" i="16"/>
  <c r="C474" i="16"/>
  <c r="D474" i="16"/>
  <c r="E474" i="16"/>
  <c r="F474" i="16"/>
  <c r="G474" i="16"/>
  <c r="I474" i="16"/>
  <c r="U474" i="16"/>
  <c r="A475" i="16"/>
  <c r="B475" i="16"/>
  <c r="C475" i="16"/>
  <c r="D475" i="16"/>
  <c r="E475" i="16"/>
  <c r="F475" i="16"/>
  <c r="G475" i="16"/>
  <c r="I475" i="16"/>
  <c r="U475" i="16"/>
  <c r="A476" i="16"/>
  <c r="B476" i="16"/>
  <c r="C476" i="16"/>
  <c r="D476" i="16"/>
  <c r="E476" i="16"/>
  <c r="F476" i="16"/>
  <c r="I476" i="16"/>
  <c r="U476" i="16"/>
  <c r="A477" i="16"/>
  <c r="B477" i="16"/>
  <c r="C477" i="16"/>
  <c r="D477" i="16"/>
  <c r="E477" i="16"/>
  <c r="F477" i="16"/>
  <c r="G477" i="16"/>
  <c r="I477" i="16"/>
  <c r="U477" i="16"/>
  <c r="A478" i="16"/>
  <c r="B478" i="16"/>
  <c r="C478" i="16"/>
  <c r="D478" i="16"/>
  <c r="E478" i="16"/>
  <c r="F478" i="16"/>
  <c r="G478" i="16"/>
  <c r="I478" i="16"/>
  <c r="U478" i="16"/>
  <c r="A479" i="16"/>
  <c r="B479" i="16"/>
  <c r="C479" i="16"/>
  <c r="D479" i="16"/>
  <c r="E479" i="16"/>
  <c r="F479" i="16"/>
  <c r="G479" i="16"/>
  <c r="I479" i="16"/>
  <c r="U479" i="16"/>
  <c r="A480" i="16"/>
  <c r="B480" i="16"/>
  <c r="C480" i="16"/>
  <c r="D480" i="16"/>
  <c r="E480" i="16"/>
  <c r="F480" i="16"/>
  <c r="I480" i="16"/>
  <c r="U480" i="16"/>
  <c r="A481" i="16"/>
  <c r="B481" i="16"/>
  <c r="C481" i="16"/>
  <c r="D481" i="16"/>
  <c r="E481" i="16"/>
  <c r="F481" i="16"/>
  <c r="G481" i="16"/>
  <c r="I481" i="16"/>
  <c r="U481" i="16"/>
  <c r="A482" i="16"/>
  <c r="B482" i="16"/>
  <c r="C482" i="16"/>
  <c r="D482" i="16"/>
  <c r="E482" i="16"/>
  <c r="F482" i="16"/>
  <c r="G482" i="16"/>
  <c r="I482" i="16"/>
  <c r="U482" i="16"/>
  <c r="A483" i="16"/>
  <c r="B483" i="16"/>
  <c r="C483" i="16"/>
  <c r="D483" i="16"/>
  <c r="E483" i="16"/>
  <c r="F483" i="16"/>
  <c r="G483" i="16"/>
  <c r="I483" i="16"/>
  <c r="U483" i="16"/>
  <c r="A484" i="16"/>
  <c r="B484" i="16"/>
  <c r="C484" i="16"/>
  <c r="D484" i="16"/>
  <c r="E484" i="16"/>
  <c r="F484" i="16"/>
  <c r="I484" i="16"/>
  <c r="U484" i="16"/>
  <c r="A485" i="16"/>
  <c r="B485" i="16"/>
  <c r="C485" i="16"/>
  <c r="D485" i="16"/>
  <c r="E485" i="16"/>
  <c r="F485" i="16"/>
  <c r="G485" i="16"/>
  <c r="I485" i="16"/>
  <c r="U485" i="16"/>
  <c r="A486" i="16"/>
  <c r="B486" i="16"/>
  <c r="C486" i="16"/>
  <c r="D486" i="16"/>
  <c r="E486" i="16"/>
  <c r="F486" i="16"/>
  <c r="G486" i="16"/>
  <c r="I486" i="16"/>
  <c r="U486" i="16"/>
  <c r="A487" i="16"/>
  <c r="B487" i="16"/>
  <c r="C487" i="16"/>
  <c r="D487" i="16"/>
  <c r="E487" i="16"/>
  <c r="F487" i="16"/>
  <c r="G487" i="16"/>
  <c r="Y487" i="16" s="1"/>
  <c r="I487" i="16"/>
  <c r="U487" i="16"/>
  <c r="A488" i="16"/>
  <c r="B488" i="16"/>
  <c r="C488" i="16"/>
  <c r="D488" i="16"/>
  <c r="E488" i="16"/>
  <c r="F488" i="16"/>
  <c r="I488" i="16"/>
  <c r="U488" i="16"/>
  <c r="A489" i="16"/>
  <c r="B489" i="16"/>
  <c r="C489" i="16"/>
  <c r="D489" i="16"/>
  <c r="E489" i="16"/>
  <c r="F489" i="16"/>
  <c r="G489" i="16"/>
  <c r="I489" i="16"/>
  <c r="U489" i="16"/>
  <c r="A490" i="16"/>
  <c r="B490" i="16"/>
  <c r="C490" i="16"/>
  <c r="D490" i="16"/>
  <c r="E490" i="16"/>
  <c r="F490" i="16"/>
  <c r="G490" i="16"/>
  <c r="I490" i="16"/>
  <c r="U490" i="16"/>
  <c r="A491" i="16"/>
  <c r="B491" i="16"/>
  <c r="C491" i="16"/>
  <c r="D491" i="16"/>
  <c r="E491" i="16"/>
  <c r="F491" i="16"/>
  <c r="G491" i="16"/>
  <c r="I491" i="16"/>
  <c r="U491" i="16"/>
  <c r="A492" i="16"/>
  <c r="B492" i="16"/>
  <c r="C492" i="16"/>
  <c r="D492" i="16"/>
  <c r="E492" i="16"/>
  <c r="F492" i="16"/>
  <c r="I492" i="16"/>
  <c r="U492" i="16"/>
  <c r="A493" i="16"/>
  <c r="B493" i="16"/>
  <c r="C493" i="16"/>
  <c r="D493" i="16"/>
  <c r="E493" i="16"/>
  <c r="F493" i="16"/>
  <c r="G493" i="16"/>
  <c r="I493" i="16"/>
  <c r="U493" i="16"/>
  <c r="A494" i="16"/>
  <c r="B494" i="16"/>
  <c r="C494" i="16"/>
  <c r="D494" i="16"/>
  <c r="E494" i="16"/>
  <c r="F494" i="16"/>
  <c r="G494" i="16"/>
  <c r="I494" i="16"/>
  <c r="U494" i="16"/>
  <c r="A495" i="16"/>
  <c r="B495" i="16"/>
  <c r="C495" i="16"/>
  <c r="D495" i="16"/>
  <c r="E495" i="16"/>
  <c r="F495" i="16"/>
  <c r="G495" i="16"/>
  <c r="Y495" i="16" s="1"/>
  <c r="I495" i="16"/>
  <c r="U495" i="16"/>
  <c r="A496" i="16"/>
  <c r="B496" i="16"/>
  <c r="C496" i="16"/>
  <c r="D496" i="16"/>
  <c r="E496" i="16"/>
  <c r="F496" i="16"/>
  <c r="I496" i="16"/>
  <c r="U496" i="16"/>
  <c r="A497" i="16"/>
  <c r="B497" i="16"/>
  <c r="C497" i="16"/>
  <c r="D497" i="16"/>
  <c r="E497" i="16"/>
  <c r="F497" i="16"/>
  <c r="G497" i="16"/>
  <c r="I497" i="16"/>
  <c r="U497" i="16"/>
  <c r="A498" i="16"/>
  <c r="B498" i="16"/>
  <c r="C498" i="16"/>
  <c r="D498" i="16"/>
  <c r="E498" i="16"/>
  <c r="F498" i="16"/>
  <c r="G498" i="16"/>
  <c r="I498" i="16"/>
  <c r="U498" i="16"/>
  <c r="A499" i="16"/>
  <c r="B499" i="16"/>
  <c r="C499" i="16"/>
  <c r="D499" i="16"/>
  <c r="E499" i="16"/>
  <c r="F499" i="16"/>
  <c r="G499" i="16"/>
  <c r="I499" i="16"/>
  <c r="U499" i="16"/>
  <c r="A500" i="16"/>
  <c r="B500" i="16"/>
  <c r="C500" i="16"/>
  <c r="D500" i="16"/>
  <c r="E500" i="16"/>
  <c r="F500" i="16"/>
  <c r="I500" i="16"/>
  <c r="U500" i="16"/>
  <c r="U12" i="16"/>
  <c r="E9" i="26"/>
  <c r="E8" i="7"/>
  <c r="E7" i="7"/>
  <c r="E6" i="7"/>
  <c r="C22" i="7"/>
  <c r="C19" i="7"/>
  <c r="C15" i="7"/>
  <c r="H30" i="7"/>
  <c r="E10" i="7"/>
  <c r="E13" i="7" s="1"/>
  <c r="H54" i="7" l="1"/>
  <c r="K54" i="7"/>
  <c r="K55" i="7"/>
  <c r="H55" i="7"/>
  <c r="W331" i="16"/>
  <c r="H318" i="21"/>
  <c r="X137" i="21"/>
  <c r="S137" i="21" s="1"/>
  <c r="H170" i="16"/>
  <c r="W235" i="16"/>
  <c r="T499" i="16"/>
  <c r="Y499" i="16"/>
  <c r="H395" i="16"/>
  <c r="Y395" i="16"/>
  <c r="H387" i="16"/>
  <c r="Y387" i="16"/>
  <c r="V366" i="16"/>
  <c r="Y366" i="16"/>
  <c r="H337" i="16"/>
  <c r="Y337" i="16"/>
  <c r="H329" i="16"/>
  <c r="Y329" i="16"/>
  <c r="H309" i="16"/>
  <c r="Y309" i="16"/>
  <c r="V269" i="16"/>
  <c r="Y269" i="16"/>
  <c r="X258" i="16"/>
  <c r="S258" i="16" s="1"/>
  <c r="Y258" i="16"/>
  <c r="X233" i="16"/>
  <c r="S233" i="16" s="1"/>
  <c r="Y233" i="16"/>
  <c r="V205" i="16"/>
  <c r="Y205" i="16"/>
  <c r="H175" i="16"/>
  <c r="Y175" i="16"/>
  <c r="T166" i="16"/>
  <c r="Y166" i="16"/>
  <c r="H135" i="16"/>
  <c r="Y135" i="16"/>
  <c r="T115" i="16"/>
  <c r="Y115" i="16"/>
  <c r="V105" i="16"/>
  <c r="Y105" i="16"/>
  <c r="W65" i="16"/>
  <c r="Y65" i="16"/>
  <c r="X55" i="16"/>
  <c r="S55" i="16" s="1"/>
  <c r="Y55" i="16"/>
  <c r="H38" i="16"/>
  <c r="Y38" i="16"/>
  <c r="W499" i="21"/>
  <c r="Y499" i="21"/>
  <c r="V489" i="21"/>
  <c r="Y489" i="21"/>
  <c r="T480" i="21"/>
  <c r="Y480" i="21"/>
  <c r="X473" i="21"/>
  <c r="S473" i="21" s="1"/>
  <c r="Y473" i="21"/>
  <c r="T462" i="21"/>
  <c r="Y462" i="21"/>
  <c r="W453" i="21"/>
  <c r="Y453" i="21"/>
  <c r="W442" i="21"/>
  <c r="Y442" i="21"/>
  <c r="W425" i="21"/>
  <c r="Y425" i="21"/>
  <c r="V414" i="21"/>
  <c r="Y414" i="21"/>
  <c r="W405" i="21"/>
  <c r="Y405" i="21"/>
  <c r="T394" i="21"/>
  <c r="Y394" i="21"/>
  <c r="W385" i="21"/>
  <c r="Y385" i="21"/>
  <c r="T374" i="21"/>
  <c r="Y374" i="21"/>
  <c r="W363" i="21"/>
  <c r="Y363" i="21"/>
  <c r="H342" i="21"/>
  <c r="Y342" i="21"/>
  <c r="H334" i="21"/>
  <c r="Y334" i="21"/>
  <c r="H306" i="21"/>
  <c r="Y306" i="21"/>
  <c r="W278" i="21"/>
  <c r="Y278" i="21"/>
  <c r="H259" i="21"/>
  <c r="Y259" i="21"/>
  <c r="H239" i="21"/>
  <c r="Y239" i="21"/>
  <c r="H229" i="21"/>
  <c r="Y229" i="21"/>
  <c r="X218" i="21"/>
  <c r="S218" i="21" s="1"/>
  <c r="Y218" i="21"/>
  <c r="W169" i="21"/>
  <c r="Y169" i="21"/>
  <c r="X118" i="21"/>
  <c r="S118" i="21" s="1"/>
  <c r="Y118" i="21"/>
  <c r="T82" i="21"/>
  <c r="Y82" i="21"/>
  <c r="V69" i="21"/>
  <c r="Y69" i="21"/>
  <c r="V26" i="21"/>
  <c r="Y26" i="21"/>
  <c r="V496" i="16"/>
  <c r="Y496" i="16"/>
  <c r="W488" i="16"/>
  <c r="Y488" i="16"/>
  <c r="T452" i="16"/>
  <c r="Y452" i="16"/>
  <c r="T448" i="16"/>
  <c r="Y448" i="16"/>
  <c r="W428" i="16"/>
  <c r="Y428" i="16"/>
  <c r="H408" i="16"/>
  <c r="Y408" i="16"/>
  <c r="V404" i="16"/>
  <c r="Y404" i="16"/>
  <c r="W348" i="16"/>
  <c r="Y348" i="16"/>
  <c r="H328" i="16"/>
  <c r="Y328" i="16"/>
  <c r="H320" i="16"/>
  <c r="Y320" i="16"/>
  <c r="H312" i="16"/>
  <c r="Y312" i="16"/>
  <c r="V300" i="16"/>
  <c r="Y300" i="16"/>
  <c r="V280" i="16"/>
  <c r="Y280" i="16"/>
  <c r="W276" i="16"/>
  <c r="Y276" i="16"/>
  <c r="V244" i="16"/>
  <c r="Y244" i="16"/>
  <c r="V236" i="16"/>
  <c r="Y236" i="16"/>
  <c r="V232" i="16"/>
  <c r="Y232" i="16"/>
  <c r="V228" i="16"/>
  <c r="Y228" i="16"/>
  <c r="W220" i="16"/>
  <c r="Y220" i="16"/>
  <c r="X216" i="16"/>
  <c r="S216" i="16" s="1"/>
  <c r="Y216" i="16"/>
  <c r="W212" i="16"/>
  <c r="Y212" i="16"/>
  <c r="W188" i="16"/>
  <c r="Y188" i="16"/>
  <c r="T176" i="16"/>
  <c r="Y176" i="16"/>
  <c r="H164" i="16"/>
  <c r="Y164" i="16"/>
  <c r="T148" i="16"/>
  <c r="Y148" i="16"/>
  <c r="H136" i="16"/>
  <c r="Y136" i="16"/>
  <c r="W124" i="16"/>
  <c r="Y124" i="16"/>
  <c r="W116" i="16"/>
  <c r="Y116" i="16"/>
  <c r="W68" i="16"/>
  <c r="Y68" i="16"/>
  <c r="T40" i="16"/>
  <c r="Y40" i="16"/>
  <c r="H478" i="16"/>
  <c r="Y478" i="16"/>
  <c r="W365" i="16"/>
  <c r="Y365" i="16"/>
  <c r="H345" i="16"/>
  <c r="Y345" i="16"/>
  <c r="H289" i="16"/>
  <c r="Y289" i="16"/>
  <c r="V278" i="16"/>
  <c r="Y278" i="16"/>
  <c r="V267" i="16"/>
  <c r="Y267" i="16"/>
  <c r="X193" i="16"/>
  <c r="S193" i="16" s="1"/>
  <c r="Y193" i="16"/>
  <c r="T174" i="16"/>
  <c r="Y174" i="16"/>
  <c r="T125" i="16"/>
  <c r="Y125" i="16"/>
  <c r="T114" i="16"/>
  <c r="Y114" i="16"/>
  <c r="X103" i="16"/>
  <c r="S103" i="16" s="1"/>
  <c r="Y103" i="16"/>
  <c r="W74" i="16"/>
  <c r="Y74" i="16"/>
  <c r="T63" i="16"/>
  <c r="Y63" i="16"/>
  <c r="V26" i="16"/>
  <c r="Y26" i="16"/>
  <c r="T498" i="21"/>
  <c r="Y498" i="21"/>
  <c r="T471" i="21"/>
  <c r="Y471" i="21"/>
  <c r="W461" i="21"/>
  <c r="Y461" i="21"/>
  <c r="V441" i="21"/>
  <c r="Y441" i="21"/>
  <c r="V433" i="21"/>
  <c r="Y433" i="21"/>
  <c r="V423" i="21"/>
  <c r="Y423" i="21"/>
  <c r="W413" i="21"/>
  <c r="Y413" i="21"/>
  <c r="W403" i="21"/>
  <c r="Y403" i="21"/>
  <c r="W393" i="21"/>
  <c r="Y393" i="21"/>
  <c r="W373" i="21"/>
  <c r="Y373" i="21"/>
  <c r="H362" i="21"/>
  <c r="Y362" i="21"/>
  <c r="H351" i="21"/>
  <c r="Y351" i="21"/>
  <c r="X341" i="21"/>
  <c r="S341" i="21" s="1"/>
  <c r="Y341" i="21"/>
  <c r="H315" i="21"/>
  <c r="Y315" i="21"/>
  <c r="H305" i="21"/>
  <c r="Y305" i="21"/>
  <c r="H294" i="21"/>
  <c r="Y294" i="21"/>
  <c r="H277" i="21"/>
  <c r="Y277" i="21"/>
  <c r="H267" i="21"/>
  <c r="Y267" i="21"/>
  <c r="T258" i="21"/>
  <c r="Y258" i="21"/>
  <c r="H247" i="21"/>
  <c r="Y247" i="21"/>
  <c r="H238" i="21"/>
  <c r="Y238" i="21"/>
  <c r="H227" i="21"/>
  <c r="Y227" i="21"/>
  <c r="X206" i="21"/>
  <c r="S206" i="21" s="1"/>
  <c r="Y206" i="21"/>
  <c r="H166" i="21"/>
  <c r="Y166" i="21"/>
  <c r="W153" i="21"/>
  <c r="Y153" i="21"/>
  <c r="T130" i="21"/>
  <c r="Y130" i="21"/>
  <c r="V38" i="21"/>
  <c r="Y38" i="21"/>
  <c r="V25" i="21"/>
  <c r="Y25" i="21"/>
  <c r="T500" i="21"/>
  <c r="Y500" i="21"/>
  <c r="T496" i="21"/>
  <c r="Y496" i="21"/>
  <c r="T492" i="21"/>
  <c r="Y492" i="21"/>
  <c r="T484" i="21"/>
  <c r="Y484" i="21"/>
  <c r="T472" i="21"/>
  <c r="Y472" i="21"/>
  <c r="T464" i="21"/>
  <c r="Y464" i="21"/>
  <c r="V456" i="21"/>
  <c r="Y456" i="21"/>
  <c r="V452" i="21"/>
  <c r="Y452" i="21"/>
  <c r="X448" i="21"/>
  <c r="S448" i="21" s="1"/>
  <c r="Y448" i="21"/>
  <c r="V444" i="21"/>
  <c r="Y444" i="21"/>
  <c r="X440" i="21"/>
  <c r="S440" i="21" s="1"/>
  <c r="Y440" i="21"/>
  <c r="W436" i="21"/>
  <c r="Y436" i="21"/>
  <c r="V432" i="21"/>
  <c r="Y432" i="21"/>
  <c r="V428" i="21"/>
  <c r="Y428" i="21"/>
  <c r="V424" i="21"/>
  <c r="Y424" i="21"/>
  <c r="V420" i="21"/>
  <c r="Y420" i="21"/>
  <c r="V416" i="21"/>
  <c r="Y416" i="21"/>
  <c r="V412" i="21"/>
  <c r="Y412" i="21"/>
  <c r="V408" i="21"/>
  <c r="Y408" i="21"/>
  <c r="V404" i="21"/>
  <c r="Y404" i="21"/>
  <c r="W400" i="21"/>
  <c r="Y400" i="21"/>
  <c r="V340" i="21"/>
  <c r="Y340" i="21"/>
  <c r="V332" i="21"/>
  <c r="Y332" i="21"/>
  <c r="V320" i="21"/>
  <c r="Y320" i="21"/>
  <c r="H296" i="21"/>
  <c r="Y296" i="21"/>
  <c r="V284" i="21"/>
  <c r="Y284" i="21"/>
  <c r="V260" i="21"/>
  <c r="Y260" i="21"/>
  <c r="V248" i="21"/>
  <c r="Y248" i="21"/>
  <c r="V240" i="21"/>
  <c r="Y240" i="21"/>
  <c r="H224" i="21"/>
  <c r="Y224" i="21"/>
  <c r="W192" i="21"/>
  <c r="Y192" i="21"/>
  <c r="W188" i="21"/>
  <c r="Y188" i="21"/>
  <c r="W176" i="21"/>
  <c r="Y176" i="21"/>
  <c r="W172" i="21"/>
  <c r="Y172" i="21"/>
  <c r="T156" i="21"/>
  <c r="Y156" i="21"/>
  <c r="H152" i="21"/>
  <c r="Y152" i="21"/>
  <c r="H148" i="21"/>
  <c r="Y148" i="21"/>
  <c r="H144" i="21"/>
  <c r="Y144" i="21"/>
  <c r="H140" i="21"/>
  <c r="Y140" i="21"/>
  <c r="W112" i="21"/>
  <c r="Y112" i="21"/>
  <c r="X92" i="21"/>
  <c r="S92" i="21" s="1"/>
  <c r="Y92" i="21"/>
  <c r="H88" i="21"/>
  <c r="Y88" i="21"/>
  <c r="W76" i="21"/>
  <c r="Y76" i="21"/>
  <c r="V72" i="21"/>
  <c r="Y72" i="21"/>
  <c r="V68" i="21"/>
  <c r="Y68" i="21"/>
  <c r="V64" i="21"/>
  <c r="Y64" i="21"/>
  <c r="H60" i="21"/>
  <c r="Y60" i="21"/>
  <c r="V56" i="21"/>
  <c r="Y56" i="21"/>
  <c r="T52" i="21"/>
  <c r="Y52" i="21"/>
  <c r="V44" i="21"/>
  <c r="Y44" i="21"/>
  <c r="H40" i="21"/>
  <c r="Y40" i="21"/>
  <c r="T32" i="21"/>
  <c r="Y32" i="21"/>
  <c r="V16" i="21"/>
  <c r="Y16" i="21"/>
  <c r="V489" i="16"/>
  <c r="Y489" i="16"/>
  <c r="W457" i="16"/>
  <c r="Y457" i="16"/>
  <c r="V355" i="16"/>
  <c r="Y355" i="16"/>
  <c r="H486" i="16"/>
  <c r="Y486" i="16"/>
  <c r="X475" i="16"/>
  <c r="S475" i="16" s="1"/>
  <c r="Y475" i="16"/>
  <c r="H465" i="16"/>
  <c r="Y465" i="16"/>
  <c r="X455" i="16"/>
  <c r="S455" i="16" s="1"/>
  <c r="Y455" i="16"/>
  <c r="V445" i="16"/>
  <c r="Y445" i="16"/>
  <c r="T429" i="16"/>
  <c r="Y429" i="16"/>
  <c r="W419" i="16"/>
  <c r="Y419" i="16"/>
  <c r="W410" i="16"/>
  <c r="Y410" i="16"/>
  <c r="X393" i="16"/>
  <c r="S393" i="16" s="1"/>
  <c r="Y393" i="16"/>
  <c r="V374" i="16"/>
  <c r="Y374" i="16"/>
  <c r="H363" i="16"/>
  <c r="Y363" i="16"/>
  <c r="W354" i="16"/>
  <c r="Y354" i="16"/>
  <c r="W334" i="16"/>
  <c r="Y334" i="16"/>
  <c r="W326" i="16"/>
  <c r="Y326" i="16"/>
  <c r="H317" i="16"/>
  <c r="Y317" i="16"/>
  <c r="H297" i="16"/>
  <c r="Y297" i="16"/>
  <c r="W266" i="16"/>
  <c r="Y266" i="16"/>
  <c r="H255" i="16"/>
  <c r="Y255" i="16"/>
  <c r="H246" i="16"/>
  <c r="Y246" i="16"/>
  <c r="X230" i="16"/>
  <c r="S230" i="16" s="1"/>
  <c r="Y230" i="16"/>
  <c r="W202" i="16"/>
  <c r="Y202" i="16"/>
  <c r="H183" i="16"/>
  <c r="Y183" i="16"/>
  <c r="W163" i="16"/>
  <c r="Y163" i="16"/>
  <c r="H143" i="16"/>
  <c r="Y143" i="16"/>
  <c r="T93" i="16"/>
  <c r="Y93" i="16"/>
  <c r="X62" i="16"/>
  <c r="S62" i="16" s="1"/>
  <c r="Y62" i="16"/>
  <c r="X46" i="16"/>
  <c r="S46" i="16" s="1"/>
  <c r="Y46" i="16"/>
  <c r="H35" i="16"/>
  <c r="Y35" i="16"/>
  <c r="W25" i="16"/>
  <c r="Y25" i="16"/>
  <c r="X497" i="21"/>
  <c r="S497" i="21" s="1"/>
  <c r="Y497" i="21"/>
  <c r="V487" i="21"/>
  <c r="Y487" i="21"/>
  <c r="T470" i="21"/>
  <c r="Y470" i="21"/>
  <c r="V439" i="21"/>
  <c r="Y439" i="21"/>
  <c r="W431" i="21"/>
  <c r="Y431" i="21"/>
  <c r="W411" i="21"/>
  <c r="Y411" i="21"/>
  <c r="W361" i="21"/>
  <c r="Y361" i="21"/>
  <c r="W350" i="21"/>
  <c r="Y350" i="21"/>
  <c r="W339" i="21"/>
  <c r="Y339" i="21"/>
  <c r="H331" i="21"/>
  <c r="Y331" i="21"/>
  <c r="W323" i="21"/>
  <c r="Y323" i="21"/>
  <c r="V275" i="21"/>
  <c r="Y275" i="21"/>
  <c r="V257" i="21"/>
  <c r="Y257" i="21"/>
  <c r="H246" i="21"/>
  <c r="Y246" i="21"/>
  <c r="H237" i="21"/>
  <c r="Y237" i="21"/>
  <c r="H226" i="21"/>
  <c r="Y226" i="21"/>
  <c r="X214" i="21"/>
  <c r="S214" i="21" s="1"/>
  <c r="Y214" i="21"/>
  <c r="X190" i="21"/>
  <c r="S190" i="21" s="1"/>
  <c r="Y190" i="21"/>
  <c r="X129" i="21"/>
  <c r="S129" i="21" s="1"/>
  <c r="Y129" i="21"/>
  <c r="T90" i="21"/>
  <c r="Y90" i="21"/>
  <c r="T78" i="21"/>
  <c r="Y78" i="21"/>
  <c r="V58" i="21"/>
  <c r="Y58" i="21"/>
  <c r="V46" i="21"/>
  <c r="Y46" i="21"/>
  <c r="T37" i="21"/>
  <c r="Y37" i="21"/>
  <c r="W22" i="21"/>
  <c r="Y22" i="21"/>
  <c r="H458" i="16"/>
  <c r="Y458" i="16"/>
  <c r="T498" i="16"/>
  <c r="Y498" i="16"/>
  <c r="T466" i="16"/>
  <c r="Y466" i="16"/>
  <c r="H485" i="16"/>
  <c r="Y485" i="16"/>
  <c r="T474" i="16"/>
  <c r="Y474" i="16"/>
  <c r="H463" i="16"/>
  <c r="W454" i="16"/>
  <c r="Y454" i="16"/>
  <c r="H437" i="16"/>
  <c r="Y437" i="16"/>
  <c r="V427" i="16"/>
  <c r="Y427" i="16"/>
  <c r="W418" i="16"/>
  <c r="Y418" i="16"/>
  <c r="H401" i="16"/>
  <c r="Y401" i="16"/>
  <c r="W362" i="16"/>
  <c r="Y362" i="16"/>
  <c r="W342" i="16"/>
  <c r="Y342" i="16"/>
  <c r="V333" i="16"/>
  <c r="Y333" i="16"/>
  <c r="H325" i="16"/>
  <c r="Y325" i="16"/>
  <c r="H315" i="16"/>
  <c r="Y315" i="16"/>
  <c r="V286" i="16"/>
  <c r="Y286" i="16"/>
  <c r="W254" i="16"/>
  <c r="Y254" i="16"/>
  <c r="V245" i="16"/>
  <c r="Y245" i="16"/>
  <c r="V237" i="16"/>
  <c r="Y237" i="16"/>
  <c r="V229" i="16"/>
  <c r="Y229" i="16"/>
  <c r="V221" i="16"/>
  <c r="Y221" i="16"/>
  <c r="V211" i="16"/>
  <c r="Y211" i="16"/>
  <c r="H201" i="16"/>
  <c r="Y201" i="16"/>
  <c r="X182" i="16"/>
  <c r="S182" i="16" s="1"/>
  <c r="Y182" i="16"/>
  <c r="W171" i="16"/>
  <c r="Y171" i="16"/>
  <c r="V122" i="16"/>
  <c r="Y122" i="16"/>
  <c r="X111" i="16"/>
  <c r="S111" i="16" s="1"/>
  <c r="Y111" i="16"/>
  <c r="H81" i="16"/>
  <c r="Y81" i="16"/>
  <c r="T71" i="16"/>
  <c r="Y71" i="16"/>
  <c r="W53" i="16"/>
  <c r="Y53" i="16"/>
  <c r="V45" i="16"/>
  <c r="Y45" i="16"/>
  <c r="T495" i="21"/>
  <c r="Y495" i="21"/>
  <c r="T486" i="21"/>
  <c r="Y486" i="21"/>
  <c r="X479" i="21"/>
  <c r="S479" i="21" s="1"/>
  <c r="Y479" i="21"/>
  <c r="V469" i="21"/>
  <c r="Y469" i="21"/>
  <c r="V449" i="21"/>
  <c r="Y449" i="21"/>
  <c r="W421" i="21"/>
  <c r="Y421" i="21"/>
  <c r="V410" i="21"/>
  <c r="Y410" i="21"/>
  <c r="W401" i="21"/>
  <c r="Y401" i="21"/>
  <c r="W370" i="21"/>
  <c r="Y370" i="21"/>
  <c r="H359" i="21"/>
  <c r="Y359" i="21"/>
  <c r="W349" i="21"/>
  <c r="Y349" i="21"/>
  <c r="H338" i="21"/>
  <c r="Y338" i="21"/>
  <c r="X335" i="21"/>
  <c r="S335" i="21" s="1"/>
  <c r="H330" i="21"/>
  <c r="Y330" i="21"/>
  <c r="H322" i="21"/>
  <c r="Y322" i="21"/>
  <c r="H302" i="21"/>
  <c r="Y302" i="21"/>
  <c r="W283" i="21"/>
  <c r="Y283" i="21"/>
  <c r="V245" i="21"/>
  <c r="Y245" i="21"/>
  <c r="W235" i="21"/>
  <c r="Y235" i="21"/>
  <c r="H225" i="21"/>
  <c r="Y225" i="21"/>
  <c r="W177" i="21"/>
  <c r="Y177" i="21"/>
  <c r="W162" i="21"/>
  <c r="Y162" i="21"/>
  <c r="H150" i="21"/>
  <c r="Y150" i="21"/>
  <c r="T127" i="21"/>
  <c r="Y127" i="21"/>
  <c r="T89" i="21"/>
  <c r="Y89" i="21"/>
  <c r="T77" i="21"/>
  <c r="Y77" i="21"/>
  <c r="T57" i="21"/>
  <c r="Y57" i="21"/>
  <c r="H35" i="21"/>
  <c r="Y35" i="21"/>
  <c r="V21" i="21"/>
  <c r="Y21" i="21"/>
  <c r="H191" i="21"/>
  <c r="Y191" i="21"/>
  <c r="H187" i="21"/>
  <c r="Y187" i="21"/>
  <c r="H167" i="21"/>
  <c r="Y167" i="21"/>
  <c r="H143" i="21"/>
  <c r="Y143" i="21"/>
  <c r="T123" i="21"/>
  <c r="Y123" i="21"/>
  <c r="T119" i="21"/>
  <c r="Y119" i="21"/>
  <c r="T111" i="21"/>
  <c r="Y111" i="21"/>
  <c r="T103" i="21"/>
  <c r="Y103" i="21"/>
  <c r="V87" i="21"/>
  <c r="Y87" i="21"/>
  <c r="H75" i="21"/>
  <c r="Y75" i="21"/>
  <c r="H63" i="21"/>
  <c r="Y63" i="21"/>
  <c r="H51" i="21"/>
  <c r="Y51" i="21"/>
  <c r="H43" i="21"/>
  <c r="Y43" i="21"/>
  <c r="H31" i="21"/>
  <c r="Y31" i="21"/>
  <c r="H27" i="21"/>
  <c r="Y27" i="21"/>
  <c r="H19" i="21"/>
  <c r="Y19" i="21"/>
  <c r="T467" i="16"/>
  <c r="Y467" i="16"/>
  <c r="V446" i="16"/>
  <c r="Y446" i="16"/>
  <c r="V430" i="16"/>
  <c r="Y430" i="16"/>
  <c r="X375" i="16"/>
  <c r="S375" i="16" s="1"/>
  <c r="Y375" i="16"/>
  <c r="T473" i="16"/>
  <c r="Y473" i="16"/>
  <c r="W453" i="16"/>
  <c r="Y453" i="16"/>
  <c r="X387" i="16"/>
  <c r="S387" i="16" s="1"/>
  <c r="H371" i="16"/>
  <c r="Y371" i="16"/>
  <c r="X361" i="16"/>
  <c r="S361" i="16" s="1"/>
  <c r="Y361" i="16"/>
  <c r="H341" i="16"/>
  <c r="Y341" i="16"/>
  <c r="V323" i="16"/>
  <c r="Y323" i="16"/>
  <c r="W314" i="16"/>
  <c r="Y314" i="16"/>
  <c r="H305" i="16"/>
  <c r="Y305" i="16"/>
  <c r="W294" i="16"/>
  <c r="Y294" i="16"/>
  <c r="V285" i="16"/>
  <c r="Y285" i="16"/>
  <c r="W274" i="16"/>
  <c r="Y274" i="16"/>
  <c r="X263" i="16"/>
  <c r="S263" i="16" s="1"/>
  <c r="Y263" i="16"/>
  <c r="V253" i="16"/>
  <c r="Y253" i="16"/>
  <c r="V243" i="16"/>
  <c r="Y243" i="16"/>
  <c r="V219" i="16"/>
  <c r="Y219" i="16"/>
  <c r="X210" i="16"/>
  <c r="S210" i="16" s="1"/>
  <c r="Y210" i="16"/>
  <c r="X199" i="16"/>
  <c r="S199" i="16" s="1"/>
  <c r="Y199" i="16"/>
  <c r="V130" i="16"/>
  <c r="Y130" i="16"/>
  <c r="H121" i="16"/>
  <c r="Y121" i="16"/>
  <c r="T101" i="16"/>
  <c r="Y101" i="16"/>
  <c r="X79" i="16"/>
  <c r="S79" i="16" s="1"/>
  <c r="Y79" i="16"/>
  <c r="X61" i="16"/>
  <c r="S61" i="16" s="1"/>
  <c r="Y61" i="16"/>
  <c r="W33" i="16"/>
  <c r="Y33" i="16"/>
  <c r="T494" i="21"/>
  <c r="Y494" i="21"/>
  <c r="T485" i="21"/>
  <c r="Y485" i="21"/>
  <c r="T478" i="21"/>
  <c r="Y478" i="21"/>
  <c r="W467" i="21"/>
  <c r="Y467" i="21"/>
  <c r="W458" i="21"/>
  <c r="Y458" i="21"/>
  <c r="V447" i="21"/>
  <c r="Y447" i="21"/>
  <c r="X437" i="21"/>
  <c r="S437" i="21" s="1"/>
  <c r="Y437" i="21"/>
  <c r="W429" i="21"/>
  <c r="Y429" i="21"/>
  <c r="V419" i="21"/>
  <c r="Y419" i="21"/>
  <c r="T379" i="21"/>
  <c r="Y379" i="21"/>
  <c r="W369" i="21"/>
  <c r="Y369" i="21"/>
  <c r="X337" i="21"/>
  <c r="S337" i="21" s="1"/>
  <c r="Y337" i="21"/>
  <c r="W311" i="21"/>
  <c r="Y311" i="21"/>
  <c r="H290" i="21"/>
  <c r="Y290" i="21"/>
  <c r="W282" i="21"/>
  <c r="Y282" i="21"/>
  <c r="V265" i="21"/>
  <c r="Y265" i="21"/>
  <c r="V254" i="21"/>
  <c r="Y254" i="21"/>
  <c r="H243" i="21"/>
  <c r="Y243" i="21"/>
  <c r="H212" i="21"/>
  <c r="Y212" i="21"/>
  <c r="W161" i="21"/>
  <c r="Y161" i="21"/>
  <c r="T149" i="21"/>
  <c r="Y149" i="21"/>
  <c r="X126" i="21"/>
  <c r="S126" i="21" s="1"/>
  <c r="Y126" i="21"/>
  <c r="X110" i="21"/>
  <c r="S110" i="21" s="1"/>
  <c r="Y110" i="21"/>
  <c r="T99" i="21"/>
  <c r="Y99" i="21"/>
  <c r="H86" i="21"/>
  <c r="Y86" i="21"/>
  <c r="W74" i="21"/>
  <c r="Y74" i="21"/>
  <c r="V66" i="21"/>
  <c r="Y66" i="21"/>
  <c r="V42" i="21"/>
  <c r="Y42" i="21"/>
  <c r="V34" i="21"/>
  <c r="Y34" i="21"/>
  <c r="H477" i="16"/>
  <c r="Y477" i="16"/>
  <c r="H497" i="16"/>
  <c r="Y497" i="16"/>
  <c r="H494" i="16"/>
  <c r="Y494" i="16"/>
  <c r="T483" i="16"/>
  <c r="Y483" i="16"/>
  <c r="T443" i="16"/>
  <c r="Y443" i="16"/>
  <c r="H417" i="16"/>
  <c r="Y417" i="16"/>
  <c r="H493" i="16"/>
  <c r="Y493" i="16"/>
  <c r="T482" i="16"/>
  <c r="Y482" i="16"/>
  <c r="H471" i="16"/>
  <c r="Y471" i="16"/>
  <c r="H462" i="16"/>
  <c r="Y462" i="16"/>
  <c r="W442" i="16"/>
  <c r="Y442" i="16"/>
  <c r="W434" i="16"/>
  <c r="Y434" i="16"/>
  <c r="W426" i="16"/>
  <c r="Y426" i="16"/>
  <c r="T406" i="16"/>
  <c r="Y406" i="16"/>
  <c r="H398" i="16"/>
  <c r="Y398" i="16"/>
  <c r="H389" i="16"/>
  <c r="Y389" i="16"/>
  <c r="W370" i="16"/>
  <c r="Y370" i="16"/>
  <c r="X359" i="16"/>
  <c r="S359" i="16" s="1"/>
  <c r="Y359" i="16"/>
  <c r="W350" i="16"/>
  <c r="Y350" i="16"/>
  <c r="W322" i="16"/>
  <c r="Y322" i="16"/>
  <c r="V251" i="16"/>
  <c r="Y251" i="16"/>
  <c r="V189" i="16"/>
  <c r="Y189" i="16"/>
  <c r="H159" i="16"/>
  <c r="Y159" i="16"/>
  <c r="T150" i="16"/>
  <c r="Y150" i="16"/>
  <c r="X139" i="16"/>
  <c r="S139" i="16" s="1"/>
  <c r="Y139" i="16"/>
  <c r="V129" i="16"/>
  <c r="Y129" i="16"/>
  <c r="H99" i="16"/>
  <c r="Y99" i="16"/>
  <c r="H78" i="16"/>
  <c r="Y78" i="16"/>
  <c r="H59" i="16"/>
  <c r="Y59" i="16"/>
  <c r="T50" i="16"/>
  <c r="Y50" i="16"/>
  <c r="V42" i="16"/>
  <c r="Y42" i="16"/>
  <c r="T31" i="16"/>
  <c r="Y31" i="16"/>
  <c r="T21" i="16"/>
  <c r="Y21" i="16"/>
  <c r="V493" i="21"/>
  <c r="Y493" i="21"/>
  <c r="T483" i="21"/>
  <c r="Y483" i="21"/>
  <c r="T477" i="21"/>
  <c r="Y477" i="21"/>
  <c r="T466" i="21"/>
  <c r="Y466" i="21"/>
  <c r="W457" i="21"/>
  <c r="Y457" i="21"/>
  <c r="X433" i="21"/>
  <c r="S433" i="21" s="1"/>
  <c r="V418" i="21"/>
  <c r="Y418" i="21"/>
  <c r="V409" i="21"/>
  <c r="Y409" i="21"/>
  <c r="X398" i="21"/>
  <c r="S398" i="21" s="1"/>
  <c r="Y398" i="21"/>
  <c r="X378" i="21"/>
  <c r="S378" i="21" s="1"/>
  <c r="Y378" i="21"/>
  <c r="V367" i="21"/>
  <c r="Y367" i="21"/>
  <c r="W346" i="21"/>
  <c r="Y346" i="21"/>
  <c r="H310" i="21"/>
  <c r="Y310" i="21"/>
  <c r="H289" i="21"/>
  <c r="Y289" i="21"/>
  <c r="V273" i="21"/>
  <c r="Y273" i="21"/>
  <c r="H263" i="21"/>
  <c r="Y263" i="21"/>
  <c r="H253" i="21"/>
  <c r="Y253" i="21"/>
  <c r="X222" i="21"/>
  <c r="S222" i="21" s="1"/>
  <c r="Y222" i="21"/>
  <c r="X198" i="21"/>
  <c r="S198" i="21" s="1"/>
  <c r="Y198" i="21"/>
  <c r="W186" i="21"/>
  <c r="Y186" i="21"/>
  <c r="V146" i="21"/>
  <c r="Y146" i="21"/>
  <c r="W125" i="21"/>
  <c r="Y125" i="21"/>
  <c r="T109" i="21"/>
  <c r="Y109" i="21"/>
  <c r="T98" i="21"/>
  <c r="Y98" i="21"/>
  <c r="V41" i="21"/>
  <c r="Y41" i="21"/>
  <c r="X38" i="21"/>
  <c r="S38" i="21" s="1"/>
  <c r="X33" i="21"/>
  <c r="S33" i="21" s="1"/>
  <c r="Y33" i="21"/>
  <c r="T421" i="16"/>
  <c r="Y421" i="16"/>
  <c r="H307" i="16"/>
  <c r="Y307" i="16"/>
  <c r="W491" i="16"/>
  <c r="Y491" i="16"/>
  <c r="V481" i="16"/>
  <c r="Y481" i="16"/>
  <c r="H470" i="16"/>
  <c r="Y470" i="16"/>
  <c r="H461" i="16"/>
  <c r="Y461" i="16"/>
  <c r="T450" i="16"/>
  <c r="Y450" i="16"/>
  <c r="H441" i="16"/>
  <c r="Y441" i="16"/>
  <c r="X430" i="16"/>
  <c r="S430" i="16" s="1"/>
  <c r="V414" i="16"/>
  <c r="Y414" i="16"/>
  <c r="X403" i="16"/>
  <c r="S403" i="16" s="1"/>
  <c r="T387" i="16"/>
  <c r="T379" i="16"/>
  <c r="Y379" i="16"/>
  <c r="H369" i="16"/>
  <c r="Y369" i="16"/>
  <c r="X355" i="16"/>
  <c r="S355" i="16" s="1"/>
  <c r="W349" i="16"/>
  <c r="Y349" i="16"/>
  <c r="H339" i="16"/>
  <c r="Y339" i="16"/>
  <c r="X331" i="16"/>
  <c r="S331" i="16" s="1"/>
  <c r="Y331" i="16"/>
  <c r="H321" i="16"/>
  <c r="Y321" i="16"/>
  <c r="X293" i="16"/>
  <c r="S293" i="16" s="1"/>
  <c r="Y293" i="16"/>
  <c r="W282" i="16"/>
  <c r="Y282" i="16"/>
  <c r="V250" i="16"/>
  <c r="Y250" i="16"/>
  <c r="H235" i="16"/>
  <c r="Y235" i="16"/>
  <c r="V225" i="16"/>
  <c r="Y225" i="16"/>
  <c r="V222" i="16"/>
  <c r="V214" i="16"/>
  <c r="X207" i="16"/>
  <c r="S207" i="16" s="1"/>
  <c r="Y207" i="16"/>
  <c r="W169" i="16"/>
  <c r="Y169" i="16"/>
  <c r="H138" i="16"/>
  <c r="Y138" i="16"/>
  <c r="H127" i="16"/>
  <c r="Y127" i="16"/>
  <c r="W125" i="16"/>
  <c r="T87" i="16"/>
  <c r="Y87" i="16"/>
  <c r="V77" i="16"/>
  <c r="Y77" i="16"/>
  <c r="X47" i="16"/>
  <c r="S47" i="16" s="1"/>
  <c r="W41" i="16"/>
  <c r="Y41" i="16"/>
  <c r="T19" i="16"/>
  <c r="Y19" i="16"/>
  <c r="T491" i="21"/>
  <c r="Y491" i="21"/>
  <c r="T482" i="21"/>
  <c r="Y482" i="21"/>
  <c r="V475" i="21"/>
  <c r="Y475" i="21"/>
  <c r="X465" i="21"/>
  <c r="S465" i="21" s="1"/>
  <c r="Y465" i="21"/>
  <c r="V455" i="21"/>
  <c r="Y455" i="21"/>
  <c r="V445" i="21"/>
  <c r="Y445" i="21"/>
  <c r="V434" i="21"/>
  <c r="Y434" i="21"/>
  <c r="W433" i="21"/>
  <c r="X417" i="21"/>
  <c r="S417" i="21" s="1"/>
  <c r="Y417" i="21"/>
  <c r="V407" i="21"/>
  <c r="Y407" i="21"/>
  <c r="X397" i="21"/>
  <c r="S397" i="21" s="1"/>
  <c r="Y397" i="21"/>
  <c r="V355" i="21"/>
  <c r="Y355" i="21"/>
  <c r="W327" i="21"/>
  <c r="Y327" i="21"/>
  <c r="T298" i="21"/>
  <c r="Y298" i="21"/>
  <c r="W287" i="21"/>
  <c r="Y287" i="21"/>
  <c r="V285" i="21"/>
  <c r="V262" i="21"/>
  <c r="Y262" i="21"/>
  <c r="H251" i="21"/>
  <c r="Y251" i="21"/>
  <c r="T242" i="21"/>
  <c r="Y242" i="21"/>
  <c r="H231" i="21"/>
  <c r="Y231" i="21"/>
  <c r="V197" i="21"/>
  <c r="Y197" i="21"/>
  <c r="W185" i="21"/>
  <c r="Y185" i="21"/>
  <c r="H158" i="21"/>
  <c r="Y158" i="21"/>
  <c r="H145" i="21"/>
  <c r="Y145" i="21"/>
  <c r="T134" i="21"/>
  <c r="Y134" i="21"/>
  <c r="T122" i="21"/>
  <c r="Y122" i="21"/>
  <c r="W107" i="21"/>
  <c r="Y107" i="21"/>
  <c r="H97" i="21"/>
  <c r="Y97" i="21"/>
  <c r="H71" i="21"/>
  <c r="Y71" i="21"/>
  <c r="V62" i="21"/>
  <c r="Y62" i="21"/>
  <c r="H39" i="21"/>
  <c r="Y39" i="21"/>
  <c r="W38" i="21"/>
  <c r="H14" i="21"/>
  <c r="Y14" i="21"/>
  <c r="V422" i="16"/>
  <c r="Y422" i="16"/>
  <c r="T490" i="16"/>
  <c r="Y490" i="16"/>
  <c r="T479" i="16"/>
  <c r="Y479" i="16"/>
  <c r="T459" i="16"/>
  <c r="Y459" i="16"/>
  <c r="W449" i="16"/>
  <c r="Y449" i="16"/>
  <c r="T413" i="16"/>
  <c r="Y413" i="16"/>
  <c r="T411" i="16"/>
  <c r="V405" i="16"/>
  <c r="Y405" i="16"/>
  <c r="X397" i="16"/>
  <c r="S397" i="16" s="1"/>
  <c r="Y397" i="16"/>
  <c r="W378" i="16"/>
  <c r="Y378" i="16"/>
  <c r="X367" i="16"/>
  <c r="S367" i="16" s="1"/>
  <c r="Y367" i="16"/>
  <c r="H357" i="16"/>
  <c r="Y357" i="16"/>
  <c r="V347" i="16"/>
  <c r="Y347" i="16"/>
  <c r="W330" i="16"/>
  <c r="Y330" i="16"/>
  <c r="X317" i="16"/>
  <c r="S317" i="16" s="1"/>
  <c r="W310" i="16"/>
  <c r="Y310" i="16"/>
  <c r="V291" i="16"/>
  <c r="Y291" i="16"/>
  <c r="V270" i="16"/>
  <c r="Y270" i="16"/>
  <c r="H259" i="16"/>
  <c r="Y259" i="16"/>
  <c r="H249" i="16"/>
  <c r="Y249" i="16"/>
  <c r="X241" i="16"/>
  <c r="S241" i="16" s="1"/>
  <c r="Y241" i="16"/>
  <c r="W238" i="16"/>
  <c r="W195" i="16"/>
  <c r="Y195" i="16"/>
  <c r="V183" i="16"/>
  <c r="T158" i="16"/>
  <c r="Y158" i="16"/>
  <c r="T117" i="16"/>
  <c r="Y117" i="16"/>
  <c r="V106" i="16"/>
  <c r="Y106" i="16"/>
  <c r="H97" i="16"/>
  <c r="Y97" i="16"/>
  <c r="H86" i="16"/>
  <c r="Y86" i="16"/>
  <c r="W49" i="16"/>
  <c r="Y49" i="16"/>
  <c r="H29" i="16"/>
  <c r="Y29" i="16"/>
  <c r="H17" i="16"/>
  <c r="Y17" i="16"/>
  <c r="T490" i="21"/>
  <c r="Y490" i="21"/>
  <c r="V481" i="21"/>
  <c r="Y481" i="21"/>
  <c r="W479" i="21"/>
  <c r="T474" i="21"/>
  <c r="Y474" i="21"/>
  <c r="T463" i="21"/>
  <c r="Y463" i="21"/>
  <c r="V426" i="21"/>
  <c r="Y426" i="21"/>
  <c r="W415" i="21"/>
  <c r="Y415" i="21"/>
  <c r="V406" i="21"/>
  <c r="Y406" i="21"/>
  <c r="W395" i="21"/>
  <c r="Y395" i="21"/>
  <c r="W386" i="21"/>
  <c r="Y386" i="21"/>
  <c r="W343" i="21"/>
  <c r="Y343" i="21"/>
  <c r="W335" i="21"/>
  <c r="Y335" i="21"/>
  <c r="H326" i="21"/>
  <c r="Y326" i="21"/>
  <c r="H297" i="21"/>
  <c r="Y297" i="21"/>
  <c r="W279" i="21"/>
  <c r="Y279" i="21"/>
  <c r="V250" i="21"/>
  <c r="Y250" i="21"/>
  <c r="V241" i="21"/>
  <c r="Y241" i="21"/>
  <c r="H230" i="21"/>
  <c r="Y230" i="21"/>
  <c r="X195" i="21"/>
  <c r="S195" i="21" s="1"/>
  <c r="Y195" i="21"/>
  <c r="X182" i="21"/>
  <c r="S182" i="21" s="1"/>
  <c r="Y182" i="21"/>
  <c r="X133" i="21"/>
  <c r="S133" i="21" s="1"/>
  <c r="Y133" i="21"/>
  <c r="X102" i="21"/>
  <c r="S102" i="21" s="1"/>
  <c r="H83" i="21"/>
  <c r="Y83" i="21"/>
  <c r="V61" i="21"/>
  <c r="Y61" i="21"/>
  <c r="W58" i="21"/>
  <c r="X46" i="21"/>
  <c r="S46" i="21" s="1"/>
  <c r="V29" i="21"/>
  <c r="Y29" i="21"/>
  <c r="V13" i="21"/>
  <c r="Y13" i="21"/>
  <c r="T363" i="16"/>
  <c r="T243" i="16"/>
  <c r="T230" i="16"/>
  <c r="H243" i="16"/>
  <c r="T53" i="16"/>
  <c r="V46" i="16"/>
  <c r="T310" i="16"/>
  <c r="V141" i="16"/>
  <c r="X26" i="16"/>
  <c r="S26" i="16" s="1"/>
  <c r="W81" i="16"/>
  <c r="H53" i="16"/>
  <c r="T323" i="16"/>
  <c r="X33" i="16"/>
  <c r="S33" i="16" s="1"/>
  <c r="V443" i="16"/>
  <c r="X363" i="16"/>
  <c r="S363" i="16" s="1"/>
  <c r="T269" i="16"/>
  <c r="W243" i="16"/>
  <c r="T395" i="16"/>
  <c r="X294" i="16"/>
  <c r="S294" i="16" s="1"/>
  <c r="H293" i="16"/>
  <c r="W259" i="16"/>
  <c r="V233" i="16"/>
  <c r="H230" i="16"/>
  <c r="W189" i="16"/>
  <c r="T183" i="16"/>
  <c r="H77" i="16"/>
  <c r="V417" i="21"/>
  <c r="H214" i="21"/>
  <c r="T94" i="21"/>
  <c r="X473" i="16"/>
  <c r="S473" i="16" s="1"/>
  <c r="T437" i="16"/>
  <c r="H430" i="16"/>
  <c r="V429" i="16"/>
  <c r="V329" i="16"/>
  <c r="V294" i="16"/>
  <c r="X254" i="16"/>
  <c r="S254" i="16" s="1"/>
  <c r="X439" i="21"/>
  <c r="S439" i="21" s="1"/>
  <c r="X350" i="21"/>
  <c r="S350" i="21" s="1"/>
  <c r="H346" i="21"/>
  <c r="V350" i="16"/>
  <c r="W315" i="16"/>
  <c r="X271" i="16"/>
  <c r="S271" i="16" s="1"/>
  <c r="X242" i="16"/>
  <c r="S242" i="16" s="1"/>
  <c r="X170" i="16"/>
  <c r="S170" i="16" s="1"/>
  <c r="W114" i="16"/>
  <c r="W447" i="21"/>
  <c r="W439" i="21"/>
  <c r="X283" i="21"/>
  <c r="S283" i="21" s="1"/>
  <c r="X166" i="21"/>
  <c r="S166" i="21" s="1"/>
  <c r="V145" i="21"/>
  <c r="V125" i="21"/>
  <c r="V99" i="21"/>
  <c r="W69" i="21"/>
  <c r="W62" i="21"/>
  <c r="W486" i="16"/>
  <c r="V321" i="16"/>
  <c r="H233" i="16"/>
  <c r="X163" i="16"/>
  <c r="S163" i="16" s="1"/>
  <c r="W121" i="16"/>
  <c r="W105" i="16"/>
  <c r="X74" i="16"/>
  <c r="S74" i="16" s="1"/>
  <c r="W61" i="16"/>
  <c r="X45" i="16"/>
  <c r="S45" i="16" s="1"/>
  <c r="T29" i="16"/>
  <c r="T350" i="21"/>
  <c r="V283" i="21"/>
  <c r="W267" i="21"/>
  <c r="X197" i="21"/>
  <c r="S197" i="21" s="1"/>
  <c r="X153" i="21"/>
  <c r="S153" i="21" s="1"/>
  <c r="X465" i="16"/>
  <c r="S465" i="16" s="1"/>
  <c r="X477" i="16"/>
  <c r="S477" i="16" s="1"/>
  <c r="T471" i="16"/>
  <c r="T465" i="16"/>
  <c r="H429" i="16"/>
  <c r="H294" i="16"/>
  <c r="T258" i="16"/>
  <c r="H195" i="16"/>
  <c r="T170" i="16"/>
  <c r="T97" i="16"/>
  <c r="V61" i="16"/>
  <c r="X49" i="16"/>
  <c r="S49" i="16" s="1"/>
  <c r="T385" i="21"/>
  <c r="V294" i="21"/>
  <c r="T249" i="21"/>
  <c r="X61" i="21"/>
  <c r="S61" i="21" s="1"/>
  <c r="W34" i="21"/>
  <c r="X276" i="16"/>
  <c r="S276" i="16" s="1"/>
  <c r="T270" i="16"/>
  <c r="T251" i="16"/>
  <c r="T45" i="16"/>
  <c r="H287" i="21"/>
  <c r="H89" i="21"/>
  <c r="T18" i="16"/>
  <c r="W18" i="16"/>
  <c r="V21" i="16"/>
  <c r="C53" i="7"/>
  <c r="C55" i="7"/>
  <c r="I39" i="7"/>
  <c r="K39" i="7"/>
  <c r="L39" i="7"/>
  <c r="C35" i="7"/>
  <c r="L35" i="7"/>
  <c r="I35" i="7"/>
  <c r="K35" i="7"/>
  <c r="C38" i="7"/>
  <c r="L38" i="7"/>
  <c r="I38" i="7"/>
  <c r="K38" i="7"/>
  <c r="L37" i="7"/>
  <c r="I37" i="7"/>
  <c r="K37" i="7"/>
  <c r="L40" i="7"/>
  <c r="I40" i="7"/>
  <c r="K40" i="7"/>
  <c r="H18" i="16"/>
  <c r="C54" i="7"/>
  <c r="I41" i="7"/>
  <c r="K41" i="7"/>
  <c r="L41" i="7"/>
  <c r="I31" i="7"/>
  <c r="K31" i="7"/>
  <c r="L31" i="7"/>
  <c r="K47" i="7"/>
  <c r="I47" i="7"/>
  <c r="L47" i="7"/>
  <c r="C30" i="7"/>
  <c r="I30" i="7"/>
  <c r="L30" i="7"/>
  <c r="K30" i="7"/>
  <c r="C36" i="7"/>
  <c r="I36" i="7"/>
  <c r="L36" i="7"/>
  <c r="K36" i="7"/>
  <c r="C31" i="7"/>
  <c r="I32" i="7"/>
  <c r="K32" i="7"/>
  <c r="L32" i="7"/>
  <c r="K48" i="7"/>
  <c r="I48" i="7"/>
  <c r="L48" i="7"/>
  <c r="C32" i="7"/>
  <c r="I33" i="7"/>
  <c r="K33" i="7"/>
  <c r="L33" i="7"/>
  <c r="C46" i="7"/>
  <c r="H19" i="16"/>
  <c r="I34" i="7"/>
  <c r="K34" i="7"/>
  <c r="L34" i="7"/>
  <c r="C47" i="7"/>
  <c r="E12" i="26"/>
  <c r="E10" i="26"/>
  <c r="E11" i="26"/>
  <c r="T476" i="21"/>
  <c r="W476" i="21"/>
  <c r="T468" i="21"/>
  <c r="V468" i="21"/>
  <c r="X308" i="21"/>
  <c r="S308" i="21" s="1"/>
  <c r="H308" i="21"/>
  <c r="V276" i="21"/>
  <c r="X276" i="21"/>
  <c r="S276" i="21" s="1"/>
  <c r="V252" i="21"/>
  <c r="T252" i="21"/>
  <c r="H220" i="21"/>
  <c r="X220" i="21"/>
  <c r="S220" i="21" s="1"/>
  <c r="W184" i="21"/>
  <c r="W164" i="21"/>
  <c r="V164" i="21"/>
  <c r="W160" i="21"/>
  <c r="V24" i="21"/>
  <c r="T24" i="21"/>
  <c r="X203" i="16"/>
  <c r="S203" i="16" s="1"/>
  <c r="T203" i="16"/>
  <c r="V203" i="16"/>
  <c r="W203" i="16"/>
  <c r="W147" i="16"/>
  <c r="X147" i="16"/>
  <c r="S147" i="16" s="1"/>
  <c r="W392" i="21"/>
  <c r="V392" i="21"/>
  <c r="X392" i="21"/>
  <c r="S392" i="21" s="1"/>
  <c r="W319" i="21"/>
  <c r="H319" i="21"/>
  <c r="X319" i="21"/>
  <c r="S319" i="21" s="1"/>
  <c r="W233" i="21"/>
  <c r="H233" i="21"/>
  <c r="T114" i="21"/>
  <c r="V114" i="21"/>
  <c r="W373" i="16"/>
  <c r="H98" i="16"/>
  <c r="W98" i="16"/>
  <c r="V49" i="21"/>
  <c r="W49" i="21"/>
  <c r="X49" i="21"/>
  <c r="S49" i="21" s="1"/>
  <c r="V460" i="21"/>
  <c r="X460" i="21"/>
  <c r="S460" i="21" s="1"/>
  <c r="W292" i="21"/>
  <c r="T292" i="21"/>
  <c r="H200" i="21"/>
  <c r="X200" i="21"/>
  <c r="S200" i="21" s="1"/>
  <c r="V128" i="21"/>
  <c r="W128" i="21"/>
  <c r="X80" i="21"/>
  <c r="S80" i="21" s="1"/>
  <c r="H80" i="21"/>
  <c r="T451" i="16"/>
  <c r="W451" i="16"/>
  <c r="X411" i="16"/>
  <c r="S411" i="16" s="1"/>
  <c r="H411" i="16"/>
  <c r="H313" i="16"/>
  <c r="V313" i="16"/>
  <c r="X340" i="21"/>
  <c r="S340" i="21" s="1"/>
  <c r="V189" i="21"/>
  <c r="W179" i="21"/>
  <c r="H59" i="21"/>
  <c r="V438" i="16"/>
  <c r="X438" i="16"/>
  <c r="S438" i="16" s="1"/>
  <c r="T291" i="21"/>
  <c r="V291" i="21"/>
  <c r="H388" i="21"/>
  <c r="V388" i="21"/>
  <c r="V288" i="21"/>
  <c r="X288" i="21"/>
  <c r="S288" i="21" s="1"/>
  <c r="V36" i="21"/>
  <c r="T36" i="21"/>
  <c r="W318" i="16"/>
  <c r="T318" i="16"/>
  <c r="H257" i="16"/>
  <c r="T257" i="16"/>
  <c r="V257" i="16"/>
  <c r="X257" i="16"/>
  <c r="S257" i="16" s="1"/>
  <c r="H137" i="16"/>
  <c r="V137" i="16"/>
  <c r="X137" i="16"/>
  <c r="S137" i="16" s="1"/>
  <c r="V78" i="16"/>
  <c r="H67" i="16"/>
  <c r="X67" i="16"/>
  <c r="S67" i="16" s="1"/>
  <c r="W460" i="21"/>
  <c r="W171" i="21"/>
  <c r="T171" i="21"/>
  <c r="X171" i="21"/>
  <c r="S171" i="21" s="1"/>
  <c r="W155" i="21"/>
  <c r="H155" i="21"/>
  <c r="T155" i="21"/>
  <c r="T135" i="21"/>
  <c r="V135" i="21"/>
  <c r="X115" i="21"/>
  <c r="S115" i="21" s="1"/>
  <c r="W115" i="21"/>
  <c r="H23" i="21"/>
  <c r="X15" i="21"/>
  <c r="S15" i="21" s="1"/>
  <c r="T15" i="21"/>
  <c r="W15" i="21"/>
  <c r="H469" i="16"/>
  <c r="V469" i="16"/>
  <c r="X469" i="16"/>
  <c r="S469" i="16" s="1"/>
  <c r="X300" i="21"/>
  <c r="S300" i="21" s="1"/>
  <c r="H300" i="21"/>
  <c r="W232" i="21"/>
  <c r="H232" i="21"/>
  <c r="W144" i="21"/>
  <c r="X144" i="21"/>
  <c r="S144" i="21" s="1"/>
  <c r="X494" i="16"/>
  <c r="S494" i="16" s="1"/>
  <c r="W494" i="16"/>
  <c r="V450" i="16"/>
  <c r="X450" i="16"/>
  <c r="S450" i="16" s="1"/>
  <c r="V379" i="16"/>
  <c r="W379" i="16"/>
  <c r="X379" i="16"/>
  <c r="S379" i="16" s="1"/>
  <c r="H379" i="16"/>
  <c r="H353" i="16"/>
  <c r="X353" i="16"/>
  <c r="S353" i="16" s="1"/>
  <c r="H206" i="16"/>
  <c r="W145" i="16"/>
  <c r="H145" i="16"/>
  <c r="T145" i="16"/>
  <c r="V145" i="16"/>
  <c r="X145" i="16"/>
  <c r="S145" i="16" s="1"/>
  <c r="W87" i="21"/>
  <c r="V299" i="16"/>
  <c r="W299" i="16"/>
  <c r="X181" i="16"/>
  <c r="S181" i="16" s="1"/>
  <c r="H181" i="16"/>
  <c r="V181" i="16"/>
  <c r="W181" i="16"/>
  <c r="W17" i="21"/>
  <c r="T17" i="21"/>
  <c r="W316" i="21"/>
  <c r="V316" i="21"/>
  <c r="X316" i="21"/>
  <c r="S316" i="21" s="1"/>
  <c r="H208" i="21"/>
  <c r="X208" i="21"/>
  <c r="S208" i="21" s="1"/>
  <c r="W180" i="21"/>
  <c r="V180" i="21"/>
  <c r="X489" i="16"/>
  <c r="S489" i="16" s="1"/>
  <c r="W435" i="16"/>
  <c r="X407" i="16"/>
  <c r="S407" i="16" s="1"/>
  <c r="H78" i="21"/>
  <c r="T488" i="21"/>
  <c r="W488" i="21"/>
  <c r="X488" i="21"/>
  <c r="S488" i="21" s="1"/>
  <c r="V84" i="21"/>
  <c r="H84" i="21"/>
  <c r="V73" i="21"/>
  <c r="W73" i="21"/>
  <c r="X73" i="21"/>
  <c r="S73" i="21" s="1"/>
  <c r="H396" i="21"/>
  <c r="X396" i="21"/>
  <c r="S396" i="21" s="1"/>
  <c r="X462" i="16"/>
  <c r="S462" i="16" s="1"/>
  <c r="H385" i="16"/>
  <c r="V385" i="16"/>
  <c r="X385" i="16"/>
  <c r="S385" i="16" s="1"/>
  <c r="W358" i="16"/>
  <c r="X302" i="16"/>
  <c r="S302" i="16" s="1"/>
  <c r="V213" i="16"/>
  <c r="T213" i="16"/>
  <c r="W213" i="16"/>
  <c r="V197" i="16"/>
  <c r="T197" i="16"/>
  <c r="X197" i="16"/>
  <c r="S197" i="16" s="1"/>
  <c r="W73" i="16"/>
  <c r="V500" i="21"/>
  <c r="H175" i="21"/>
  <c r="V54" i="21"/>
  <c r="W54" i="21"/>
  <c r="X54" i="21"/>
  <c r="S54" i="21" s="1"/>
  <c r="H44" i="21"/>
  <c r="X17" i="21"/>
  <c r="S17" i="21" s="1"/>
  <c r="X157" i="16"/>
  <c r="S157" i="16" s="1"/>
  <c r="H157" i="16"/>
  <c r="V157" i="16"/>
  <c r="W156" i="21"/>
  <c r="X156" i="21"/>
  <c r="S156" i="21" s="1"/>
  <c r="V20" i="21"/>
  <c r="H20" i="21"/>
  <c r="T20" i="21"/>
  <c r="X498" i="16"/>
  <c r="S498" i="16" s="1"/>
  <c r="T494" i="16"/>
  <c r="W479" i="16"/>
  <c r="H406" i="16"/>
  <c r="H390" i="16"/>
  <c r="X390" i="16"/>
  <c r="S390" i="16" s="1"/>
  <c r="X279" i="16"/>
  <c r="S279" i="16" s="1"/>
  <c r="H203" i="16"/>
  <c r="H167" i="16"/>
  <c r="V167" i="16"/>
  <c r="H107" i="16"/>
  <c r="V450" i="21"/>
  <c r="W450" i="21"/>
  <c r="X450" i="21"/>
  <c r="S450" i="21" s="1"/>
  <c r="X329" i="21"/>
  <c r="S329" i="21" s="1"/>
  <c r="H193" i="21"/>
  <c r="X193" i="21"/>
  <c r="S193" i="21" s="1"/>
  <c r="W465" i="16"/>
  <c r="H323" i="16"/>
  <c r="W111" i="16"/>
  <c r="H93" i="16"/>
  <c r="W77" i="16"/>
  <c r="V74" i="16"/>
  <c r="W42" i="16"/>
  <c r="V415" i="21"/>
  <c r="X389" i="21"/>
  <c r="S389" i="21" s="1"/>
  <c r="H257" i="21"/>
  <c r="X177" i="21"/>
  <c r="S177" i="21" s="1"/>
  <c r="T162" i="21"/>
  <c r="H159" i="21"/>
  <c r="H94" i="21"/>
  <c r="H82" i="21"/>
  <c r="W26" i="21"/>
  <c r="V349" i="16"/>
  <c r="T275" i="16"/>
  <c r="V169" i="16"/>
  <c r="T77" i="16"/>
  <c r="T74" i="16"/>
  <c r="T42" i="16"/>
  <c r="V303" i="21"/>
  <c r="H278" i="21"/>
  <c r="T273" i="21"/>
  <c r="T267" i="21"/>
  <c r="T177" i="21"/>
  <c r="V150" i="21"/>
  <c r="W46" i="21"/>
  <c r="X395" i="16"/>
  <c r="S395" i="16" s="1"/>
  <c r="T334" i="16"/>
  <c r="X323" i="16"/>
  <c r="S323" i="16" s="1"/>
  <c r="X269" i="16"/>
  <c r="S269" i="16" s="1"/>
  <c r="W258" i="16"/>
  <c r="X251" i="16"/>
  <c r="S251" i="16" s="1"/>
  <c r="X243" i="16"/>
  <c r="S243" i="16" s="1"/>
  <c r="H61" i="16"/>
  <c r="V53" i="16"/>
  <c r="H50" i="16"/>
  <c r="T26" i="16"/>
  <c r="H350" i="21"/>
  <c r="H282" i="21"/>
  <c r="H190" i="21"/>
  <c r="H161" i="21"/>
  <c r="X471" i="16"/>
  <c r="S471" i="16" s="1"/>
  <c r="W395" i="16"/>
  <c r="H366" i="16"/>
  <c r="W339" i="16"/>
  <c r="W323" i="16"/>
  <c r="W269" i="16"/>
  <c r="V258" i="16"/>
  <c r="W251" i="16"/>
  <c r="X246" i="16"/>
  <c r="S246" i="16" s="1"/>
  <c r="V241" i="16"/>
  <c r="X237" i="16"/>
  <c r="S237" i="16" s="1"/>
  <c r="W230" i="16"/>
  <c r="X93" i="16"/>
  <c r="S93" i="16" s="1"/>
  <c r="W417" i="21"/>
  <c r="H361" i="21"/>
  <c r="X62" i="21"/>
  <c r="S62" i="21" s="1"/>
  <c r="W471" i="16"/>
  <c r="X429" i="16"/>
  <c r="S429" i="16" s="1"/>
  <c r="X401" i="16"/>
  <c r="S401" i="16" s="1"/>
  <c r="W293" i="16"/>
  <c r="V246" i="16"/>
  <c r="W237" i="16"/>
  <c r="V230" i="16"/>
  <c r="W159" i="16"/>
  <c r="V97" i="16"/>
  <c r="W93" i="16"/>
  <c r="X29" i="16"/>
  <c r="S29" i="16" s="1"/>
  <c r="X294" i="21"/>
  <c r="S294" i="21" s="1"/>
  <c r="W99" i="21"/>
  <c r="X58" i="21"/>
  <c r="S58" i="21" s="1"/>
  <c r="X34" i="21"/>
  <c r="S34" i="21" s="1"/>
  <c r="W480" i="16"/>
  <c r="V480" i="16"/>
  <c r="X480" i="16"/>
  <c r="S480" i="16" s="1"/>
  <c r="T424" i="16"/>
  <c r="W424" i="16"/>
  <c r="W396" i="16"/>
  <c r="X396" i="16"/>
  <c r="S396" i="16" s="1"/>
  <c r="V396" i="16"/>
  <c r="T396" i="16"/>
  <c r="T368" i="16"/>
  <c r="H368" i="16"/>
  <c r="W368" i="16"/>
  <c r="X352" i="16"/>
  <c r="S352" i="16" s="1"/>
  <c r="T352" i="16"/>
  <c r="V352" i="16"/>
  <c r="W352" i="16"/>
  <c r="W324" i="16"/>
  <c r="X324" i="16"/>
  <c r="S324" i="16" s="1"/>
  <c r="V324" i="16"/>
  <c r="W284" i="16"/>
  <c r="X284" i="16"/>
  <c r="S284" i="16" s="1"/>
  <c r="W260" i="16"/>
  <c r="X260" i="16"/>
  <c r="S260" i="16" s="1"/>
  <c r="H260" i="16"/>
  <c r="V260" i="16"/>
  <c r="W196" i="16"/>
  <c r="X196" i="16"/>
  <c r="S196" i="16" s="1"/>
  <c r="H104" i="16"/>
  <c r="T104" i="16"/>
  <c r="W104" i="16"/>
  <c r="T72" i="16"/>
  <c r="H72" i="16"/>
  <c r="V72" i="16"/>
  <c r="W484" i="16"/>
  <c r="X484" i="16"/>
  <c r="S484" i="16" s="1"/>
  <c r="V484" i="16"/>
  <c r="W464" i="16"/>
  <c r="T464" i="16"/>
  <c r="V464" i="16"/>
  <c r="T440" i="16"/>
  <c r="T416" i="16"/>
  <c r="X416" i="16"/>
  <c r="S416" i="16" s="1"/>
  <c r="W388" i="16"/>
  <c r="X388" i="16"/>
  <c r="S388" i="16" s="1"/>
  <c r="T388" i="16"/>
  <c r="V388" i="16"/>
  <c r="W364" i="16"/>
  <c r="T364" i="16"/>
  <c r="X364" i="16"/>
  <c r="S364" i="16" s="1"/>
  <c r="V364" i="16"/>
  <c r="X344" i="16"/>
  <c r="S344" i="16" s="1"/>
  <c r="V344" i="16"/>
  <c r="W344" i="16"/>
  <c r="H344" i="16"/>
  <c r="T344" i="16"/>
  <c r="H304" i="16"/>
  <c r="T304" i="16"/>
  <c r="X304" i="16"/>
  <c r="S304" i="16" s="1"/>
  <c r="V272" i="16"/>
  <c r="X272" i="16"/>
  <c r="S272" i="16" s="1"/>
  <c r="T272" i="16"/>
  <c r="W272" i="16"/>
  <c r="X240" i="16"/>
  <c r="S240" i="16" s="1"/>
  <c r="T240" i="16"/>
  <c r="V240" i="16"/>
  <c r="W240" i="16"/>
  <c r="H240" i="16"/>
  <c r="T432" i="16"/>
  <c r="W432" i="16"/>
  <c r="X432" i="16"/>
  <c r="S432" i="16" s="1"/>
  <c r="V432" i="16"/>
  <c r="W412" i="16"/>
  <c r="T412" i="16"/>
  <c r="V412" i="16"/>
  <c r="X412" i="16"/>
  <c r="S412" i="16" s="1"/>
  <c r="W376" i="16"/>
  <c r="V376" i="16"/>
  <c r="H376" i="16"/>
  <c r="H336" i="16"/>
  <c r="V296" i="16"/>
  <c r="W296" i="16"/>
  <c r="H296" i="16"/>
  <c r="T296" i="16"/>
  <c r="X296" i="16"/>
  <c r="S296" i="16" s="1"/>
  <c r="X500" i="16"/>
  <c r="S500" i="16" s="1"/>
  <c r="H476" i="16"/>
  <c r="V476" i="16"/>
  <c r="T456" i="16"/>
  <c r="X456" i="16"/>
  <c r="S456" i="16" s="1"/>
  <c r="W456" i="16"/>
  <c r="W436" i="16"/>
  <c r="T436" i="16"/>
  <c r="V436" i="16"/>
  <c r="W380" i="16"/>
  <c r="V380" i="16"/>
  <c r="X380" i="16"/>
  <c r="S380" i="16" s="1"/>
  <c r="T380" i="16"/>
  <c r="W356" i="16"/>
  <c r="X356" i="16"/>
  <c r="S356" i="16" s="1"/>
  <c r="V356" i="16"/>
  <c r="W332" i="16"/>
  <c r="X332" i="16"/>
  <c r="S332" i="16" s="1"/>
  <c r="V332" i="16"/>
  <c r="V288" i="16"/>
  <c r="W288" i="16"/>
  <c r="H288" i="16"/>
  <c r="T288" i="16"/>
  <c r="X288" i="16"/>
  <c r="S288" i="16" s="1"/>
  <c r="W252" i="16"/>
  <c r="V252" i="16"/>
  <c r="H88" i="16"/>
  <c r="T88" i="16"/>
  <c r="V88" i="16"/>
  <c r="W88" i="16"/>
  <c r="X88" i="16"/>
  <c r="S88" i="16" s="1"/>
  <c r="W472" i="16"/>
  <c r="X472" i="16"/>
  <c r="S472" i="16" s="1"/>
  <c r="V472" i="16"/>
  <c r="T472" i="16"/>
  <c r="T392" i="16"/>
  <c r="V392" i="16"/>
  <c r="H392" i="16"/>
  <c r="W248" i="16"/>
  <c r="T248" i="16"/>
  <c r="V248" i="16"/>
  <c r="X248" i="16"/>
  <c r="S248" i="16" s="1"/>
  <c r="H248" i="16"/>
  <c r="H468" i="16"/>
  <c r="W444" i="16"/>
  <c r="V444" i="16"/>
  <c r="X444" i="16"/>
  <c r="S444" i="16" s="1"/>
  <c r="T444" i="16"/>
  <c r="W420" i="16"/>
  <c r="T420" i="16"/>
  <c r="V420" i="16"/>
  <c r="X420" i="16"/>
  <c r="S420" i="16" s="1"/>
  <c r="T400" i="16"/>
  <c r="V400" i="16"/>
  <c r="H400" i="16"/>
  <c r="T384" i="16"/>
  <c r="X384" i="16"/>
  <c r="S384" i="16" s="1"/>
  <c r="H384" i="16"/>
  <c r="W372" i="16"/>
  <c r="V372" i="16"/>
  <c r="X372" i="16"/>
  <c r="S372" i="16" s="1"/>
  <c r="T372" i="16"/>
  <c r="V360" i="16"/>
  <c r="X360" i="16"/>
  <c r="S360" i="16" s="1"/>
  <c r="H360" i="16"/>
  <c r="W340" i="16"/>
  <c r="X340" i="16"/>
  <c r="S340" i="16" s="1"/>
  <c r="V340" i="16"/>
  <c r="W316" i="16"/>
  <c r="V316" i="16"/>
  <c r="X316" i="16"/>
  <c r="S316" i="16" s="1"/>
  <c r="T264" i="16"/>
  <c r="V264" i="16"/>
  <c r="W264" i="16"/>
  <c r="T140" i="16"/>
  <c r="H140" i="16"/>
  <c r="V140" i="16"/>
  <c r="W140" i="16"/>
  <c r="X140" i="16"/>
  <c r="S140" i="16" s="1"/>
  <c r="T13" i="16"/>
  <c r="W256" i="16"/>
  <c r="T224" i="16"/>
  <c r="W224" i="16"/>
  <c r="W204" i="16"/>
  <c r="V204" i="16"/>
  <c r="X84" i="16"/>
  <c r="S84" i="16" s="1"/>
  <c r="T48" i="16"/>
  <c r="V48" i="16"/>
  <c r="W48" i="16"/>
  <c r="X48" i="16"/>
  <c r="S48" i="16" s="1"/>
  <c r="H16" i="16"/>
  <c r="V16" i="16"/>
  <c r="W495" i="16"/>
  <c r="T489" i="16"/>
  <c r="V486" i="16"/>
  <c r="V477" i="16"/>
  <c r="H474" i="16"/>
  <c r="H453" i="16"/>
  <c r="H446" i="16"/>
  <c r="H443" i="16"/>
  <c r="H435" i="16"/>
  <c r="X423" i="16"/>
  <c r="S423" i="16" s="1"/>
  <c r="H419" i="16"/>
  <c r="X418" i="16"/>
  <c r="S418" i="16" s="1"/>
  <c r="X415" i="16"/>
  <c r="S415" i="16" s="1"/>
  <c r="V401" i="16"/>
  <c r="X398" i="16"/>
  <c r="S398" i="16" s="1"/>
  <c r="V373" i="16"/>
  <c r="T355" i="16"/>
  <c r="X345" i="16"/>
  <c r="S345" i="16" s="1"/>
  <c r="X337" i="16"/>
  <c r="S337" i="16" s="1"/>
  <c r="H331" i="16"/>
  <c r="X330" i="16"/>
  <c r="S330" i="16" s="1"/>
  <c r="W307" i="16"/>
  <c r="T301" i="16"/>
  <c r="H301" i="16"/>
  <c r="X301" i="16"/>
  <c r="S301" i="16" s="1"/>
  <c r="W291" i="16"/>
  <c r="V277" i="16"/>
  <c r="V276" i="16"/>
  <c r="W267" i="16"/>
  <c r="T259" i="16"/>
  <c r="X259" i="16"/>
  <c r="S259" i="16" s="1"/>
  <c r="V259" i="16"/>
  <c r="H256" i="16"/>
  <c r="H217" i="16"/>
  <c r="X217" i="16"/>
  <c r="S217" i="16" s="1"/>
  <c r="W206" i="16"/>
  <c r="T185" i="16"/>
  <c r="H185" i="16"/>
  <c r="V185" i="16"/>
  <c r="W136" i="16"/>
  <c r="H94" i="16"/>
  <c r="X94" i="16"/>
  <c r="S94" i="16" s="1"/>
  <c r="V58" i="16"/>
  <c r="T34" i="16"/>
  <c r="H34" i="16"/>
  <c r="V34" i="16"/>
  <c r="W34" i="16"/>
  <c r="W308" i="16"/>
  <c r="V308" i="16"/>
  <c r="H146" i="16"/>
  <c r="T146" i="16"/>
  <c r="W292" i="16"/>
  <c r="X292" i="16"/>
  <c r="S292" i="16" s="1"/>
  <c r="V216" i="16"/>
  <c r="W216" i="16"/>
  <c r="H216" i="16"/>
  <c r="T216" i="16"/>
  <c r="V200" i="16"/>
  <c r="X200" i="16"/>
  <c r="S200" i="16" s="1"/>
  <c r="H180" i="16"/>
  <c r="T164" i="16"/>
  <c r="V164" i="16"/>
  <c r="X164" i="16"/>
  <c r="S164" i="16" s="1"/>
  <c r="H152" i="16"/>
  <c r="T152" i="16"/>
  <c r="V152" i="16"/>
  <c r="W152" i="16"/>
  <c r="T132" i="16"/>
  <c r="H132" i="16"/>
  <c r="W132" i="16"/>
  <c r="H24" i="16"/>
  <c r="W24" i="16"/>
  <c r="X24" i="16"/>
  <c r="S24" i="16" s="1"/>
  <c r="V461" i="16"/>
  <c r="V454" i="16"/>
  <c r="X445" i="16"/>
  <c r="S445" i="16" s="1"/>
  <c r="T438" i="16"/>
  <c r="X410" i="16"/>
  <c r="S410" i="16" s="1"/>
  <c r="T405" i="16"/>
  <c r="V393" i="16"/>
  <c r="X371" i="16"/>
  <c r="S371" i="16" s="1"/>
  <c r="T350" i="16"/>
  <c r="T349" i="16"/>
  <c r="V345" i="16"/>
  <c r="T326" i="16"/>
  <c r="H283" i="16"/>
  <c r="V227" i="16"/>
  <c r="H200" i="16"/>
  <c r="H190" i="16"/>
  <c r="V190" i="16"/>
  <c r="T109" i="16"/>
  <c r="V109" i="16"/>
  <c r="W89" i="16"/>
  <c r="T89" i="16"/>
  <c r="V89" i="16"/>
  <c r="X89" i="16"/>
  <c r="S89" i="16" s="1"/>
  <c r="H82" i="16"/>
  <c r="T82" i="16"/>
  <c r="V82" i="16"/>
  <c r="W82" i="16"/>
  <c r="X82" i="16"/>
  <c r="S82" i="16" s="1"/>
  <c r="T261" i="16"/>
  <c r="W300" i="16"/>
  <c r="X300" i="16"/>
  <c r="S300" i="16" s="1"/>
  <c r="W268" i="16"/>
  <c r="X268" i="16"/>
  <c r="S268" i="16" s="1"/>
  <c r="V208" i="16"/>
  <c r="V192" i="16"/>
  <c r="W192" i="16"/>
  <c r="H192" i="16"/>
  <c r="T192" i="16"/>
  <c r="H168" i="16"/>
  <c r="T168" i="16"/>
  <c r="W168" i="16"/>
  <c r="H128" i="16"/>
  <c r="T128" i="16"/>
  <c r="W60" i="16"/>
  <c r="W20" i="16"/>
  <c r="X20" i="16"/>
  <c r="S20" i="16" s="1"/>
  <c r="X497" i="16"/>
  <c r="S497" i="16" s="1"/>
  <c r="X492" i="16"/>
  <c r="S492" i="16" s="1"/>
  <c r="H490" i="16"/>
  <c r="H489" i="16"/>
  <c r="T486" i="16"/>
  <c r="V479" i="16"/>
  <c r="X443" i="16"/>
  <c r="S443" i="16" s="1"/>
  <c r="W429" i="16"/>
  <c r="W371" i="16"/>
  <c r="H355" i="16"/>
  <c r="X339" i="16"/>
  <c r="S339" i="16" s="1"/>
  <c r="X333" i="16"/>
  <c r="S333" i="16" s="1"/>
  <c r="W222" i="16"/>
  <c r="H222" i="16"/>
  <c r="T222" i="16"/>
  <c r="V66" i="16"/>
  <c r="H66" i="16"/>
  <c r="T66" i="16"/>
  <c r="W66" i="16"/>
  <c r="X66" i="16"/>
  <c r="S66" i="16" s="1"/>
  <c r="W16" i="16"/>
  <c r="T172" i="16"/>
  <c r="H172" i="16"/>
  <c r="V172" i="16"/>
  <c r="W172" i="16"/>
  <c r="T156" i="16"/>
  <c r="H156" i="16"/>
  <c r="W156" i="16"/>
  <c r="H144" i="16"/>
  <c r="W144" i="16"/>
  <c r="T144" i="16"/>
  <c r="H96" i="16"/>
  <c r="T96" i="16"/>
  <c r="W96" i="16"/>
  <c r="W80" i="16"/>
  <c r="V80" i="16"/>
  <c r="X80" i="16"/>
  <c r="S80" i="16" s="1"/>
  <c r="H80" i="16"/>
  <c r="T80" i="16"/>
  <c r="T64" i="16"/>
  <c r="H64" i="16"/>
  <c r="V64" i="16"/>
  <c r="W28" i="16"/>
  <c r="X28" i="16"/>
  <c r="S28" i="16" s="1"/>
  <c r="V497" i="16"/>
  <c r="W492" i="16"/>
  <c r="X374" i="16"/>
  <c r="S374" i="16" s="1"/>
  <c r="H373" i="16"/>
  <c r="V371" i="16"/>
  <c r="V365" i="16"/>
  <c r="H350" i="16"/>
  <c r="H349" i="16"/>
  <c r="X325" i="16"/>
  <c r="S325" i="16" s="1"/>
  <c r="X315" i="16"/>
  <c r="S315" i="16" s="1"/>
  <c r="T315" i="16"/>
  <c r="V315" i="16"/>
  <c r="W261" i="16"/>
  <c r="X256" i="16"/>
  <c r="S256" i="16" s="1"/>
  <c r="T255" i="16"/>
  <c r="W255" i="16"/>
  <c r="H211" i="16"/>
  <c r="H51" i="16"/>
  <c r="T51" i="16"/>
  <c r="V40" i="16"/>
  <c r="W40" i="16"/>
  <c r="X40" i="16"/>
  <c r="S40" i="16" s="1"/>
  <c r="H40" i="16"/>
  <c r="T333" i="16"/>
  <c r="X308" i="16"/>
  <c r="S308" i="16" s="1"/>
  <c r="X307" i="16"/>
  <c r="S307" i="16" s="1"/>
  <c r="T307" i="16"/>
  <c r="V307" i="16"/>
  <c r="X291" i="16"/>
  <c r="S291" i="16" s="1"/>
  <c r="T291" i="16"/>
  <c r="H291" i="16"/>
  <c r="V289" i="16"/>
  <c r="T267" i="16"/>
  <c r="X267" i="16"/>
  <c r="S267" i="16" s="1"/>
  <c r="H267" i="16"/>
  <c r="V262" i="16"/>
  <c r="X262" i="16"/>
  <c r="S262" i="16" s="1"/>
  <c r="V261" i="16"/>
  <c r="V256" i="16"/>
  <c r="X206" i="16"/>
  <c r="S206" i="16" s="1"/>
  <c r="T206" i="16"/>
  <c r="V206" i="16"/>
  <c r="X204" i="16"/>
  <c r="S204" i="16" s="1"/>
  <c r="W198" i="16"/>
  <c r="H198" i="16"/>
  <c r="V198" i="16"/>
  <c r="H178" i="16"/>
  <c r="X178" i="16"/>
  <c r="S178" i="16" s="1"/>
  <c r="X132" i="16"/>
  <c r="S132" i="16" s="1"/>
  <c r="H48" i="16"/>
  <c r="T24" i="16"/>
  <c r="W487" i="16"/>
  <c r="T497" i="16"/>
  <c r="V494" i="16"/>
  <c r="W489" i="16"/>
  <c r="H473" i="16"/>
  <c r="V471" i="16"/>
  <c r="V465" i="16"/>
  <c r="T463" i="16"/>
  <c r="W450" i="16"/>
  <c r="V437" i="16"/>
  <c r="T430" i="16"/>
  <c r="W421" i="16"/>
  <c r="W413" i="16"/>
  <c r="W411" i="16"/>
  <c r="H397" i="16"/>
  <c r="V395" i="16"/>
  <c r="W387" i="16"/>
  <c r="T371" i="16"/>
  <c r="W363" i="16"/>
  <c r="W355" i="16"/>
  <c r="V353" i="16"/>
  <c r="X349" i="16"/>
  <c r="S349" i="16" s="1"/>
  <c r="T325" i="16"/>
  <c r="W302" i="16"/>
  <c r="H302" i="16"/>
  <c r="W301" i="16"/>
  <c r="X299" i="16"/>
  <c r="S299" i="16" s="1"/>
  <c r="T299" i="16"/>
  <c r="H299" i="16"/>
  <c r="V297" i="16"/>
  <c r="H214" i="16"/>
  <c r="X192" i="16"/>
  <c r="S192" i="16" s="1"/>
  <c r="V187" i="16"/>
  <c r="W187" i="16"/>
  <c r="H133" i="16"/>
  <c r="X133" i="16"/>
  <c r="S133" i="16" s="1"/>
  <c r="H113" i="16"/>
  <c r="T113" i="16"/>
  <c r="V113" i="16"/>
  <c r="W113" i="16"/>
  <c r="X113" i="16"/>
  <c r="S113" i="16" s="1"/>
  <c r="W153" i="16"/>
  <c r="H153" i="16"/>
  <c r="T153" i="16"/>
  <c r="V153" i="16"/>
  <c r="V32" i="16"/>
  <c r="W32" i="16"/>
  <c r="X32" i="16"/>
  <c r="S32" i="16" s="1"/>
  <c r="H32" i="16"/>
  <c r="T32" i="16"/>
  <c r="V492" i="16"/>
  <c r="X486" i="16"/>
  <c r="S486" i="16" s="1"/>
  <c r="T478" i="16"/>
  <c r="H460" i="16"/>
  <c r="T453" i="16"/>
  <c r="T435" i="16"/>
  <c r="T419" i="16"/>
  <c r="X405" i="16"/>
  <c r="S405" i="16" s="1"/>
  <c r="V387" i="16"/>
  <c r="H374" i="16"/>
  <c r="X366" i="16"/>
  <c r="S366" i="16" s="1"/>
  <c r="H365" i="16"/>
  <c r="V363" i="16"/>
  <c r="X350" i="16"/>
  <c r="S350" i="16" s="1"/>
  <c r="T339" i="16"/>
  <c r="H333" i="16"/>
  <c r="T331" i="16"/>
  <c r="V292" i="16"/>
  <c r="V268" i="16"/>
  <c r="T256" i="16"/>
  <c r="H251" i="16"/>
  <c r="H238" i="16"/>
  <c r="X238" i="16"/>
  <c r="S238" i="16" s="1"/>
  <c r="T238" i="16"/>
  <c r="V238" i="16"/>
  <c r="X222" i="16"/>
  <c r="S222" i="16" s="1"/>
  <c r="W200" i="16"/>
  <c r="X152" i="16"/>
  <c r="S152" i="16" s="1"/>
  <c r="X119" i="16"/>
  <c r="S119" i="16" s="1"/>
  <c r="T119" i="16"/>
  <c r="W119" i="16"/>
  <c r="H37" i="16"/>
  <c r="X37" i="16"/>
  <c r="S37" i="16" s="1"/>
  <c r="T317" i="16"/>
  <c r="T309" i="16"/>
  <c r="H169" i="16"/>
  <c r="W158" i="16"/>
  <c r="H154" i="16"/>
  <c r="X138" i="16"/>
  <c r="S138" i="16" s="1"/>
  <c r="H118" i="16"/>
  <c r="H115" i="16"/>
  <c r="H114" i="16"/>
  <c r="X107" i="16"/>
  <c r="S107" i="16" s="1"/>
  <c r="T106" i="16"/>
  <c r="T105" i="16"/>
  <c r="V81" i="16"/>
  <c r="W55" i="16"/>
  <c r="V50" i="16"/>
  <c r="V41" i="16"/>
  <c r="V33" i="16"/>
  <c r="V25" i="16"/>
  <c r="H21" i="16"/>
  <c r="W175" i="16"/>
  <c r="V143" i="16"/>
  <c r="T121" i="16"/>
  <c r="X117" i="16"/>
  <c r="S117" i="16" s="1"/>
  <c r="T111" i="16"/>
  <c r="W257" i="16"/>
  <c r="X235" i="16"/>
  <c r="S235" i="16" s="1"/>
  <c r="T135" i="16"/>
  <c r="W127" i="16"/>
  <c r="X123" i="16"/>
  <c r="S123" i="16" s="1"/>
  <c r="V117" i="16"/>
  <c r="X114" i="16"/>
  <c r="S114" i="16" s="1"/>
  <c r="T107" i="16"/>
  <c r="H106" i="16"/>
  <c r="H105" i="16"/>
  <c r="X98" i="16"/>
  <c r="S98" i="16" s="1"/>
  <c r="V93" i="16"/>
  <c r="T81" i="16"/>
  <c r="V18" i="16"/>
  <c r="X169" i="16"/>
  <c r="S169" i="16" s="1"/>
  <c r="T143" i="16"/>
  <c r="X154" i="16"/>
  <c r="S154" i="16" s="1"/>
  <c r="V114" i="16"/>
  <c r="X105" i="16"/>
  <c r="S105" i="16" s="1"/>
  <c r="X42" i="16"/>
  <c r="S42" i="16" s="1"/>
  <c r="W21" i="16"/>
  <c r="X309" i="16"/>
  <c r="S309" i="16" s="1"/>
  <c r="W246" i="16"/>
  <c r="T235" i="16"/>
  <c r="X213" i="16"/>
  <c r="S213" i="16" s="1"/>
  <c r="V195" i="16"/>
  <c r="X189" i="16"/>
  <c r="S189" i="16" s="1"/>
  <c r="W183" i="16"/>
  <c r="T169" i="16"/>
  <c r="T167" i="16"/>
  <c r="T154" i="16"/>
  <c r="T137" i="16"/>
  <c r="X106" i="16"/>
  <c r="S106" i="16" s="1"/>
  <c r="W87" i="16"/>
  <c r="H500" i="16"/>
  <c r="W497" i="16"/>
  <c r="T496" i="16"/>
  <c r="H495" i="16"/>
  <c r="T488" i="16"/>
  <c r="H487" i="16"/>
  <c r="T481" i="16"/>
  <c r="X479" i="16"/>
  <c r="S479" i="16" s="1"/>
  <c r="V478" i="16"/>
  <c r="W476" i="16"/>
  <c r="V468" i="16"/>
  <c r="X464" i="16"/>
  <c r="S464" i="16" s="1"/>
  <c r="X461" i="16"/>
  <c r="S461" i="16" s="1"/>
  <c r="H457" i="16"/>
  <c r="V453" i="16"/>
  <c r="H451" i="16"/>
  <c r="H445" i="16"/>
  <c r="V441" i="16"/>
  <c r="H440" i="16"/>
  <c r="X436" i="16"/>
  <c r="S436" i="16" s="1"/>
  <c r="V435" i="16"/>
  <c r="T427" i="16"/>
  <c r="H425" i="16"/>
  <c r="H424" i="16"/>
  <c r="H422" i="16"/>
  <c r="H421" i="16"/>
  <c r="V419" i="16"/>
  <c r="H416" i="16"/>
  <c r="H414" i="16"/>
  <c r="H413" i="16"/>
  <c r="V411" i="16"/>
  <c r="V406" i="16"/>
  <c r="X406" i="16"/>
  <c r="S406" i="16" s="1"/>
  <c r="T470" i="16"/>
  <c r="T428" i="16"/>
  <c r="T408" i="16"/>
  <c r="W408" i="16"/>
  <c r="H403" i="16"/>
  <c r="V381" i="16"/>
  <c r="W381" i="16"/>
  <c r="X381" i="16"/>
  <c r="S381" i="16" s="1"/>
  <c r="H381" i="16"/>
  <c r="T381" i="16"/>
  <c r="X495" i="16"/>
  <c r="S495" i="16" s="1"/>
  <c r="X487" i="16"/>
  <c r="S487" i="16" s="1"/>
  <c r="H482" i="16"/>
  <c r="H481" i="16"/>
  <c r="X451" i="16"/>
  <c r="S451" i="16" s="1"/>
  <c r="H427" i="16"/>
  <c r="X424" i="16"/>
  <c r="S424" i="16" s="1"/>
  <c r="X421" i="16"/>
  <c r="S421" i="16" s="1"/>
  <c r="X413" i="16"/>
  <c r="S413" i="16" s="1"/>
  <c r="H409" i="16"/>
  <c r="W389" i="16"/>
  <c r="X389" i="16"/>
  <c r="S389" i="16" s="1"/>
  <c r="T389" i="16"/>
  <c r="W404" i="16"/>
  <c r="T404" i="16"/>
  <c r="V495" i="16"/>
  <c r="V487" i="16"/>
  <c r="X481" i="16"/>
  <c r="S481" i="16" s="1"/>
  <c r="W473" i="16"/>
  <c r="W462" i="16"/>
  <c r="X460" i="16"/>
  <c r="S460" i="16" s="1"/>
  <c r="X457" i="16"/>
  <c r="S457" i="16" s="1"/>
  <c r="V451" i="16"/>
  <c r="W445" i="16"/>
  <c r="X440" i="16"/>
  <c r="S440" i="16" s="1"/>
  <c r="X427" i="16"/>
  <c r="S427" i="16" s="1"/>
  <c r="V424" i="16"/>
  <c r="X422" i="16"/>
  <c r="S422" i="16" s="1"/>
  <c r="V421" i="16"/>
  <c r="W416" i="16"/>
  <c r="X414" i="16"/>
  <c r="S414" i="16" s="1"/>
  <c r="V413" i="16"/>
  <c r="X408" i="16"/>
  <c r="S408" i="16" s="1"/>
  <c r="W403" i="16"/>
  <c r="H393" i="16"/>
  <c r="V500" i="16"/>
  <c r="H498" i="16"/>
  <c r="X488" i="16"/>
  <c r="S488" i="16" s="1"/>
  <c r="X485" i="16"/>
  <c r="S485" i="16" s="1"/>
  <c r="W481" i="16"/>
  <c r="V473" i="16"/>
  <c r="X470" i="16"/>
  <c r="S470" i="16" s="1"/>
  <c r="X463" i="16"/>
  <c r="S463" i="16" s="1"/>
  <c r="V462" i="16"/>
  <c r="W460" i="16"/>
  <c r="X452" i="16"/>
  <c r="S452" i="16" s="1"/>
  <c r="X446" i="16"/>
  <c r="S446" i="16" s="1"/>
  <c r="W440" i="16"/>
  <c r="W427" i="16"/>
  <c r="V416" i="16"/>
  <c r="V408" i="16"/>
  <c r="V403" i="16"/>
  <c r="W397" i="16"/>
  <c r="T397" i="16"/>
  <c r="V390" i="16"/>
  <c r="T390" i="16"/>
  <c r="W500" i="16"/>
  <c r="X496" i="16"/>
  <c r="S496" i="16" s="1"/>
  <c r="T495" i="16"/>
  <c r="X493" i="16"/>
  <c r="S493" i="16" s="1"/>
  <c r="V488" i="16"/>
  <c r="T487" i="16"/>
  <c r="V485" i="16"/>
  <c r="H484" i="16"/>
  <c r="T480" i="16"/>
  <c r="H479" i="16"/>
  <c r="X478" i="16"/>
  <c r="S478" i="16" s="1"/>
  <c r="X474" i="16"/>
  <c r="S474" i="16" s="1"/>
  <c r="W470" i="16"/>
  <c r="X468" i="16"/>
  <c r="S468" i="16" s="1"/>
  <c r="W463" i="16"/>
  <c r="V460" i="16"/>
  <c r="H456" i="16"/>
  <c r="X453" i="16"/>
  <c r="S453" i="16" s="1"/>
  <c r="V452" i="16"/>
  <c r="T445" i="16"/>
  <c r="X435" i="16"/>
  <c r="S435" i="16" s="1"/>
  <c r="X428" i="16"/>
  <c r="S428" i="16" s="1"/>
  <c r="T422" i="16"/>
  <c r="T414" i="16"/>
  <c r="X409" i="16"/>
  <c r="S409" i="16" s="1"/>
  <c r="H405" i="16"/>
  <c r="V389" i="16"/>
  <c r="V493" i="16"/>
  <c r="H492" i="16"/>
  <c r="X491" i="16"/>
  <c r="S491" i="16" s="1"/>
  <c r="W478" i="16"/>
  <c r="X476" i="16"/>
  <c r="S476" i="16" s="1"/>
  <c r="V470" i="16"/>
  <c r="W468" i="16"/>
  <c r="H466" i="16"/>
  <c r="V463" i="16"/>
  <c r="T462" i="16"/>
  <c r="H449" i="16"/>
  <c r="T446" i="16"/>
  <c r="X441" i="16"/>
  <c r="S441" i="16" s="1"/>
  <c r="H438" i="16"/>
  <c r="H432" i="16"/>
  <c r="V428" i="16"/>
  <c r="X419" i="16"/>
  <c r="S419" i="16" s="1"/>
  <c r="V409" i="16"/>
  <c r="X404" i="16"/>
  <c r="S404" i="16" s="1"/>
  <c r="T403" i="16"/>
  <c r="V398" i="16"/>
  <c r="T398" i="16"/>
  <c r="V382" i="16"/>
  <c r="X382" i="16"/>
  <c r="S382" i="16" s="1"/>
  <c r="H382" i="16"/>
  <c r="T382" i="16"/>
  <c r="X400" i="16"/>
  <c r="S400" i="16" s="1"/>
  <c r="X392" i="16"/>
  <c r="S392" i="16" s="1"/>
  <c r="W384" i="16"/>
  <c r="X370" i="16"/>
  <c r="S370" i="16" s="1"/>
  <c r="V368" i="16"/>
  <c r="X362" i="16"/>
  <c r="S362" i="16" s="1"/>
  <c r="W360" i="16"/>
  <c r="X357" i="16"/>
  <c r="S357" i="16" s="1"/>
  <c r="H352" i="16"/>
  <c r="V348" i="16"/>
  <c r="T347" i="16"/>
  <c r="X341" i="16"/>
  <c r="S341" i="16" s="1"/>
  <c r="X336" i="16"/>
  <c r="S336" i="16" s="1"/>
  <c r="X334" i="16"/>
  <c r="S334" i="16" s="1"/>
  <c r="W333" i="16"/>
  <c r="X328" i="16"/>
  <c r="S328" i="16" s="1"/>
  <c r="X326" i="16"/>
  <c r="S326" i="16" s="1"/>
  <c r="W325" i="16"/>
  <c r="X322" i="16"/>
  <c r="S322" i="16" s="1"/>
  <c r="X320" i="16"/>
  <c r="S320" i="16" s="1"/>
  <c r="X318" i="16"/>
  <c r="S318" i="16" s="1"/>
  <c r="W317" i="16"/>
  <c r="X314" i="16"/>
  <c r="S314" i="16" s="1"/>
  <c r="X312" i="16"/>
  <c r="S312" i="16" s="1"/>
  <c r="X310" i="16"/>
  <c r="S310" i="16" s="1"/>
  <c r="W309" i="16"/>
  <c r="W304" i="16"/>
  <c r="V302" i="16"/>
  <c r="V301" i="16"/>
  <c r="T286" i="16"/>
  <c r="T285" i="16"/>
  <c r="X283" i="16"/>
  <c r="S283" i="16" s="1"/>
  <c r="T280" i="16"/>
  <c r="T278" i="16"/>
  <c r="T277" i="16"/>
  <c r="W275" i="16"/>
  <c r="H264" i="16"/>
  <c r="H262" i="16"/>
  <c r="H261" i="16"/>
  <c r="V255" i="16"/>
  <c r="W253" i="16"/>
  <c r="T232" i="16"/>
  <c r="T227" i="16"/>
  <c r="H225" i="16"/>
  <c r="H224" i="16"/>
  <c r="V220" i="16"/>
  <c r="T219" i="16"/>
  <c r="W210" i="16"/>
  <c r="T208" i="16"/>
  <c r="W177" i="16"/>
  <c r="H177" i="16"/>
  <c r="T177" i="16"/>
  <c r="T161" i="16"/>
  <c r="V161" i="16"/>
  <c r="W161" i="16"/>
  <c r="X161" i="16"/>
  <c r="S161" i="16" s="1"/>
  <c r="H161" i="16"/>
  <c r="H90" i="16"/>
  <c r="T90" i="16"/>
  <c r="V90" i="16"/>
  <c r="W90" i="16"/>
  <c r="X90" i="16"/>
  <c r="S90" i="16" s="1"/>
  <c r="W57" i="16"/>
  <c r="V57" i="16"/>
  <c r="X57" i="16"/>
  <c r="S57" i="16" s="1"/>
  <c r="W400" i="16"/>
  <c r="W392" i="16"/>
  <c r="V384" i="16"/>
  <c r="T376" i="16"/>
  <c r="T374" i="16"/>
  <c r="T373" i="16"/>
  <c r="T366" i="16"/>
  <c r="T365" i="16"/>
  <c r="X358" i="16"/>
  <c r="S358" i="16" s="1"/>
  <c r="W357" i="16"/>
  <c r="X354" i="16"/>
  <c r="S354" i="16" s="1"/>
  <c r="X342" i="16"/>
  <c r="S342" i="16" s="1"/>
  <c r="W341" i="16"/>
  <c r="W336" i="16"/>
  <c r="V334" i="16"/>
  <c r="W328" i="16"/>
  <c r="V326" i="16"/>
  <c r="V325" i="16"/>
  <c r="W320" i="16"/>
  <c r="V318" i="16"/>
  <c r="V317" i="16"/>
  <c r="W312" i="16"/>
  <c r="V310" i="16"/>
  <c r="V309" i="16"/>
  <c r="V304" i="16"/>
  <c r="X297" i="16"/>
  <c r="S297" i="16" s="1"/>
  <c r="T294" i="16"/>
  <c r="T293" i="16"/>
  <c r="X289" i="16"/>
  <c r="S289" i="16" s="1"/>
  <c r="W283" i="16"/>
  <c r="V275" i="16"/>
  <c r="H272" i="16"/>
  <c r="H270" i="16"/>
  <c r="H269" i="16"/>
  <c r="T250" i="16"/>
  <c r="T245" i="16"/>
  <c r="X214" i="16"/>
  <c r="S214" i="16" s="1"/>
  <c r="X211" i="16"/>
  <c r="S211" i="16" s="1"/>
  <c r="T205" i="16"/>
  <c r="X190" i="16"/>
  <c r="S190" i="16" s="1"/>
  <c r="H184" i="16"/>
  <c r="X184" i="16"/>
  <c r="S184" i="16" s="1"/>
  <c r="T180" i="16"/>
  <c r="W180" i="16"/>
  <c r="W155" i="16"/>
  <c r="X155" i="16"/>
  <c r="S155" i="16" s="1"/>
  <c r="H120" i="16"/>
  <c r="T120" i="16"/>
  <c r="V120" i="16"/>
  <c r="W120" i="16"/>
  <c r="X120" i="16"/>
  <c r="S120" i="16" s="1"/>
  <c r="H70" i="16"/>
  <c r="V70" i="16"/>
  <c r="X70" i="16"/>
  <c r="S70" i="16" s="1"/>
  <c r="T360" i="16"/>
  <c r="V358" i="16"/>
  <c r="V357" i="16"/>
  <c r="H347" i="16"/>
  <c r="V342" i="16"/>
  <c r="V341" i="16"/>
  <c r="V336" i="16"/>
  <c r="X329" i="16"/>
  <c r="S329" i="16" s="1"/>
  <c r="V328" i="16"/>
  <c r="X321" i="16"/>
  <c r="S321" i="16" s="1"/>
  <c r="V320" i="16"/>
  <c r="X313" i="16"/>
  <c r="S313" i="16" s="1"/>
  <c r="V312" i="16"/>
  <c r="X305" i="16"/>
  <c r="S305" i="16" s="1"/>
  <c r="T302" i="16"/>
  <c r="H286" i="16"/>
  <c r="H285" i="16"/>
  <c r="V283" i="16"/>
  <c r="H280" i="16"/>
  <c r="H278" i="16"/>
  <c r="H277" i="16"/>
  <c r="X264" i="16"/>
  <c r="S264" i="16" s="1"/>
  <c r="X261" i="16"/>
  <c r="S261" i="16" s="1"/>
  <c r="T237" i="16"/>
  <c r="H232" i="16"/>
  <c r="H227" i="16"/>
  <c r="X224" i="16"/>
  <c r="S224" i="16" s="1"/>
  <c r="H219" i="16"/>
  <c r="W214" i="16"/>
  <c r="W211" i="16"/>
  <c r="H208" i="16"/>
  <c r="T198" i="16"/>
  <c r="V196" i="16"/>
  <c r="T195" i="16"/>
  <c r="W190" i="16"/>
  <c r="H160" i="16"/>
  <c r="T160" i="16"/>
  <c r="V160" i="16"/>
  <c r="W160" i="16"/>
  <c r="H151" i="16"/>
  <c r="T151" i="16"/>
  <c r="V151" i="16"/>
  <c r="W151" i="16"/>
  <c r="X151" i="16"/>
  <c r="S151" i="16" s="1"/>
  <c r="T142" i="16"/>
  <c r="W142" i="16"/>
  <c r="X142" i="16"/>
  <c r="S142" i="16" s="1"/>
  <c r="H56" i="16"/>
  <c r="T56" i="16"/>
  <c r="V56" i="16"/>
  <c r="W56" i="16"/>
  <c r="X56" i="16"/>
  <c r="S56" i="16" s="1"/>
  <c r="H176" i="16"/>
  <c r="V176" i="16"/>
  <c r="W176" i="16"/>
  <c r="T85" i="16"/>
  <c r="H85" i="16"/>
  <c r="V85" i="16"/>
  <c r="W85" i="16"/>
  <c r="X85" i="16"/>
  <c r="S85" i="16" s="1"/>
  <c r="H69" i="16"/>
  <c r="T69" i="16"/>
  <c r="V69" i="16"/>
  <c r="W69" i="16"/>
  <c r="X69" i="16"/>
  <c r="S69" i="16" s="1"/>
  <c r="T23" i="16"/>
  <c r="W23" i="16"/>
  <c r="T358" i="16"/>
  <c r="T357" i="16"/>
  <c r="X347" i="16"/>
  <c r="S347" i="16" s="1"/>
  <c r="T342" i="16"/>
  <c r="T341" i="16"/>
  <c r="V337" i="16"/>
  <c r="T336" i="16"/>
  <c r="T328" i="16"/>
  <c r="T320" i="16"/>
  <c r="T312" i="16"/>
  <c r="X285" i="16"/>
  <c r="S285" i="16" s="1"/>
  <c r="V284" i="16"/>
  <c r="T283" i="16"/>
  <c r="X280" i="16"/>
  <c r="S280" i="16" s="1"/>
  <c r="X277" i="16"/>
  <c r="S277" i="16" s="1"/>
  <c r="X229" i="16"/>
  <c r="S229" i="16" s="1"/>
  <c r="X227" i="16"/>
  <c r="S227" i="16" s="1"/>
  <c r="X225" i="16"/>
  <c r="S225" i="16" s="1"/>
  <c r="V224" i="16"/>
  <c r="W221" i="16"/>
  <c r="X219" i="16"/>
  <c r="S219" i="16" s="1"/>
  <c r="V217" i="16"/>
  <c r="X212" i="16"/>
  <c r="S212" i="16" s="1"/>
  <c r="X188" i="16"/>
  <c r="S188" i="16" s="1"/>
  <c r="W184" i="16"/>
  <c r="X180" i="16"/>
  <c r="S180" i="16" s="1"/>
  <c r="X177" i="16"/>
  <c r="S177" i="16" s="1"/>
  <c r="X376" i="16"/>
  <c r="S376" i="16" s="1"/>
  <c r="X373" i="16"/>
  <c r="S373" i="16" s="1"/>
  <c r="X365" i="16"/>
  <c r="S365" i="16" s="1"/>
  <c r="H361" i="16"/>
  <c r="W347" i="16"/>
  <c r="H334" i="16"/>
  <c r="H326" i="16"/>
  <c r="H318" i="16"/>
  <c r="H310" i="16"/>
  <c r="W285" i="16"/>
  <c r="W280" i="16"/>
  <c r="W277" i="16"/>
  <c r="H275" i="16"/>
  <c r="X270" i="16"/>
  <c r="S270" i="16" s="1"/>
  <c r="T260" i="16"/>
  <c r="V254" i="16"/>
  <c r="W242" i="16"/>
  <c r="X232" i="16"/>
  <c r="S232" i="16" s="1"/>
  <c r="W229" i="16"/>
  <c r="W227" i="16"/>
  <c r="W219" i="16"/>
  <c r="T214" i="16"/>
  <c r="V212" i="16"/>
  <c r="T211" i="16"/>
  <c r="X208" i="16"/>
  <c r="S208" i="16" s="1"/>
  <c r="X202" i="16"/>
  <c r="S202" i="16" s="1"/>
  <c r="T190" i="16"/>
  <c r="V188" i="16"/>
  <c r="W186" i="16"/>
  <c r="V186" i="16"/>
  <c r="V184" i="16"/>
  <c r="V180" i="16"/>
  <c r="V177" i="16"/>
  <c r="H112" i="16"/>
  <c r="T112" i="16"/>
  <c r="V112" i="16"/>
  <c r="W112" i="16"/>
  <c r="X112" i="16"/>
  <c r="S112" i="16" s="1"/>
  <c r="W108" i="16"/>
  <c r="X108" i="16"/>
  <c r="S108" i="16" s="1"/>
  <c r="T15" i="16"/>
  <c r="W15" i="16"/>
  <c r="X15" i="16"/>
  <c r="S15" i="16" s="1"/>
  <c r="X368" i="16"/>
  <c r="S368" i="16" s="1"/>
  <c r="H358" i="16"/>
  <c r="H342" i="16"/>
  <c r="X286" i="16"/>
  <c r="S286" i="16" s="1"/>
  <c r="X278" i="16"/>
  <c r="S278" i="16" s="1"/>
  <c r="T262" i="16"/>
  <c r="X255" i="16"/>
  <c r="S255" i="16" s="1"/>
  <c r="W250" i="16"/>
  <c r="X245" i="16"/>
  <c r="S245" i="16" s="1"/>
  <c r="W232" i="16"/>
  <c r="T221" i="16"/>
  <c r="W208" i="16"/>
  <c r="X205" i="16"/>
  <c r="S205" i="16" s="1"/>
  <c r="X198" i="16"/>
  <c r="S198" i="16" s="1"/>
  <c r="W197" i="16"/>
  <c r="X195" i="16"/>
  <c r="S195" i="16" s="1"/>
  <c r="X185" i="16"/>
  <c r="S185" i="16" s="1"/>
  <c r="X348" i="16"/>
  <c r="S348" i="16" s="1"/>
  <c r="X275" i="16"/>
  <c r="S275" i="16" s="1"/>
  <c r="W245" i="16"/>
  <c r="T229" i="16"/>
  <c r="X220" i="16"/>
  <c r="S220" i="16" s="1"/>
  <c r="W205" i="16"/>
  <c r="T200" i="16"/>
  <c r="W185" i="16"/>
  <c r="T184" i="16"/>
  <c r="X176" i="16"/>
  <c r="S176" i="16" s="1"/>
  <c r="X160" i="16"/>
  <c r="S160" i="16" s="1"/>
  <c r="H102" i="16"/>
  <c r="V102" i="16"/>
  <c r="X102" i="16"/>
  <c r="S102" i="16" s="1"/>
  <c r="X175" i="16"/>
  <c r="S175" i="16" s="1"/>
  <c r="X168" i="16"/>
  <c r="S168" i="16" s="1"/>
  <c r="W164" i="16"/>
  <c r="V159" i="16"/>
  <c r="V156" i="16"/>
  <c r="H148" i="16"/>
  <c r="X144" i="16"/>
  <c r="S144" i="16" s="1"/>
  <c r="W137" i="16"/>
  <c r="V136" i="16"/>
  <c r="V132" i="16"/>
  <c r="T130" i="16"/>
  <c r="T129" i="16"/>
  <c r="X127" i="16"/>
  <c r="S127" i="16" s="1"/>
  <c r="X125" i="16"/>
  <c r="S125" i="16" s="1"/>
  <c r="H122" i="16"/>
  <c r="W117" i="16"/>
  <c r="X101" i="16"/>
  <c r="S101" i="16" s="1"/>
  <c r="X99" i="16"/>
  <c r="S99" i="16" s="1"/>
  <c r="V98" i="16"/>
  <c r="W84" i="16"/>
  <c r="T59" i="16"/>
  <c r="T58" i="16"/>
  <c r="W37" i="16"/>
  <c r="W29" i="16"/>
  <c r="X17" i="16"/>
  <c r="S17" i="16" s="1"/>
  <c r="V13" i="16"/>
  <c r="V496" i="21"/>
  <c r="X472" i="21"/>
  <c r="S472" i="21" s="1"/>
  <c r="V467" i="21"/>
  <c r="V457" i="21"/>
  <c r="H185" i="21"/>
  <c r="V171" i="21"/>
  <c r="X72" i="16"/>
  <c r="S72" i="16" s="1"/>
  <c r="X64" i="16"/>
  <c r="S64" i="16" s="1"/>
  <c r="T55" i="16"/>
  <c r="X50" i="16"/>
  <c r="S50" i="16" s="1"/>
  <c r="H46" i="16"/>
  <c r="H45" i="16"/>
  <c r="V37" i="16"/>
  <c r="X34" i="16"/>
  <c r="S34" i="16" s="1"/>
  <c r="V29" i="16"/>
  <c r="H26" i="16"/>
  <c r="V24" i="16"/>
  <c r="X21" i="16"/>
  <c r="S21" i="16" s="1"/>
  <c r="X18" i="16"/>
  <c r="S18" i="16" s="1"/>
  <c r="W17" i="16"/>
  <c r="T16" i="16"/>
  <c r="T303" i="21"/>
  <c r="H265" i="21"/>
  <c r="X114" i="21"/>
  <c r="S114" i="21" s="1"/>
  <c r="X26" i="21"/>
  <c r="S26" i="21" s="1"/>
  <c r="H24" i="21"/>
  <c r="X183" i="16"/>
  <c r="S183" i="16" s="1"/>
  <c r="V175" i="16"/>
  <c r="X172" i="16"/>
  <c r="S172" i="16" s="1"/>
  <c r="V168" i="16"/>
  <c r="W166" i="16"/>
  <c r="T159" i="16"/>
  <c r="V144" i="16"/>
  <c r="H141" i="16"/>
  <c r="T136" i="16"/>
  <c r="V133" i="16"/>
  <c r="H130" i="16"/>
  <c r="H129" i="16"/>
  <c r="V127" i="16"/>
  <c r="V125" i="16"/>
  <c r="H123" i="16"/>
  <c r="X121" i="16"/>
  <c r="S121" i="16" s="1"/>
  <c r="H109" i="16"/>
  <c r="X104" i="16"/>
  <c r="S104" i="16" s="1"/>
  <c r="V101" i="16"/>
  <c r="T99" i="16"/>
  <c r="T98" i="16"/>
  <c r="X96" i="16"/>
  <c r="S96" i="16" s="1"/>
  <c r="V94" i="16"/>
  <c r="X77" i="16"/>
  <c r="S77" i="16" s="1"/>
  <c r="W72" i="16"/>
  <c r="W64" i="16"/>
  <c r="H58" i="16"/>
  <c r="W50" i="16"/>
  <c r="X38" i="16"/>
  <c r="S38" i="16" s="1"/>
  <c r="X25" i="16"/>
  <c r="S25" i="16" s="1"/>
  <c r="V17" i="16"/>
  <c r="X476" i="21"/>
  <c r="S476" i="21" s="1"/>
  <c r="X444" i="21"/>
  <c r="S444" i="21" s="1"/>
  <c r="X407" i="21"/>
  <c r="S407" i="21" s="1"/>
  <c r="X339" i="21"/>
  <c r="S339" i="21" s="1"/>
  <c r="X250" i="21"/>
  <c r="S250" i="21" s="1"/>
  <c r="X41" i="21"/>
  <c r="S41" i="21" s="1"/>
  <c r="X29" i="21"/>
  <c r="S29" i="21" s="1"/>
  <c r="X148" i="16"/>
  <c r="S148" i="16" s="1"/>
  <c r="X135" i="16"/>
  <c r="S135" i="16" s="1"/>
  <c r="X128" i="16"/>
  <c r="S128" i="16" s="1"/>
  <c r="V38" i="16"/>
  <c r="T37" i="16"/>
  <c r="V499" i="21"/>
  <c r="W444" i="21"/>
  <c r="W407" i="21"/>
  <c r="V351" i="21"/>
  <c r="V343" i="21"/>
  <c r="W254" i="21"/>
  <c r="T241" i="21"/>
  <c r="X230" i="21"/>
  <c r="S230" i="21" s="1"/>
  <c r="X212" i="21"/>
  <c r="S212" i="21" s="1"/>
  <c r="V188" i="21"/>
  <c r="H184" i="21"/>
  <c r="V179" i="21"/>
  <c r="H177" i="21"/>
  <c r="X172" i="21"/>
  <c r="S172" i="21" s="1"/>
  <c r="T161" i="21"/>
  <c r="X155" i="21"/>
  <c r="S155" i="21" s="1"/>
  <c r="X107" i="21"/>
  <c r="S107" i="21" s="1"/>
  <c r="T68" i="21"/>
  <c r="W41" i="21"/>
  <c r="W29" i="21"/>
  <c r="H17" i="21"/>
  <c r="X16" i="21"/>
  <c r="S16" i="21" s="1"/>
  <c r="U13" i="21"/>
  <c r="T175" i="16"/>
  <c r="W148" i="16"/>
  <c r="W135" i="16"/>
  <c r="X129" i="16"/>
  <c r="S129" i="16" s="1"/>
  <c r="W128" i="16"/>
  <c r="T127" i="16"/>
  <c r="X122" i="16"/>
  <c r="S122" i="16" s="1"/>
  <c r="V121" i="16"/>
  <c r="H117" i="16"/>
  <c r="V104" i="16"/>
  <c r="V96" i="16"/>
  <c r="X81" i="16"/>
  <c r="S81" i="16" s="1"/>
  <c r="X78" i="16"/>
  <c r="S78" i="16" s="1"/>
  <c r="X73" i="16"/>
  <c r="S73" i="16" s="1"/>
  <c r="X65" i="16"/>
  <c r="S65" i="16" s="1"/>
  <c r="X60" i="16"/>
  <c r="S60" i="16" s="1"/>
  <c r="X58" i="16"/>
  <c r="S58" i="16" s="1"/>
  <c r="X51" i="16"/>
  <c r="S51" i="16" s="1"/>
  <c r="W45" i="16"/>
  <c r="H42" i="16"/>
  <c r="W26" i="16"/>
  <c r="T17" i="16"/>
  <c r="V464" i="21"/>
  <c r="W426" i="21"/>
  <c r="V363" i="21"/>
  <c r="T339" i="21"/>
  <c r="H335" i="21"/>
  <c r="T311" i="21"/>
  <c r="T297" i="21"/>
  <c r="X287" i="21"/>
  <c r="S287" i="21" s="1"/>
  <c r="H283" i="21"/>
  <c r="T250" i="21"/>
  <c r="W230" i="21"/>
  <c r="W224" i="21"/>
  <c r="H192" i="21"/>
  <c r="X185" i="21"/>
  <c r="S185" i="21" s="1"/>
  <c r="H171" i="21"/>
  <c r="V155" i="21"/>
  <c r="T153" i="21"/>
  <c r="V140" i="21"/>
  <c r="X135" i="21"/>
  <c r="S135" i="21" s="1"/>
  <c r="T64" i="21"/>
  <c r="T61" i="21"/>
  <c r="T49" i="21"/>
  <c r="V17" i="21"/>
  <c r="X13" i="21"/>
  <c r="S13" i="21" s="1"/>
  <c r="X167" i="16"/>
  <c r="S167" i="16" s="1"/>
  <c r="X153" i="16"/>
  <c r="S153" i="16" s="1"/>
  <c r="V148" i="16"/>
  <c r="X143" i="16"/>
  <c r="S143" i="16" s="1"/>
  <c r="V135" i="16"/>
  <c r="W129" i="16"/>
  <c r="V128" i="16"/>
  <c r="X116" i="16"/>
  <c r="S116" i="16" s="1"/>
  <c r="X109" i="16"/>
  <c r="S109" i="16" s="1"/>
  <c r="H101" i="16"/>
  <c r="X97" i="16"/>
  <c r="S97" i="16" s="1"/>
  <c r="V73" i="16"/>
  <c r="V65" i="16"/>
  <c r="W58" i="16"/>
  <c r="X41" i="16"/>
  <c r="S41" i="16" s="1"/>
  <c r="X16" i="16"/>
  <c r="S16" i="16" s="1"/>
  <c r="V498" i="21"/>
  <c r="X468" i="21"/>
  <c r="S468" i="21" s="1"/>
  <c r="X458" i="21"/>
  <c r="S458" i="21" s="1"/>
  <c r="X447" i="21"/>
  <c r="S447" i="21" s="1"/>
  <c r="X400" i="21"/>
  <c r="S400" i="21" s="1"/>
  <c r="T370" i="21"/>
  <c r="T323" i="21"/>
  <c r="T319" i="21"/>
  <c r="X292" i="21"/>
  <c r="S292" i="21" s="1"/>
  <c r="V287" i="21"/>
  <c r="V282" i="21"/>
  <c r="X278" i="21"/>
  <c r="S278" i="21" s="1"/>
  <c r="W262" i="21"/>
  <c r="T254" i="21"/>
  <c r="T240" i="21"/>
  <c r="H198" i="21"/>
  <c r="T188" i="21"/>
  <c r="T172" i="21"/>
  <c r="T84" i="21"/>
  <c r="H72" i="21"/>
  <c r="H68" i="21"/>
  <c r="T44" i="21"/>
  <c r="T41" i="21"/>
  <c r="T29" i="21"/>
  <c r="T25" i="21"/>
  <c r="W21" i="21"/>
  <c r="T13" i="21"/>
  <c r="W167" i="16"/>
  <c r="X159" i="16"/>
  <c r="S159" i="16" s="1"/>
  <c r="X156" i="16"/>
  <c r="S156" i="16" s="1"/>
  <c r="X150" i="16"/>
  <c r="S150" i="16" s="1"/>
  <c r="W143" i="16"/>
  <c r="X136" i="16"/>
  <c r="S136" i="16" s="1"/>
  <c r="X130" i="16"/>
  <c r="S130" i="16" s="1"/>
  <c r="T122" i="16"/>
  <c r="W109" i="16"/>
  <c r="W97" i="16"/>
  <c r="X409" i="21"/>
  <c r="S409" i="21" s="1"/>
  <c r="H390" i="21"/>
  <c r="X385" i="21"/>
  <c r="S385" i="21" s="1"/>
  <c r="V379" i="21"/>
  <c r="X355" i="21"/>
  <c r="S355" i="21" s="1"/>
  <c r="H343" i="21"/>
  <c r="X332" i="21"/>
  <c r="S332" i="21" s="1"/>
  <c r="H311" i="21"/>
  <c r="V292" i="21"/>
  <c r="X269" i="21"/>
  <c r="S269" i="21" s="1"/>
  <c r="T257" i="21"/>
  <c r="H250" i="21"/>
  <c r="T185" i="21"/>
  <c r="H182" i="21"/>
  <c r="H176" i="21"/>
  <c r="X169" i="21"/>
  <c r="S169" i="21" s="1"/>
  <c r="H64" i="21"/>
  <c r="T56" i="21"/>
  <c r="H16" i="21"/>
  <c r="H13" i="16"/>
  <c r="X13" i="16"/>
  <c r="S13" i="16" s="1"/>
  <c r="W13" i="16"/>
  <c r="C34" i="7"/>
  <c r="W371" i="21"/>
  <c r="X371" i="21"/>
  <c r="S371" i="21" s="1"/>
  <c r="X321" i="21"/>
  <c r="S321" i="21" s="1"/>
  <c r="H304" i="21"/>
  <c r="V304" i="21"/>
  <c r="V30" i="21"/>
  <c r="W30" i="21"/>
  <c r="X30" i="21"/>
  <c r="S30" i="21" s="1"/>
  <c r="X495" i="21"/>
  <c r="S495" i="21" s="1"/>
  <c r="X491" i="21"/>
  <c r="S491" i="21" s="1"/>
  <c r="X463" i="21"/>
  <c r="S463" i="21" s="1"/>
  <c r="W375" i="21"/>
  <c r="X375" i="21"/>
  <c r="S375" i="21" s="1"/>
  <c r="X358" i="21"/>
  <c r="S358" i="21" s="1"/>
  <c r="W331" i="21"/>
  <c r="T331" i="21"/>
  <c r="X331" i="21"/>
  <c r="S331" i="21" s="1"/>
  <c r="W290" i="21"/>
  <c r="T290" i="21"/>
  <c r="X290" i="21"/>
  <c r="S290" i="21" s="1"/>
  <c r="V264" i="21"/>
  <c r="T264" i="21"/>
  <c r="W264" i="21"/>
  <c r="W170" i="21"/>
  <c r="T170" i="21"/>
  <c r="H151" i="21"/>
  <c r="W148" i="21"/>
  <c r="T148" i="21"/>
  <c r="W97" i="21"/>
  <c r="X97" i="21"/>
  <c r="S97" i="21" s="1"/>
  <c r="V70" i="21"/>
  <c r="W70" i="21"/>
  <c r="X70" i="21"/>
  <c r="S70" i="21" s="1"/>
  <c r="V52" i="21"/>
  <c r="H52" i="21"/>
  <c r="V48" i="21"/>
  <c r="H48" i="21"/>
  <c r="T48" i="21"/>
  <c r="W354" i="21"/>
  <c r="T354" i="21"/>
  <c r="X354" i="21"/>
  <c r="S354" i="21" s="1"/>
  <c r="W314" i="21"/>
  <c r="H314" i="21"/>
  <c r="H204" i="21"/>
  <c r="X204" i="21"/>
  <c r="S204" i="21" s="1"/>
  <c r="V79" i="21"/>
  <c r="W79" i="21"/>
  <c r="W194" i="21"/>
  <c r="T132" i="21"/>
  <c r="V132" i="21"/>
  <c r="W132" i="21"/>
  <c r="W495" i="21"/>
  <c r="W491" i="21"/>
  <c r="V488" i="21"/>
  <c r="V484" i="21"/>
  <c r="W463" i="21"/>
  <c r="X428" i="21"/>
  <c r="S428" i="21" s="1"/>
  <c r="W320" i="21"/>
  <c r="X320" i="21"/>
  <c r="S320" i="21" s="1"/>
  <c r="W312" i="21"/>
  <c r="V312" i="21"/>
  <c r="X312" i="21"/>
  <c r="S312" i="21" s="1"/>
  <c r="T272" i="21"/>
  <c r="W178" i="21"/>
  <c r="T178" i="21"/>
  <c r="W154" i="21"/>
  <c r="T154" i="21"/>
  <c r="V85" i="21"/>
  <c r="T85" i="21"/>
  <c r="W85" i="21"/>
  <c r="X85" i="21"/>
  <c r="S85" i="21" s="1"/>
  <c r="H55" i="21"/>
  <c r="V14" i="21"/>
  <c r="T14" i="21"/>
  <c r="W14" i="21"/>
  <c r="V45" i="21"/>
  <c r="T45" i="21"/>
  <c r="W45" i="21"/>
  <c r="X45" i="21"/>
  <c r="S45" i="21" s="1"/>
  <c r="H216" i="21"/>
  <c r="X216" i="21"/>
  <c r="S216" i="21" s="1"/>
  <c r="X202" i="21"/>
  <c r="S202" i="21" s="1"/>
  <c r="H202" i="21"/>
  <c r="W163" i="21"/>
  <c r="T163" i="21"/>
  <c r="V163" i="21"/>
  <c r="X163" i="21"/>
  <c r="S163" i="21" s="1"/>
  <c r="H163" i="21"/>
  <c r="W141" i="21"/>
  <c r="V141" i="21"/>
  <c r="X141" i="21"/>
  <c r="S141" i="21" s="1"/>
  <c r="H141" i="21"/>
  <c r="V495" i="21"/>
  <c r="V491" i="21"/>
  <c r="T475" i="21"/>
  <c r="V463" i="21"/>
  <c r="W428" i="21"/>
  <c r="V425" i="21"/>
  <c r="V413" i="21"/>
  <c r="W324" i="21"/>
  <c r="V324" i="21"/>
  <c r="X324" i="21"/>
  <c r="S324" i="21" s="1"/>
  <c r="W298" i="21"/>
  <c r="V298" i="21"/>
  <c r="X298" i="21"/>
  <c r="S298" i="21" s="1"/>
  <c r="H298" i="21"/>
  <c r="W196" i="21"/>
  <c r="T196" i="21"/>
  <c r="V196" i="21"/>
  <c r="X196" i="21"/>
  <c r="S196" i="21" s="1"/>
  <c r="W193" i="21"/>
  <c r="T193" i="21"/>
  <c r="V77" i="21"/>
  <c r="W77" i="21"/>
  <c r="X77" i="21"/>
  <c r="S77" i="21" s="1"/>
  <c r="H77" i="21"/>
  <c r="V40" i="21"/>
  <c r="T40" i="21"/>
  <c r="V37" i="21"/>
  <c r="W37" i="21"/>
  <c r="X37" i="21"/>
  <c r="S37" i="21" s="1"/>
  <c r="V33" i="21"/>
  <c r="T33" i="21"/>
  <c r="W33" i="21"/>
  <c r="V22" i="21"/>
  <c r="X22" i="21"/>
  <c r="S22" i="21" s="1"/>
  <c r="H309" i="21"/>
  <c r="X309" i="21"/>
  <c r="S309" i="21" s="1"/>
  <c r="T268" i="21"/>
  <c r="V157" i="21"/>
  <c r="X157" i="21"/>
  <c r="S157" i="21" s="1"/>
  <c r="V53" i="21"/>
  <c r="T53" i="21"/>
  <c r="W53" i="21"/>
  <c r="W353" i="21"/>
  <c r="H353" i="21"/>
  <c r="V60" i="21"/>
  <c r="T60" i="21"/>
  <c r="X487" i="21"/>
  <c r="S487" i="21" s="1"/>
  <c r="T479" i="21"/>
  <c r="X449" i="21"/>
  <c r="S449" i="21" s="1"/>
  <c r="V442" i="21"/>
  <c r="X419" i="21"/>
  <c r="S419" i="21" s="1"/>
  <c r="H392" i="21"/>
  <c r="W347" i="21"/>
  <c r="V347" i="21"/>
  <c r="X347" i="21"/>
  <c r="S347" i="21" s="1"/>
  <c r="H347" i="21"/>
  <c r="W275" i="21"/>
  <c r="H275" i="21"/>
  <c r="X275" i="21"/>
  <c r="S275" i="21" s="1"/>
  <c r="H270" i="21"/>
  <c r="W266" i="21"/>
  <c r="V266" i="21"/>
  <c r="V258" i="21"/>
  <c r="W258" i="21"/>
  <c r="X258" i="21"/>
  <c r="S258" i="21" s="1"/>
  <c r="H258" i="21"/>
  <c r="H234" i="21"/>
  <c r="W187" i="21"/>
  <c r="T187" i="21"/>
  <c r="X187" i="21"/>
  <c r="S187" i="21" s="1"/>
  <c r="X106" i="21"/>
  <c r="S106" i="21" s="1"/>
  <c r="T106" i="21"/>
  <c r="V106" i="21"/>
  <c r="V65" i="21"/>
  <c r="T65" i="21"/>
  <c r="W65" i="21"/>
  <c r="X65" i="21"/>
  <c r="S65" i="21" s="1"/>
  <c r="X53" i="21"/>
  <c r="S53" i="21" s="1"/>
  <c r="V50" i="21"/>
  <c r="W50" i="21"/>
  <c r="X50" i="21"/>
  <c r="S50" i="21" s="1"/>
  <c r="V18" i="21"/>
  <c r="W18" i="21"/>
  <c r="X18" i="21"/>
  <c r="S18" i="21" s="1"/>
  <c r="V261" i="21"/>
  <c r="W261" i="21"/>
  <c r="H261" i="21"/>
  <c r="X500" i="21"/>
  <c r="S500" i="21" s="1"/>
  <c r="W449" i="21"/>
  <c r="V436" i="21"/>
  <c r="X415" i="21"/>
  <c r="S415" i="21" s="1"/>
  <c r="W383" i="21"/>
  <c r="H383" i="21"/>
  <c r="V371" i="21"/>
  <c r="T306" i="21"/>
  <c r="V306" i="21"/>
  <c r="X304" i="21"/>
  <c r="S304" i="21" s="1"/>
  <c r="H301" i="21"/>
  <c r="X301" i="21"/>
  <c r="S301" i="21" s="1"/>
  <c r="V290" i="21"/>
  <c r="X148" i="21"/>
  <c r="S148" i="21" s="1"/>
  <c r="W146" i="21"/>
  <c r="H146" i="21"/>
  <c r="T146" i="21"/>
  <c r="X146" i="21"/>
  <c r="S146" i="21" s="1"/>
  <c r="X132" i="21"/>
  <c r="S132" i="21" s="1"/>
  <c r="T79" i="21"/>
  <c r="V76" i="21"/>
  <c r="H76" i="21"/>
  <c r="T76" i="21"/>
  <c r="V32" i="21"/>
  <c r="H32" i="21"/>
  <c r="V28" i="21"/>
  <c r="H28" i="21"/>
  <c r="T28" i="21"/>
  <c r="W168" i="21"/>
  <c r="V57" i="21"/>
  <c r="W57" i="21"/>
  <c r="X57" i="21"/>
  <c r="S57" i="21" s="1"/>
  <c r="W500" i="21"/>
  <c r="U500" i="21" s="1"/>
  <c r="W496" i="21"/>
  <c r="T487" i="21"/>
  <c r="W468" i="21"/>
  <c r="W464" i="21"/>
  <c r="V431" i="21"/>
  <c r="W398" i="21"/>
  <c r="W391" i="21"/>
  <c r="H391" i="21"/>
  <c r="W388" i="21"/>
  <c r="T388" i="21"/>
  <c r="H382" i="21"/>
  <c r="V375" i="21"/>
  <c r="H354" i="21"/>
  <c r="W315" i="21"/>
  <c r="T315" i="21"/>
  <c r="X315" i="21"/>
  <c r="S315" i="21" s="1"/>
  <c r="T293" i="21"/>
  <c r="X293" i="21"/>
  <c r="S293" i="21" s="1"/>
  <c r="W286" i="21"/>
  <c r="V286" i="21"/>
  <c r="X286" i="21"/>
  <c r="S286" i="21" s="1"/>
  <c r="H286" i="21"/>
  <c r="H281" i="21"/>
  <c r="V281" i="21"/>
  <c r="T261" i="21"/>
  <c r="W195" i="21"/>
  <c r="H195" i="21"/>
  <c r="T195" i="21"/>
  <c r="V195" i="21"/>
  <c r="T194" i="21"/>
  <c r="V173" i="21"/>
  <c r="X173" i="21"/>
  <c r="S173" i="21" s="1"/>
  <c r="H168" i="21"/>
  <c r="W149" i="21"/>
  <c r="V149" i="21"/>
  <c r="X149" i="21"/>
  <c r="S149" i="21" s="1"/>
  <c r="T141" i="21"/>
  <c r="V122" i="21"/>
  <c r="X122" i="21"/>
  <c r="S122" i="21" s="1"/>
  <c r="X14" i="21"/>
  <c r="S14" i="21" s="1"/>
  <c r="X363" i="21"/>
  <c r="S363" i="21" s="1"/>
  <c r="V279" i="21"/>
  <c r="X262" i="21"/>
  <c r="S262" i="21" s="1"/>
  <c r="T186" i="21"/>
  <c r="X180" i="21"/>
  <c r="S180" i="21" s="1"/>
  <c r="T179" i="21"/>
  <c r="V172" i="21"/>
  <c r="T169" i="21"/>
  <c r="T164" i="21"/>
  <c r="V156" i="21"/>
  <c r="T145" i="21"/>
  <c r="T125" i="21"/>
  <c r="W94" i="21"/>
  <c r="T87" i="21"/>
  <c r="T69" i="21"/>
  <c r="W66" i="21"/>
  <c r="W61" i="21"/>
  <c r="X21" i="21"/>
  <c r="S21" i="21" s="1"/>
  <c r="W13" i="21"/>
  <c r="T346" i="21"/>
  <c r="H369" i="21"/>
  <c r="H339" i="21"/>
  <c r="X327" i="21"/>
  <c r="S327" i="21" s="1"/>
  <c r="H292" i="21"/>
  <c r="H279" i="21"/>
  <c r="H273" i="21"/>
  <c r="H254" i="21"/>
  <c r="H235" i="21"/>
  <c r="H218" i="21"/>
  <c r="X188" i="21"/>
  <c r="S188" i="21" s="1"/>
  <c r="T180" i="21"/>
  <c r="H179" i="21"/>
  <c r="H169" i="21"/>
  <c r="H153" i="21"/>
  <c r="W82" i="21"/>
  <c r="T73" i="21"/>
  <c r="H56" i="21"/>
  <c r="H36" i="21"/>
  <c r="X25" i="21"/>
  <c r="S25" i="21" s="1"/>
  <c r="T21" i="21"/>
  <c r="H13" i="21"/>
  <c r="W241" i="21"/>
  <c r="X238" i="21"/>
  <c r="S238" i="21" s="1"/>
  <c r="X161" i="21"/>
  <c r="S161" i="21" s="1"/>
  <c r="H160" i="21"/>
  <c r="T144" i="21"/>
  <c r="X42" i="21"/>
  <c r="S42" i="21" s="1"/>
  <c r="W25" i="21"/>
  <c r="T327" i="21"/>
  <c r="X323" i="21"/>
  <c r="S323" i="21" s="1"/>
  <c r="X311" i="21"/>
  <c r="S311" i="21" s="1"/>
  <c r="X282" i="21"/>
  <c r="S282" i="21" s="1"/>
  <c r="V278" i="21"/>
  <c r="W245" i="21"/>
  <c r="W238" i="21"/>
  <c r="X179" i="21"/>
  <c r="S179" i="21" s="1"/>
  <c r="X164" i="21"/>
  <c r="S164" i="21" s="1"/>
  <c r="X99" i="21"/>
  <c r="S99" i="21" s="1"/>
  <c r="T72" i="21"/>
  <c r="X69" i="21"/>
  <c r="S69" i="21" s="1"/>
  <c r="W42" i="21"/>
  <c r="W345" i="21"/>
  <c r="H345" i="21"/>
  <c r="W328" i="21"/>
  <c r="H328" i="21"/>
  <c r="T328" i="21"/>
  <c r="T499" i="21"/>
  <c r="X483" i="21"/>
  <c r="S483" i="21" s="1"/>
  <c r="V476" i="21"/>
  <c r="W471" i="21"/>
  <c r="T467" i="21"/>
  <c r="X452" i="21"/>
  <c r="S452" i="21" s="1"/>
  <c r="X441" i="21"/>
  <c r="S441" i="21" s="1"/>
  <c r="X403" i="21"/>
  <c r="S403" i="21" s="1"/>
  <c r="W338" i="21"/>
  <c r="T338" i="21"/>
  <c r="V338" i="21"/>
  <c r="X338" i="21"/>
  <c r="S338" i="21" s="1"/>
  <c r="W330" i="21"/>
  <c r="T330" i="21"/>
  <c r="V330" i="21"/>
  <c r="X330" i="21"/>
  <c r="S330" i="21" s="1"/>
  <c r="W322" i="21"/>
  <c r="T322" i="21"/>
  <c r="V322" i="21"/>
  <c r="X322" i="21"/>
  <c r="S322" i="21" s="1"/>
  <c r="W295" i="21"/>
  <c r="H295" i="21"/>
  <c r="T295" i="21"/>
  <c r="V295" i="21"/>
  <c r="X295" i="21"/>
  <c r="S295" i="21" s="1"/>
  <c r="V95" i="21"/>
  <c r="H95" i="21"/>
  <c r="T95" i="21"/>
  <c r="W95" i="21"/>
  <c r="X95" i="21"/>
  <c r="S95" i="21" s="1"/>
  <c r="V81" i="21"/>
  <c r="W81" i="21"/>
  <c r="X81" i="21"/>
  <c r="S81" i="21" s="1"/>
  <c r="H81" i="21"/>
  <c r="T81" i="21"/>
  <c r="W377" i="21"/>
  <c r="H377" i="21"/>
  <c r="W183" i="21"/>
  <c r="T183" i="21"/>
  <c r="V183" i="21"/>
  <c r="X183" i="21"/>
  <c r="S183" i="21" s="1"/>
  <c r="H183" i="21"/>
  <c r="X471" i="21"/>
  <c r="S471" i="21" s="1"/>
  <c r="W365" i="21"/>
  <c r="H365" i="21"/>
  <c r="W280" i="21"/>
  <c r="H280" i="21"/>
  <c r="V280" i="21"/>
  <c r="X280" i="21"/>
  <c r="S280" i="21" s="1"/>
  <c r="X210" i="21"/>
  <c r="S210" i="21" s="1"/>
  <c r="H210" i="21"/>
  <c r="W483" i="21"/>
  <c r="X480" i="21"/>
  <c r="S480" i="21" s="1"/>
  <c r="V471" i="21"/>
  <c r="W452" i="21"/>
  <c r="W441" i="21"/>
  <c r="W142" i="21"/>
  <c r="T142" i="21"/>
  <c r="V142" i="21"/>
  <c r="H142" i="21"/>
  <c r="X142" i="21"/>
  <c r="S142" i="21" s="1"/>
  <c r="W357" i="21"/>
  <c r="H357" i="21"/>
  <c r="W336" i="21"/>
  <c r="H336" i="21"/>
  <c r="T336" i="21"/>
  <c r="W174" i="21"/>
  <c r="T174" i="21"/>
  <c r="V174" i="21"/>
  <c r="X174" i="21"/>
  <c r="S174" i="21" s="1"/>
  <c r="W317" i="21"/>
  <c r="H317" i="21"/>
  <c r="T317" i="21"/>
  <c r="V317" i="21"/>
  <c r="X492" i="21"/>
  <c r="S492" i="21" s="1"/>
  <c r="V483" i="21"/>
  <c r="W480" i="21"/>
  <c r="X475" i="21"/>
  <c r="S475" i="21" s="1"/>
  <c r="X455" i="21"/>
  <c r="S455" i="21" s="1"/>
  <c r="X434" i="21"/>
  <c r="S434" i="21" s="1"/>
  <c r="X423" i="21"/>
  <c r="S423" i="21" s="1"/>
  <c r="V421" i="21"/>
  <c r="X421" i="21"/>
  <c r="S421" i="21" s="1"/>
  <c r="X411" i="21"/>
  <c r="S411" i="21" s="1"/>
  <c r="W396" i="21"/>
  <c r="T396" i="21"/>
  <c r="V396" i="21"/>
  <c r="V395" i="21"/>
  <c r="W394" i="21"/>
  <c r="X393" i="21"/>
  <c r="S393" i="21" s="1"/>
  <c r="W379" i="21"/>
  <c r="W359" i="21"/>
  <c r="V359" i="21"/>
  <c r="X359" i="21"/>
  <c r="S359" i="21" s="1"/>
  <c r="W355" i="21"/>
  <c r="H355" i="21"/>
  <c r="H349" i="21"/>
  <c r="W340" i="21"/>
  <c r="H340" i="21"/>
  <c r="T340" i="21"/>
  <c r="X336" i="21"/>
  <c r="S336" i="21" s="1"/>
  <c r="W332" i="21"/>
  <c r="H332" i="21"/>
  <c r="T332" i="21"/>
  <c r="X328" i="21"/>
  <c r="S328" i="21" s="1"/>
  <c r="W313" i="21"/>
  <c r="H313" i="21"/>
  <c r="T313" i="21"/>
  <c r="V313" i="21"/>
  <c r="X313" i="21"/>
  <c r="S313" i="21" s="1"/>
  <c r="W307" i="21"/>
  <c r="H307" i="21"/>
  <c r="T307" i="21"/>
  <c r="V307" i="21"/>
  <c r="X307" i="21"/>
  <c r="S307" i="21" s="1"/>
  <c r="W299" i="21"/>
  <c r="H299" i="21"/>
  <c r="T299" i="21"/>
  <c r="V299" i="21"/>
  <c r="X299" i="21"/>
  <c r="S299" i="21" s="1"/>
  <c r="W225" i="21"/>
  <c r="X225" i="21"/>
  <c r="S225" i="21" s="1"/>
  <c r="W181" i="21"/>
  <c r="H181" i="21"/>
  <c r="T181" i="21"/>
  <c r="V181" i="21"/>
  <c r="X181" i="21"/>
  <c r="S181" i="21" s="1"/>
  <c r="T136" i="21"/>
  <c r="V136" i="21"/>
  <c r="W136" i="21"/>
  <c r="X136" i="21"/>
  <c r="S136" i="21" s="1"/>
  <c r="T120" i="21"/>
  <c r="W120" i="21"/>
  <c r="V120" i="21"/>
  <c r="X120" i="21"/>
  <c r="S120" i="21" s="1"/>
  <c r="W366" i="21"/>
  <c r="H366" i="21"/>
  <c r="T366" i="21"/>
  <c r="W380" i="21"/>
  <c r="H380" i="21"/>
  <c r="T380" i="21"/>
  <c r="W325" i="21"/>
  <c r="H325" i="21"/>
  <c r="T325" i="21"/>
  <c r="V325" i="21"/>
  <c r="W492" i="21"/>
  <c r="V480" i="21"/>
  <c r="W475" i="21"/>
  <c r="W455" i="21"/>
  <c r="W434" i="21"/>
  <c r="W423" i="21"/>
  <c r="V411" i="21"/>
  <c r="X405" i="21"/>
  <c r="S405" i="21" s="1"/>
  <c r="X401" i="21"/>
  <c r="S401" i="21" s="1"/>
  <c r="V393" i="21"/>
  <c r="W387" i="21"/>
  <c r="T387" i="21"/>
  <c r="V387" i="21"/>
  <c r="X386" i="21"/>
  <c r="S386" i="21" s="1"/>
  <c r="X380" i="21"/>
  <c r="S380" i="21" s="1"/>
  <c r="W367" i="21"/>
  <c r="X367" i="21"/>
  <c r="S367" i="21" s="1"/>
  <c r="X366" i="21"/>
  <c r="S366" i="21" s="1"/>
  <c r="W337" i="21"/>
  <c r="H337" i="21"/>
  <c r="T337" i="21"/>
  <c r="V337" i="21"/>
  <c r="V336" i="21"/>
  <c r="W329" i="21"/>
  <c r="H329" i="21"/>
  <c r="T329" i="21"/>
  <c r="V329" i="21"/>
  <c r="V328" i="21"/>
  <c r="W321" i="21"/>
  <c r="H321" i="21"/>
  <c r="T321" i="21"/>
  <c r="V321" i="21"/>
  <c r="W310" i="21"/>
  <c r="T310" i="21"/>
  <c r="V310" i="21"/>
  <c r="X310" i="21"/>
  <c r="S310" i="21" s="1"/>
  <c r="W302" i="21"/>
  <c r="T302" i="21"/>
  <c r="V302" i="21"/>
  <c r="X302" i="21"/>
  <c r="S302" i="21" s="1"/>
  <c r="W333" i="21"/>
  <c r="H333" i="21"/>
  <c r="T333" i="21"/>
  <c r="V333" i="21"/>
  <c r="X499" i="21"/>
  <c r="S499" i="21" s="1"/>
  <c r="V492" i="21"/>
  <c r="W487" i="21"/>
  <c r="X484" i="21"/>
  <c r="S484" i="21" s="1"/>
  <c r="W472" i="21"/>
  <c r="X467" i="21"/>
  <c r="S467" i="21" s="1"/>
  <c r="X457" i="21"/>
  <c r="S457" i="21" s="1"/>
  <c r="X442" i="21"/>
  <c r="S442" i="21" s="1"/>
  <c r="X436" i="21"/>
  <c r="S436" i="21" s="1"/>
  <c r="X431" i="21"/>
  <c r="S431" i="21" s="1"/>
  <c r="X425" i="21"/>
  <c r="S425" i="21" s="1"/>
  <c r="W419" i="21"/>
  <c r="V405" i="21"/>
  <c r="T395" i="21"/>
  <c r="V380" i="21"/>
  <c r="W374" i="21"/>
  <c r="X374" i="21"/>
  <c r="S374" i="21" s="1"/>
  <c r="W351" i="21"/>
  <c r="X351" i="21"/>
  <c r="S351" i="21" s="1"/>
  <c r="W342" i="21"/>
  <c r="T342" i="21"/>
  <c r="V342" i="21"/>
  <c r="X342" i="21"/>
  <c r="S342" i="21" s="1"/>
  <c r="W334" i="21"/>
  <c r="T334" i="21"/>
  <c r="V334" i="21"/>
  <c r="X334" i="21"/>
  <c r="S334" i="21" s="1"/>
  <c r="X333" i="21"/>
  <c r="S333" i="21" s="1"/>
  <c r="W326" i="21"/>
  <c r="T326" i="21"/>
  <c r="V326" i="21"/>
  <c r="X326" i="21"/>
  <c r="S326" i="21" s="1"/>
  <c r="X325" i="21"/>
  <c r="S325" i="21" s="1"/>
  <c r="W318" i="21"/>
  <c r="T318" i="21"/>
  <c r="V318" i="21"/>
  <c r="X318" i="21"/>
  <c r="S318" i="21" s="1"/>
  <c r="X317" i="21"/>
  <c r="S317" i="21" s="1"/>
  <c r="W277" i="21"/>
  <c r="X277" i="21"/>
  <c r="S277" i="21" s="1"/>
  <c r="V277" i="21"/>
  <c r="W384" i="21"/>
  <c r="V384" i="21"/>
  <c r="X384" i="21"/>
  <c r="S384" i="21" s="1"/>
  <c r="V47" i="21"/>
  <c r="T47" i="21"/>
  <c r="W47" i="21"/>
  <c r="X47" i="21"/>
  <c r="S47" i="21" s="1"/>
  <c r="H47" i="21"/>
  <c r="W341" i="21"/>
  <c r="H341" i="21"/>
  <c r="T341" i="21"/>
  <c r="V341" i="21"/>
  <c r="X496" i="21"/>
  <c r="S496" i="21" s="1"/>
  <c r="W484" i="21"/>
  <c r="V472" i="21"/>
  <c r="X464" i="21"/>
  <c r="S464" i="21" s="1"/>
  <c r="X413" i="21"/>
  <c r="S413" i="21" s="1"/>
  <c r="X394" i="21"/>
  <c r="S394" i="21" s="1"/>
  <c r="T393" i="21"/>
  <c r="T386" i="21"/>
  <c r="H384" i="21"/>
  <c r="W378" i="21"/>
  <c r="T378" i="21"/>
  <c r="H373" i="21"/>
  <c r="W362" i="21"/>
  <c r="T362" i="21"/>
  <c r="X362" i="21"/>
  <c r="S362" i="21" s="1"/>
  <c r="W358" i="21"/>
  <c r="H358" i="21"/>
  <c r="T358" i="21"/>
  <c r="H174" i="21"/>
  <c r="W305" i="21"/>
  <c r="V305" i="21"/>
  <c r="W296" i="21"/>
  <c r="T296" i="21"/>
  <c r="V296" i="21"/>
  <c r="W289" i="21"/>
  <c r="X289" i="21"/>
  <c r="S289" i="21" s="1"/>
  <c r="T271" i="21"/>
  <c r="H271" i="21"/>
  <c r="V271" i="21"/>
  <c r="V256" i="21"/>
  <c r="T256" i="21"/>
  <c r="V253" i="21"/>
  <c r="T253" i="21"/>
  <c r="W253" i="21"/>
  <c r="W167" i="21"/>
  <c r="T167" i="21"/>
  <c r="V167" i="21"/>
  <c r="X167" i="21"/>
  <c r="S167" i="21" s="1"/>
  <c r="W165" i="21"/>
  <c r="H165" i="21"/>
  <c r="T165" i="21"/>
  <c r="T324" i="21"/>
  <c r="T320" i="21"/>
  <c r="T316" i="21"/>
  <c r="T312" i="21"/>
  <c r="T309" i="21"/>
  <c r="W308" i="21"/>
  <c r="T308" i="21"/>
  <c r="T301" i="21"/>
  <c r="W300" i="21"/>
  <c r="T300" i="21"/>
  <c r="W293" i="21"/>
  <c r="H293" i="21"/>
  <c r="W268" i="21"/>
  <c r="X268" i="21"/>
  <c r="S268" i="21" s="1"/>
  <c r="H268" i="21"/>
  <c r="V246" i="21"/>
  <c r="T246" i="21"/>
  <c r="X246" i="21"/>
  <c r="S246" i="21" s="1"/>
  <c r="W191" i="21"/>
  <c r="T191" i="21"/>
  <c r="V191" i="21"/>
  <c r="X191" i="21"/>
  <c r="S191" i="21" s="1"/>
  <c r="W189" i="21"/>
  <c r="H189" i="21"/>
  <c r="T189" i="21"/>
  <c r="W158" i="21"/>
  <c r="T158" i="21"/>
  <c r="V158" i="21"/>
  <c r="W151" i="21"/>
  <c r="T151" i="21"/>
  <c r="V151" i="21"/>
  <c r="W147" i="21"/>
  <c r="H147" i="21"/>
  <c r="T147" i="21"/>
  <c r="V147" i="21"/>
  <c r="X147" i="21"/>
  <c r="S147" i="21" s="1"/>
  <c r="W123" i="21"/>
  <c r="V123" i="21"/>
  <c r="X123" i="21"/>
  <c r="S123" i="21" s="1"/>
  <c r="X314" i="21"/>
  <c r="S314" i="21" s="1"/>
  <c r="W303" i="21"/>
  <c r="H303" i="21"/>
  <c r="W284" i="21"/>
  <c r="H284" i="21"/>
  <c r="W281" i="21"/>
  <c r="X281" i="21"/>
  <c r="S281" i="21" s="1"/>
  <c r="V249" i="21"/>
  <c r="H249" i="21"/>
  <c r="W249" i="21"/>
  <c r="T248" i="21"/>
  <c r="V242" i="21"/>
  <c r="H242" i="21"/>
  <c r="W242" i="21"/>
  <c r="W182" i="21"/>
  <c r="T182" i="21"/>
  <c r="V182" i="21"/>
  <c r="W139" i="21"/>
  <c r="H139" i="21"/>
  <c r="T139" i="21"/>
  <c r="V139" i="21"/>
  <c r="X139" i="21"/>
  <c r="S139" i="21" s="1"/>
  <c r="T101" i="21"/>
  <c r="V101" i="21"/>
  <c r="W101" i="21"/>
  <c r="V83" i="21"/>
  <c r="T83" i="21"/>
  <c r="W83" i="21"/>
  <c r="V63" i="21"/>
  <c r="T63" i="21"/>
  <c r="W63" i="21"/>
  <c r="X63" i="21"/>
  <c r="S63" i="21" s="1"/>
  <c r="V31" i="21"/>
  <c r="T31" i="21"/>
  <c r="W31" i="21"/>
  <c r="X31" i="21"/>
  <c r="S31" i="21" s="1"/>
  <c r="H324" i="21"/>
  <c r="H320" i="21"/>
  <c r="H316" i="21"/>
  <c r="V314" i="21"/>
  <c r="H312" i="21"/>
  <c r="W306" i="21"/>
  <c r="X305" i="21"/>
  <c r="S305" i="21" s="1"/>
  <c r="W297" i="21"/>
  <c r="X297" i="21"/>
  <c r="S297" i="21" s="1"/>
  <c r="X296" i="21"/>
  <c r="S296" i="21" s="1"/>
  <c r="W227" i="21"/>
  <c r="X227" i="21"/>
  <c r="S227" i="21" s="1"/>
  <c r="H222" i="21"/>
  <c r="H206" i="21"/>
  <c r="W175" i="21"/>
  <c r="T175" i="21"/>
  <c r="V175" i="21"/>
  <c r="X175" i="21"/>
  <c r="S175" i="21" s="1"/>
  <c r="W173" i="21"/>
  <c r="H173" i="21"/>
  <c r="T173" i="21"/>
  <c r="W309" i="21"/>
  <c r="V309" i="21"/>
  <c r="W301" i="21"/>
  <c r="V301" i="21"/>
  <c r="W294" i="21"/>
  <c r="T294" i="21"/>
  <c r="V289" i="21"/>
  <c r="W276" i="21"/>
  <c r="H276" i="21"/>
  <c r="W274" i="21"/>
  <c r="V274" i="21"/>
  <c r="V272" i="21"/>
  <c r="W272" i="21"/>
  <c r="X271" i="21"/>
  <c r="S271" i="21" s="1"/>
  <c r="W197" i="21"/>
  <c r="H197" i="21"/>
  <c r="T197" i="21"/>
  <c r="W166" i="21"/>
  <c r="T166" i="21"/>
  <c r="V166" i="21"/>
  <c r="X165" i="21"/>
  <c r="S165" i="21" s="1"/>
  <c r="V131" i="21"/>
  <c r="T131" i="21"/>
  <c r="X131" i="21"/>
  <c r="S131" i="21" s="1"/>
  <c r="V117" i="21"/>
  <c r="T117" i="21"/>
  <c r="W117" i="21"/>
  <c r="V109" i="21"/>
  <c r="W109" i="21"/>
  <c r="V88" i="21"/>
  <c r="T88" i="21"/>
  <c r="W88" i="21"/>
  <c r="X88" i="21"/>
  <c r="S88" i="21" s="1"/>
  <c r="X388" i="21"/>
  <c r="S388" i="21" s="1"/>
  <c r="V385" i="21"/>
  <c r="X370" i="21"/>
  <c r="S370" i="21" s="1"/>
  <c r="X346" i="21"/>
  <c r="S346" i="21" s="1"/>
  <c r="X343" i="21"/>
  <c r="S343" i="21" s="1"/>
  <c r="V339" i="21"/>
  <c r="V335" i="21"/>
  <c r="V331" i="21"/>
  <c r="V327" i="21"/>
  <c r="V323" i="21"/>
  <c r="V319" i="21"/>
  <c r="V315" i="21"/>
  <c r="T314" i="21"/>
  <c r="V311" i="21"/>
  <c r="V308" i="21"/>
  <c r="X306" i="21"/>
  <c r="S306" i="21" s="1"/>
  <c r="T305" i="21"/>
  <c r="W304" i="21"/>
  <c r="T304" i="21"/>
  <c r="X303" i="21"/>
  <c r="S303" i="21" s="1"/>
  <c r="V300" i="21"/>
  <c r="V297" i="21"/>
  <c r="V293" i="21"/>
  <c r="W291" i="21"/>
  <c r="X291" i="21"/>
  <c r="S291" i="21" s="1"/>
  <c r="H291" i="21"/>
  <c r="W288" i="21"/>
  <c r="H288" i="21"/>
  <c r="W285" i="21"/>
  <c r="X285" i="21"/>
  <c r="S285" i="21" s="1"/>
  <c r="X284" i="21"/>
  <c r="S284" i="21" s="1"/>
  <c r="W271" i="21"/>
  <c r="V268" i="21"/>
  <c r="X267" i="21"/>
  <c r="S267" i="21" s="1"/>
  <c r="V267" i="21"/>
  <c r="W246" i="21"/>
  <c r="V244" i="21"/>
  <c r="T244" i="21"/>
  <c r="W190" i="21"/>
  <c r="T190" i="21"/>
  <c r="V190" i="21"/>
  <c r="X189" i="21"/>
  <c r="S189" i="21" s="1"/>
  <c r="V165" i="21"/>
  <c r="W159" i="21"/>
  <c r="T159" i="21"/>
  <c r="V159" i="21"/>
  <c r="X159" i="21"/>
  <c r="S159" i="21" s="1"/>
  <c r="X158" i="21"/>
  <c r="S158" i="21" s="1"/>
  <c r="W157" i="21"/>
  <c r="H157" i="21"/>
  <c r="T157" i="21"/>
  <c r="W152" i="21"/>
  <c r="V152" i="21"/>
  <c r="T152" i="21"/>
  <c r="X152" i="21"/>
  <c r="S152" i="21" s="1"/>
  <c r="X151" i="21"/>
  <c r="S151" i="21" s="1"/>
  <c r="H91" i="21"/>
  <c r="X91" i="21"/>
  <c r="S91" i="21" s="1"/>
  <c r="W91" i="21"/>
  <c r="W143" i="21"/>
  <c r="X143" i="21"/>
  <c r="S143" i="21" s="1"/>
  <c r="T104" i="21"/>
  <c r="V104" i="21"/>
  <c r="W104" i="21"/>
  <c r="X104" i="21"/>
  <c r="S104" i="21" s="1"/>
  <c r="V74" i="21"/>
  <c r="H74" i="21"/>
  <c r="T74" i="21"/>
  <c r="V67" i="21"/>
  <c r="T67" i="21"/>
  <c r="W67" i="21"/>
  <c r="X67" i="21"/>
  <c r="S67" i="21" s="1"/>
  <c r="V51" i="21"/>
  <c r="T51" i="21"/>
  <c r="W51" i="21"/>
  <c r="X51" i="21"/>
  <c r="S51" i="21" s="1"/>
  <c r="V35" i="21"/>
  <c r="T35" i="21"/>
  <c r="W35" i="21"/>
  <c r="X35" i="21"/>
  <c r="S35" i="21" s="1"/>
  <c r="V19" i="21"/>
  <c r="T19" i="21"/>
  <c r="W19" i="21"/>
  <c r="X19" i="21"/>
  <c r="S19" i="21" s="1"/>
  <c r="T262" i="21"/>
  <c r="T260" i="21"/>
  <c r="T245" i="21"/>
  <c r="H241" i="21"/>
  <c r="H194" i="21"/>
  <c r="X192" i="21"/>
  <c r="S192" i="21" s="1"/>
  <c r="H186" i="21"/>
  <c r="X184" i="21"/>
  <c r="S184" i="21" s="1"/>
  <c r="H178" i="21"/>
  <c r="X176" i="21"/>
  <c r="S176" i="21" s="1"/>
  <c r="H170" i="21"/>
  <c r="X168" i="21"/>
  <c r="S168" i="21" s="1"/>
  <c r="H162" i="21"/>
  <c r="X160" i="21"/>
  <c r="S160" i="21" s="1"/>
  <c r="H154" i="21"/>
  <c r="H149" i="21"/>
  <c r="W140" i="21"/>
  <c r="T140" i="21"/>
  <c r="T112" i="21"/>
  <c r="V112" i="21"/>
  <c r="X112" i="21"/>
  <c r="S112" i="21" s="1"/>
  <c r="V97" i="21"/>
  <c r="T97" i="21"/>
  <c r="V80" i="21"/>
  <c r="T80" i="21"/>
  <c r="W80" i="21"/>
  <c r="V192" i="21"/>
  <c r="V184" i="21"/>
  <c r="V176" i="21"/>
  <c r="V168" i="21"/>
  <c r="V160" i="21"/>
  <c r="V143" i="21"/>
  <c r="T115" i="21"/>
  <c r="V115" i="21"/>
  <c r="V71" i="21"/>
  <c r="T71" i="21"/>
  <c r="W71" i="21"/>
  <c r="X71" i="21"/>
  <c r="S71" i="21" s="1"/>
  <c r="V55" i="21"/>
  <c r="T55" i="21"/>
  <c r="W55" i="21"/>
  <c r="X55" i="21"/>
  <c r="S55" i="21" s="1"/>
  <c r="V39" i="21"/>
  <c r="T39" i="21"/>
  <c r="W39" i="21"/>
  <c r="X39" i="21"/>
  <c r="S39" i="21" s="1"/>
  <c r="V23" i="21"/>
  <c r="T23" i="21"/>
  <c r="W23" i="21"/>
  <c r="X23" i="21"/>
  <c r="S23" i="21" s="1"/>
  <c r="X265" i="21"/>
  <c r="S265" i="21" s="1"/>
  <c r="H262" i="21"/>
  <c r="W257" i="21"/>
  <c r="X254" i="21"/>
  <c r="S254" i="21" s="1"/>
  <c r="W250" i="21"/>
  <c r="H245" i="21"/>
  <c r="X235" i="21"/>
  <c r="S235" i="21" s="1"/>
  <c r="X233" i="21"/>
  <c r="S233" i="21" s="1"/>
  <c r="H196" i="21"/>
  <c r="X194" i="21"/>
  <c r="S194" i="21" s="1"/>
  <c r="V193" i="21"/>
  <c r="H188" i="21"/>
  <c r="X186" i="21"/>
  <c r="S186" i="21" s="1"/>
  <c r="V185" i="21"/>
  <c r="H180" i="21"/>
  <c r="X178" i="21"/>
  <c r="S178" i="21" s="1"/>
  <c r="V177" i="21"/>
  <c r="H172" i="21"/>
  <c r="X170" i="21"/>
  <c r="S170" i="21" s="1"/>
  <c r="V169" i="21"/>
  <c r="H164" i="21"/>
  <c r="X162" i="21"/>
  <c r="S162" i="21" s="1"/>
  <c r="V161" i="21"/>
  <c r="H156" i="21"/>
  <c r="X154" i="21"/>
  <c r="S154" i="21" s="1"/>
  <c r="V153" i="21"/>
  <c r="V148" i="21"/>
  <c r="X140" i="21"/>
  <c r="S140" i="21" s="1"/>
  <c r="T107" i="21"/>
  <c r="V107" i="21"/>
  <c r="V89" i="21"/>
  <c r="W89" i="21"/>
  <c r="X89" i="21"/>
  <c r="S89" i="21" s="1"/>
  <c r="V194" i="21"/>
  <c r="T192" i="21"/>
  <c r="V186" i="21"/>
  <c r="T184" i="21"/>
  <c r="V178" i="21"/>
  <c r="T176" i="21"/>
  <c r="V170" i="21"/>
  <c r="T168" i="21"/>
  <c r="V162" i="21"/>
  <c r="T160" i="21"/>
  <c r="V154" i="21"/>
  <c r="W150" i="21"/>
  <c r="T150" i="21"/>
  <c r="W145" i="21"/>
  <c r="X145" i="21"/>
  <c r="S145" i="21" s="1"/>
  <c r="T143" i="21"/>
  <c r="T128" i="21"/>
  <c r="X128" i="21"/>
  <c r="S128" i="21" s="1"/>
  <c r="V98" i="21"/>
  <c r="X98" i="21"/>
  <c r="S98" i="21" s="1"/>
  <c r="V75" i="21"/>
  <c r="T75" i="21"/>
  <c r="W75" i="21"/>
  <c r="X74" i="21"/>
  <c r="S74" i="21" s="1"/>
  <c r="V59" i="21"/>
  <c r="T59" i="21"/>
  <c r="W59" i="21"/>
  <c r="X59" i="21"/>
  <c r="S59" i="21" s="1"/>
  <c r="V43" i="21"/>
  <c r="T43" i="21"/>
  <c r="W43" i="21"/>
  <c r="X43" i="21"/>
  <c r="S43" i="21" s="1"/>
  <c r="V27" i="21"/>
  <c r="T27" i="21"/>
  <c r="W27" i="21"/>
  <c r="X27" i="21"/>
  <c r="S27" i="21" s="1"/>
  <c r="H87" i="21"/>
  <c r="H85" i="21"/>
  <c r="H79" i="21"/>
  <c r="H73" i="21"/>
  <c r="T70" i="21"/>
  <c r="H69" i="21"/>
  <c r="T66" i="21"/>
  <c r="H65" i="21"/>
  <c r="T62" i="21"/>
  <c r="H61" i="21"/>
  <c r="T58" i="21"/>
  <c r="H57" i="21"/>
  <c r="T54" i="21"/>
  <c r="H53" i="21"/>
  <c r="T50" i="21"/>
  <c r="H49" i="21"/>
  <c r="T46" i="21"/>
  <c r="H45" i="21"/>
  <c r="T42" i="21"/>
  <c r="H41" i="21"/>
  <c r="T38" i="21"/>
  <c r="H37" i="21"/>
  <c r="T34" i="21"/>
  <c r="H33" i="21"/>
  <c r="T30" i="21"/>
  <c r="H29" i="21"/>
  <c r="T26" i="21"/>
  <c r="H25" i="21"/>
  <c r="T22" i="21"/>
  <c r="H21" i="21"/>
  <c r="T18" i="21"/>
  <c r="X84" i="21"/>
  <c r="S84" i="21" s="1"/>
  <c r="X72" i="21"/>
  <c r="S72" i="21" s="1"/>
  <c r="X68" i="21"/>
  <c r="S68" i="21" s="1"/>
  <c r="X64" i="21"/>
  <c r="S64" i="21" s="1"/>
  <c r="X60" i="21"/>
  <c r="S60" i="21" s="1"/>
  <c r="X56" i="21"/>
  <c r="S56" i="21" s="1"/>
  <c r="X52" i="21"/>
  <c r="S52" i="21" s="1"/>
  <c r="X48" i="21"/>
  <c r="S48" i="21" s="1"/>
  <c r="X44" i="21"/>
  <c r="S44" i="21" s="1"/>
  <c r="X40" i="21"/>
  <c r="S40" i="21" s="1"/>
  <c r="X36" i="21"/>
  <c r="S36" i="21" s="1"/>
  <c r="X32" i="21"/>
  <c r="S32" i="21" s="1"/>
  <c r="X28" i="21"/>
  <c r="S28" i="21" s="1"/>
  <c r="X24" i="21"/>
  <c r="S24" i="21" s="1"/>
  <c r="X20" i="21"/>
  <c r="S20" i="21" s="1"/>
  <c r="V144" i="21"/>
  <c r="W84" i="21"/>
  <c r="X76" i="21"/>
  <c r="S76" i="21" s="1"/>
  <c r="W72" i="21"/>
  <c r="H70" i="21"/>
  <c r="W68" i="21"/>
  <c r="H66" i="21"/>
  <c r="W64" i="21"/>
  <c r="H62" i="21"/>
  <c r="W60" i="21"/>
  <c r="H58" i="21"/>
  <c r="W56" i="21"/>
  <c r="H54" i="21"/>
  <c r="W52" i="21"/>
  <c r="H50" i="21"/>
  <c r="W48" i="21"/>
  <c r="H46" i="21"/>
  <c r="W44" i="21"/>
  <c r="H42" i="21"/>
  <c r="W40" i="21"/>
  <c r="H38" i="21"/>
  <c r="W36" i="21"/>
  <c r="H34" i="21"/>
  <c r="W32" i="21"/>
  <c r="H30" i="21"/>
  <c r="W28" i="21"/>
  <c r="H26" i="21"/>
  <c r="W24" i="21"/>
  <c r="H22" i="21"/>
  <c r="W20" i="21"/>
  <c r="H18" i="21"/>
  <c r="W16" i="21"/>
  <c r="T16" i="21"/>
  <c r="V15" i="21"/>
  <c r="X493" i="21"/>
  <c r="S493" i="21" s="1"/>
  <c r="X489" i="21"/>
  <c r="S489" i="21" s="1"/>
  <c r="X485" i="21"/>
  <c r="S485" i="21" s="1"/>
  <c r="X481" i="21"/>
  <c r="S481" i="21" s="1"/>
  <c r="X477" i="21"/>
  <c r="S477" i="21" s="1"/>
  <c r="X469" i="21"/>
  <c r="S469" i="21" s="1"/>
  <c r="X461" i="21"/>
  <c r="S461" i="21" s="1"/>
  <c r="H459" i="21"/>
  <c r="T459" i="21"/>
  <c r="X453" i="21"/>
  <c r="S453" i="21" s="1"/>
  <c r="H451" i="21"/>
  <c r="T451" i="21"/>
  <c r="X445" i="21"/>
  <c r="S445" i="21" s="1"/>
  <c r="H443" i="21"/>
  <c r="T443" i="21"/>
  <c r="H435" i="21"/>
  <c r="T435" i="21"/>
  <c r="X429" i="21"/>
  <c r="S429" i="21" s="1"/>
  <c r="H427" i="21"/>
  <c r="T427" i="21"/>
  <c r="H399" i="21"/>
  <c r="T399" i="21"/>
  <c r="V399" i="21"/>
  <c r="W376" i="21"/>
  <c r="H376" i="21"/>
  <c r="T376" i="21"/>
  <c r="V376" i="21"/>
  <c r="X376" i="21"/>
  <c r="S376" i="21" s="1"/>
  <c r="W352" i="21"/>
  <c r="H352" i="21"/>
  <c r="T352" i="21"/>
  <c r="V352" i="21"/>
  <c r="X352" i="21"/>
  <c r="S352" i="21" s="1"/>
  <c r="H437" i="21"/>
  <c r="T437" i="21"/>
  <c r="H497" i="21"/>
  <c r="H473" i="21"/>
  <c r="H465" i="21"/>
  <c r="T223" i="21"/>
  <c r="V223" i="21"/>
  <c r="W223" i="21"/>
  <c r="H223" i="21"/>
  <c r="X223" i="21"/>
  <c r="S223" i="21" s="1"/>
  <c r="T207" i="21"/>
  <c r="V207" i="21"/>
  <c r="W207" i="21"/>
  <c r="H207" i="21"/>
  <c r="X207" i="21"/>
  <c r="S207" i="21" s="1"/>
  <c r="H498" i="21"/>
  <c r="W497" i="21"/>
  <c r="H494" i="21"/>
  <c r="W493" i="21"/>
  <c r="H490" i="21"/>
  <c r="W489" i="21"/>
  <c r="H486" i="21"/>
  <c r="W485" i="21"/>
  <c r="H482" i="21"/>
  <c r="W481" i="21"/>
  <c r="H478" i="21"/>
  <c r="W477" i="21"/>
  <c r="H474" i="21"/>
  <c r="W473" i="21"/>
  <c r="H470" i="21"/>
  <c r="W469" i="21"/>
  <c r="H466" i="21"/>
  <c r="W465" i="21"/>
  <c r="H462" i="21"/>
  <c r="X456" i="21"/>
  <c r="S456" i="21" s="1"/>
  <c r="H454" i="21"/>
  <c r="T454" i="21"/>
  <c r="H446" i="21"/>
  <c r="T446" i="21"/>
  <c r="W445" i="21"/>
  <c r="H438" i="21"/>
  <c r="T438" i="21"/>
  <c r="W437" i="21"/>
  <c r="X432" i="21"/>
  <c r="S432" i="21" s="1"/>
  <c r="H430" i="21"/>
  <c r="T430" i="21"/>
  <c r="X424" i="21"/>
  <c r="S424" i="21" s="1"/>
  <c r="H422" i="21"/>
  <c r="T422" i="21"/>
  <c r="H420" i="21"/>
  <c r="T420" i="21"/>
  <c r="H418" i="21"/>
  <c r="T418" i="21"/>
  <c r="H416" i="21"/>
  <c r="T416" i="21"/>
  <c r="H414" i="21"/>
  <c r="T414" i="21"/>
  <c r="H412" i="21"/>
  <c r="T412" i="21"/>
  <c r="H410" i="21"/>
  <c r="T410" i="21"/>
  <c r="H408" i="21"/>
  <c r="T408" i="21"/>
  <c r="H406" i="21"/>
  <c r="T406" i="21"/>
  <c r="H404" i="21"/>
  <c r="T404" i="21"/>
  <c r="V259" i="21"/>
  <c r="T259" i="21"/>
  <c r="W259" i="21"/>
  <c r="X259" i="21"/>
  <c r="S259" i="21" s="1"/>
  <c r="H461" i="21"/>
  <c r="T461" i="21"/>
  <c r="H453" i="21"/>
  <c r="T453" i="21"/>
  <c r="H429" i="21"/>
  <c r="T429" i="21"/>
  <c r="H124" i="21"/>
  <c r="V124" i="21"/>
  <c r="W124" i="21"/>
  <c r="X124" i="21"/>
  <c r="S124" i="21" s="1"/>
  <c r="T124" i="21"/>
  <c r="H448" i="21"/>
  <c r="T448" i="21"/>
  <c r="H440" i="21"/>
  <c r="T440" i="21"/>
  <c r="H402" i="21"/>
  <c r="T402" i="21"/>
  <c r="V402" i="21"/>
  <c r="T215" i="21"/>
  <c r="V215" i="21"/>
  <c r="W215" i="21"/>
  <c r="H215" i="21"/>
  <c r="X215" i="21"/>
  <c r="S215" i="21" s="1"/>
  <c r="X498" i="21"/>
  <c r="S498" i="21" s="1"/>
  <c r="V497" i="21"/>
  <c r="X494" i="21"/>
  <c r="S494" i="21" s="1"/>
  <c r="X490" i="21"/>
  <c r="S490" i="21" s="1"/>
  <c r="X486" i="21"/>
  <c r="S486" i="21" s="1"/>
  <c r="V485" i="21"/>
  <c r="X482" i="21"/>
  <c r="S482" i="21" s="1"/>
  <c r="X478" i="21"/>
  <c r="S478" i="21" s="1"/>
  <c r="V477" i="21"/>
  <c r="X474" i="21"/>
  <c r="S474" i="21" s="1"/>
  <c r="V473" i="21"/>
  <c r="X470" i="21"/>
  <c r="S470" i="21" s="1"/>
  <c r="X466" i="21"/>
  <c r="S466" i="21" s="1"/>
  <c r="V465" i="21"/>
  <c r="X462" i="21"/>
  <c r="S462" i="21" s="1"/>
  <c r="V461" i="21"/>
  <c r="X459" i="21"/>
  <c r="S459" i="21" s="1"/>
  <c r="H457" i="21"/>
  <c r="T457" i="21"/>
  <c r="W456" i="21"/>
  <c r="V453" i="21"/>
  <c r="X451" i="21"/>
  <c r="S451" i="21" s="1"/>
  <c r="H449" i="21"/>
  <c r="T449" i="21"/>
  <c r="W448" i="21"/>
  <c r="X443" i="21"/>
  <c r="S443" i="21" s="1"/>
  <c r="H441" i="21"/>
  <c r="T441" i="21"/>
  <c r="W440" i="21"/>
  <c r="V437" i="21"/>
  <c r="X435" i="21"/>
  <c r="S435" i="21" s="1"/>
  <c r="H433" i="21"/>
  <c r="T433" i="21"/>
  <c r="W432" i="21"/>
  <c r="V429" i="21"/>
  <c r="X427" i="21"/>
  <c r="S427" i="21" s="1"/>
  <c r="H425" i="21"/>
  <c r="T425" i="21"/>
  <c r="W424" i="21"/>
  <c r="H401" i="21"/>
  <c r="T401" i="21"/>
  <c r="V401" i="21"/>
  <c r="W389" i="21"/>
  <c r="H389" i="21"/>
  <c r="T389" i="21"/>
  <c r="V389" i="21"/>
  <c r="W364" i="21"/>
  <c r="H364" i="21"/>
  <c r="T364" i="21"/>
  <c r="V364" i="21"/>
  <c r="X364" i="21"/>
  <c r="S364" i="21" s="1"/>
  <c r="W344" i="21"/>
  <c r="H344" i="21"/>
  <c r="T344" i="21"/>
  <c r="V344" i="21"/>
  <c r="X344" i="21"/>
  <c r="S344" i="21" s="1"/>
  <c r="H445" i="21"/>
  <c r="T445" i="21"/>
  <c r="H397" i="21"/>
  <c r="T397" i="21"/>
  <c r="V397" i="21"/>
  <c r="W381" i="21"/>
  <c r="H381" i="21"/>
  <c r="T381" i="21"/>
  <c r="V381" i="21"/>
  <c r="W368" i="21"/>
  <c r="H368" i="21"/>
  <c r="T368" i="21"/>
  <c r="V368" i="21"/>
  <c r="X368" i="21"/>
  <c r="S368" i="21" s="1"/>
  <c r="H481" i="21"/>
  <c r="T219" i="21"/>
  <c r="V219" i="21"/>
  <c r="W219" i="21"/>
  <c r="H219" i="21"/>
  <c r="X219" i="21"/>
  <c r="S219" i="21" s="1"/>
  <c r="T203" i="21"/>
  <c r="V203" i="21"/>
  <c r="W203" i="21"/>
  <c r="U203" i="21" s="1"/>
  <c r="H203" i="21"/>
  <c r="X203" i="21"/>
  <c r="S203" i="21" s="1"/>
  <c r="H499" i="21"/>
  <c r="W498" i="21"/>
  <c r="H495" i="21"/>
  <c r="W494" i="21"/>
  <c r="H491" i="21"/>
  <c r="W490" i="21"/>
  <c r="H487" i="21"/>
  <c r="W486" i="21"/>
  <c r="H483" i="21"/>
  <c r="W482" i="21"/>
  <c r="H479" i="21"/>
  <c r="W478" i="21"/>
  <c r="H475" i="21"/>
  <c r="W474" i="21"/>
  <c r="H471" i="21"/>
  <c r="W470" i="21"/>
  <c r="H467" i="21"/>
  <c r="W466" i="21"/>
  <c r="H463" i="21"/>
  <c r="W462" i="21"/>
  <c r="H460" i="21"/>
  <c r="T460" i="21"/>
  <c r="W459" i="21"/>
  <c r="X454" i="21"/>
  <c r="S454" i="21" s="1"/>
  <c r="H452" i="21"/>
  <c r="T452" i="21"/>
  <c r="W451" i="21"/>
  <c r="V448" i="21"/>
  <c r="X446" i="21"/>
  <c r="S446" i="21" s="1"/>
  <c r="H444" i="21"/>
  <c r="T444" i="21"/>
  <c r="W443" i="21"/>
  <c r="V440" i="21"/>
  <c r="X438" i="21"/>
  <c r="S438" i="21" s="1"/>
  <c r="H436" i="21"/>
  <c r="T436" i="21"/>
  <c r="W435" i="21"/>
  <c r="X430" i="21"/>
  <c r="S430" i="21" s="1"/>
  <c r="H428" i="21"/>
  <c r="T428" i="21"/>
  <c r="W427" i="21"/>
  <c r="X422" i="21"/>
  <c r="S422" i="21" s="1"/>
  <c r="X402" i="21"/>
  <c r="S402" i="21" s="1"/>
  <c r="H398" i="21"/>
  <c r="T398" i="21"/>
  <c r="V398" i="21"/>
  <c r="W397" i="21"/>
  <c r="W382" i="21"/>
  <c r="T382" i="21"/>
  <c r="V382" i="21"/>
  <c r="X382" i="21"/>
  <c r="S382" i="21" s="1"/>
  <c r="X381" i="21"/>
  <c r="S381" i="21" s="1"/>
  <c r="W372" i="21"/>
  <c r="H372" i="21"/>
  <c r="T372" i="21"/>
  <c r="V372" i="21"/>
  <c r="X372" i="21"/>
  <c r="S372" i="21" s="1"/>
  <c r="W356" i="21"/>
  <c r="H356" i="21"/>
  <c r="T356" i="21"/>
  <c r="V356" i="21"/>
  <c r="X356" i="21"/>
  <c r="S356" i="21" s="1"/>
  <c r="H493" i="21"/>
  <c r="H489" i="21"/>
  <c r="H469" i="21"/>
  <c r="H456" i="21"/>
  <c r="T456" i="21"/>
  <c r="H424" i="21"/>
  <c r="T424" i="21"/>
  <c r="T199" i="21"/>
  <c r="V199" i="21"/>
  <c r="W199" i="21"/>
  <c r="H199" i="21"/>
  <c r="X199" i="21"/>
  <c r="S199" i="21" s="1"/>
  <c r="T497" i="21"/>
  <c r="V494" i="21"/>
  <c r="T493" i="21"/>
  <c r="V490" i="21"/>
  <c r="T489" i="21"/>
  <c r="V486" i="21"/>
  <c r="V482" i="21"/>
  <c r="T481" i="21"/>
  <c r="V478" i="21"/>
  <c r="V474" i="21"/>
  <c r="T473" i="21"/>
  <c r="V470" i="21"/>
  <c r="T469" i="21"/>
  <c r="V466" i="21"/>
  <c r="T465" i="21"/>
  <c r="V462" i="21"/>
  <c r="V459" i="21"/>
  <c r="H455" i="21"/>
  <c r="T455" i="21"/>
  <c r="W454" i="21"/>
  <c r="V451" i="21"/>
  <c r="H447" i="21"/>
  <c r="T447" i="21"/>
  <c r="W446" i="21"/>
  <c r="V443" i="21"/>
  <c r="H439" i="21"/>
  <c r="T439" i="21"/>
  <c r="W438" i="21"/>
  <c r="V435" i="21"/>
  <c r="H431" i="21"/>
  <c r="T431" i="21"/>
  <c r="W430" i="21"/>
  <c r="V427" i="21"/>
  <c r="H423" i="21"/>
  <c r="T423" i="21"/>
  <c r="W422" i="21"/>
  <c r="X420" i="21"/>
  <c r="S420" i="21" s="1"/>
  <c r="X418" i="21"/>
  <c r="S418" i="21" s="1"/>
  <c r="X416" i="21"/>
  <c r="S416" i="21" s="1"/>
  <c r="X414" i="21"/>
  <c r="S414" i="21" s="1"/>
  <c r="X412" i="21"/>
  <c r="S412" i="21" s="1"/>
  <c r="X410" i="21"/>
  <c r="S410" i="21" s="1"/>
  <c r="X408" i="21"/>
  <c r="S408" i="21" s="1"/>
  <c r="X406" i="21"/>
  <c r="S406" i="21" s="1"/>
  <c r="X404" i="21"/>
  <c r="S404" i="21" s="1"/>
  <c r="H403" i="21"/>
  <c r="T403" i="21"/>
  <c r="V403" i="21"/>
  <c r="W402" i="21"/>
  <c r="X399" i="21"/>
  <c r="S399" i="21" s="1"/>
  <c r="W360" i="21"/>
  <c r="H360" i="21"/>
  <c r="T360" i="21"/>
  <c r="V360" i="21"/>
  <c r="X360" i="21"/>
  <c r="S360" i="21" s="1"/>
  <c r="H485" i="21"/>
  <c r="H477" i="21"/>
  <c r="H432" i="21"/>
  <c r="T432" i="21"/>
  <c r="W390" i="21"/>
  <c r="T390" i="21"/>
  <c r="V390" i="21"/>
  <c r="X390" i="21"/>
  <c r="S390" i="21" s="1"/>
  <c r="V255" i="21"/>
  <c r="T255" i="21"/>
  <c r="W255" i="21"/>
  <c r="X255" i="21"/>
  <c r="S255" i="21" s="1"/>
  <c r="H255" i="21"/>
  <c r="T228" i="21"/>
  <c r="V228" i="21"/>
  <c r="H228" i="21"/>
  <c r="W228" i="21"/>
  <c r="X228" i="21"/>
  <c r="S228" i="21" s="1"/>
  <c r="T211" i="21"/>
  <c r="V211" i="21"/>
  <c r="W211" i="21"/>
  <c r="H211" i="21"/>
  <c r="X211" i="21"/>
  <c r="S211" i="21" s="1"/>
  <c r="V93" i="21"/>
  <c r="W93" i="21"/>
  <c r="T93" i="21"/>
  <c r="X93" i="21"/>
  <c r="S93" i="21" s="1"/>
  <c r="H93" i="21"/>
  <c r="H500" i="21"/>
  <c r="H496" i="21"/>
  <c r="H492" i="21"/>
  <c r="H488" i="21"/>
  <c r="H484" i="21"/>
  <c r="H480" i="21"/>
  <c r="H476" i="21"/>
  <c r="H472" i="21"/>
  <c r="H468" i="21"/>
  <c r="H464" i="21"/>
  <c r="H458" i="21"/>
  <c r="T458" i="21"/>
  <c r="V454" i="21"/>
  <c r="H450" i="21"/>
  <c r="T450" i="21"/>
  <c r="V446" i="21"/>
  <c r="H442" i="21"/>
  <c r="T442" i="21"/>
  <c r="V438" i="21"/>
  <c r="H434" i="21"/>
  <c r="T434" i="21"/>
  <c r="V430" i="21"/>
  <c r="H426" i="21"/>
  <c r="T426" i="21"/>
  <c r="V422" i="21"/>
  <c r="H421" i="21"/>
  <c r="T421" i="21"/>
  <c r="W420" i="21"/>
  <c r="H419" i="21"/>
  <c r="T419" i="21"/>
  <c r="W418" i="21"/>
  <c r="H417" i="21"/>
  <c r="T417" i="21"/>
  <c r="W416" i="21"/>
  <c r="H415" i="21"/>
  <c r="T415" i="21"/>
  <c r="W414" i="21"/>
  <c r="H413" i="21"/>
  <c r="T413" i="21"/>
  <c r="W412" i="21"/>
  <c r="H411" i="21"/>
  <c r="T411" i="21"/>
  <c r="W410" i="21"/>
  <c r="H409" i="21"/>
  <c r="T409" i="21"/>
  <c r="W408" i="21"/>
  <c r="H407" i="21"/>
  <c r="T407" i="21"/>
  <c r="W406" i="21"/>
  <c r="H405" i="21"/>
  <c r="T405" i="21"/>
  <c r="W404" i="21"/>
  <c r="H400" i="21"/>
  <c r="T400" i="21"/>
  <c r="V400" i="21"/>
  <c r="W399" i="21"/>
  <c r="W348" i="21"/>
  <c r="H348" i="21"/>
  <c r="T348" i="21"/>
  <c r="V348" i="21"/>
  <c r="X348" i="21"/>
  <c r="S348" i="21" s="1"/>
  <c r="V263" i="21"/>
  <c r="T263" i="21"/>
  <c r="W263" i="21"/>
  <c r="X263" i="21"/>
  <c r="S263" i="21" s="1"/>
  <c r="T236" i="21"/>
  <c r="V236" i="21"/>
  <c r="H236" i="21"/>
  <c r="W236" i="21"/>
  <c r="X236" i="21"/>
  <c r="S236" i="21" s="1"/>
  <c r="H393" i="21"/>
  <c r="X391" i="21"/>
  <c r="S391" i="21" s="1"/>
  <c r="H385" i="21"/>
  <c r="X383" i="21"/>
  <c r="S383" i="21" s="1"/>
  <c r="H378" i="21"/>
  <c r="T375" i="21"/>
  <c r="H374" i="21"/>
  <c r="T371" i="21"/>
  <c r="H370" i="21"/>
  <c r="T367" i="21"/>
  <c r="T363" i="21"/>
  <c r="T359" i="21"/>
  <c r="T355" i="21"/>
  <c r="T351" i="21"/>
  <c r="T347" i="21"/>
  <c r="T343" i="21"/>
  <c r="T231" i="21"/>
  <c r="V231" i="21"/>
  <c r="W231" i="21"/>
  <c r="X231" i="21"/>
  <c r="S231" i="21" s="1"/>
  <c r="H394" i="21"/>
  <c r="V391" i="21"/>
  <c r="H386" i="21"/>
  <c r="V383" i="21"/>
  <c r="X377" i="21"/>
  <c r="S377" i="21" s="1"/>
  <c r="X373" i="21"/>
  <c r="S373" i="21" s="1"/>
  <c r="X369" i="21"/>
  <c r="S369" i="21" s="1"/>
  <c r="X365" i="21"/>
  <c r="S365" i="21" s="1"/>
  <c r="X361" i="21"/>
  <c r="S361" i="21" s="1"/>
  <c r="X357" i="21"/>
  <c r="S357" i="21" s="1"/>
  <c r="X353" i="21"/>
  <c r="S353" i="21" s="1"/>
  <c r="X349" i="21"/>
  <c r="S349" i="21" s="1"/>
  <c r="X345" i="21"/>
  <c r="S345" i="21" s="1"/>
  <c r="T270" i="21"/>
  <c r="V270" i="21"/>
  <c r="W270" i="21"/>
  <c r="X270" i="21"/>
  <c r="S270" i="21" s="1"/>
  <c r="V239" i="21"/>
  <c r="T239" i="21"/>
  <c r="W239" i="21"/>
  <c r="X239" i="21"/>
  <c r="S239" i="21" s="1"/>
  <c r="H395" i="21"/>
  <c r="H387" i="21"/>
  <c r="H379" i="21"/>
  <c r="V377" i="21"/>
  <c r="H375" i="21"/>
  <c r="V373" i="21"/>
  <c r="H371" i="21"/>
  <c r="V369" i="21"/>
  <c r="H367" i="21"/>
  <c r="V365" i="21"/>
  <c r="H363" i="21"/>
  <c r="V361" i="21"/>
  <c r="V357" i="21"/>
  <c r="V353" i="21"/>
  <c r="V349" i="21"/>
  <c r="V345" i="21"/>
  <c r="V243" i="21"/>
  <c r="T243" i="21"/>
  <c r="W243" i="21"/>
  <c r="X243" i="21"/>
  <c r="S243" i="21" s="1"/>
  <c r="T221" i="21"/>
  <c r="V221" i="21"/>
  <c r="W221" i="21"/>
  <c r="H221" i="21"/>
  <c r="X221" i="21"/>
  <c r="S221" i="21" s="1"/>
  <c r="T217" i="21"/>
  <c r="V217" i="21"/>
  <c r="W217" i="21"/>
  <c r="H217" i="21"/>
  <c r="X217" i="21"/>
  <c r="S217" i="21" s="1"/>
  <c r="T213" i="21"/>
  <c r="V213" i="21"/>
  <c r="W213" i="21"/>
  <c r="H213" i="21"/>
  <c r="X213" i="21"/>
  <c r="S213" i="21" s="1"/>
  <c r="T209" i="21"/>
  <c r="V209" i="21"/>
  <c r="W209" i="21"/>
  <c r="H209" i="21"/>
  <c r="X209" i="21"/>
  <c r="S209" i="21" s="1"/>
  <c r="T205" i="21"/>
  <c r="V205" i="21"/>
  <c r="W205" i="21"/>
  <c r="H205" i="21"/>
  <c r="X205" i="21"/>
  <c r="S205" i="21" s="1"/>
  <c r="T201" i="21"/>
  <c r="V201" i="21"/>
  <c r="W201" i="21"/>
  <c r="H201" i="21"/>
  <c r="X201" i="21"/>
  <c r="S201" i="21" s="1"/>
  <c r="T391" i="21"/>
  <c r="T383" i="21"/>
  <c r="V247" i="21"/>
  <c r="T247" i="21"/>
  <c r="W247" i="21"/>
  <c r="X247" i="21"/>
  <c r="S247" i="21" s="1"/>
  <c r="X395" i="21"/>
  <c r="S395" i="21" s="1"/>
  <c r="V394" i="21"/>
  <c r="T392" i="21"/>
  <c r="X387" i="21"/>
  <c r="S387" i="21" s="1"/>
  <c r="V386" i="21"/>
  <c r="T384" i="21"/>
  <c r="X379" i="21"/>
  <c r="S379" i="21" s="1"/>
  <c r="V378" i="21"/>
  <c r="T377" i="21"/>
  <c r="V374" i="21"/>
  <c r="T373" i="21"/>
  <c r="V370" i="21"/>
  <c r="T369" i="21"/>
  <c r="V366" i="21"/>
  <c r="T365" i="21"/>
  <c r="V362" i="21"/>
  <c r="T361" i="21"/>
  <c r="V358" i="21"/>
  <c r="T357" i="21"/>
  <c r="V354" i="21"/>
  <c r="T353" i="21"/>
  <c r="V350" i="21"/>
  <c r="T349" i="21"/>
  <c r="V346" i="21"/>
  <c r="T345" i="21"/>
  <c r="H269" i="21"/>
  <c r="T269" i="21"/>
  <c r="V269" i="21"/>
  <c r="W269" i="21"/>
  <c r="V251" i="21"/>
  <c r="T251" i="21"/>
  <c r="W251" i="21"/>
  <c r="X251" i="21"/>
  <c r="S251" i="21" s="1"/>
  <c r="T289" i="21"/>
  <c r="T288" i="21"/>
  <c r="T287" i="21"/>
  <c r="T286" i="21"/>
  <c r="T285" i="21"/>
  <c r="T284" i="21"/>
  <c r="T283" i="21"/>
  <c r="T282" i="21"/>
  <c r="T281" i="21"/>
  <c r="T280" i="21"/>
  <c r="T279" i="21"/>
  <c r="T278" i="21"/>
  <c r="T277" i="21"/>
  <c r="T276" i="21"/>
  <c r="T275" i="21"/>
  <c r="T274" i="21"/>
  <c r="H272" i="21"/>
  <c r="T266" i="21"/>
  <c r="H264" i="21"/>
  <c r="H260" i="21"/>
  <c r="H256" i="21"/>
  <c r="H252" i="21"/>
  <c r="H248" i="21"/>
  <c r="H244" i="21"/>
  <c r="H240" i="21"/>
  <c r="T234" i="21"/>
  <c r="V234" i="21"/>
  <c r="T226" i="21"/>
  <c r="V226" i="21"/>
  <c r="T237" i="21"/>
  <c r="V237" i="21"/>
  <c r="T229" i="21"/>
  <c r="V229" i="21"/>
  <c r="H274" i="21"/>
  <c r="X272" i="21"/>
  <c r="S272" i="21" s="1"/>
  <c r="H266" i="21"/>
  <c r="X264" i="21"/>
  <c r="S264" i="21" s="1"/>
  <c r="T232" i="21"/>
  <c r="V232" i="21"/>
  <c r="T224" i="21"/>
  <c r="V224" i="21"/>
  <c r="T222" i="21"/>
  <c r="V222" i="21"/>
  <c r="W222" i="21"/>
  <c r="T220" i="21"/>
  <c r="V220" i="21"/>
  <c r="W220" i="21"/>
  <c r="T218" i="21"/>
  <c r="V218" i="21"/>
  <c r="W218" i="21"/>
  <c r="T216" i="21"/>
  <c r="V216" i="21"/>
  <c r="W216" i="21"/>
  <c r="T214" i="21"/>
  <c r="V214" i="21"/>
  <c r="W214" i="21"/>
  <c r="T212" i="21"/>
  <c r="V212" i="21"/>
  <c r="W212" i="21"/>
  <c r="T210" i="21"/>
  <c r="V210" i="21"/>
  <c r="W210" i="21"/>
  <c r="T208" i="21"/>
  <c r="V208" i="21"/>
  <c r="W208" i="21"/>
  <c r="T206" i="21"/>
  <c r="V206" i="21"/>
  <c r="W206" i="21"/>
  <c r="T204" i="21"/>
  <c r="V204" i="21"/>
  <c r="W204" i="21"/>
  <c r="T202" i="21"/>
  <c r="V202" i="21"/>
  <c r="W202" i="21"/>
  <c r="T200" i="21"/>
  <c r="V200" i="21"/>
  <c r="W200" i="21"/>
  <c r="W198" i="21"/>
  <c r="T198" i="21"/>
  <c r="V198" i="21"/>
  <c r="X260" i="21"/>
  <c r="S260" i="21" s="1"/>
  <c r="X256" i="21"/>
  <c r="S256" i="21" s="1"/>
  <c r="X252" i="21"/>
  <c r="S252" i="21" s="1"/>
  <c r="X248" i="21"/>
  <c r="S248" i="21" s="1"/>
  <c r="X244" i="21"/>
  <c r="S244" i="21" s="1"/>
  <c r="X240" i="21"/>
  <c r="S240" i="21" s="1"/>
  <c r="T235" i="21"/>
  <c r="V235" i="21"/>
  <c r="X234" i="21"/>
  <c r="S234" i="21" s="1"/>
  <c r="T227" i="21"/>
  <c r="V227" i="21"/>
  <c r="X226" i="21"/>
  <c r="S226" i="21" s="1"/>
  <c r="H100" i="21"/>
  <c r="V100" i="21"/>
  <c r="W100" i="21"/>
  <c r="X100" i="21"/>
  <c r="S100" i="21" s="1"/>
  <c r="T100" i="21"/>
  <c r="X274" i="21"/>
  <c r="S274" i="21" s="1"/>
  <c r="W273" i="21"/>
  <c r="X266" i="21"/>
  <c r="S266" i="21" s="1"/>
  <c r="W265" i="21"/>
  <c r="W260" i="21"/>
  <c r="W256" i="21"/>
  <c r="W252" i="21"/>
  <c r="W248" i="21"/>
  <c r="W244" i="21"/>
  <c r="W240" i="21"/>
  <c r="T238" i="21"/>
  <c r="V238" i="21"/>
  <c r="X237" i="21"/>
  <c r="S237" i="21" s="1"/>
  <c r="W234" i="21"/>
  <c r="T230" i="21"/>
  <c r="V230" i="21"/>
  <c r="X229" i="21"/>
  <c r="S229" i="21" s="1"/>
  <c r="W226" i="21"/>
  <c r="H108" i="21"/>
  <c r="V108" i="21"/>
  <c r="W108" i="21"/>
  <c r="X108" i="21"/>
  <c r="S108" i="21" s="1"/>
  <c r="T108" i="21"/>
  <c r="X261" i="21"/>
  <c r="S261" i="21" s="1"/>
  <c r="X257" i="21"/>
  <c r="S257" i="21" s="1"/>
  <c r="X253" i="21"/>
  <c r="S253" i="21" s="1"/>
  <c r="X249" i="21"/>
  <c r="S249" i="21" s="1"/>
  <c r="X245" i="21"/>
  <c r="S245" i="21" s="1"/>
  <c r="X241" i="21"/>
  <c r="S241" i="21" s="1"/>
  <c r="W237" i="21"/>
  <c r="T233" i="21"/>
  <c r="V233" i="21"/>
  <c r="X232" i="21"/>
  <c r="S232" i="21" s="1"/>
  <c r="W229" i="21"/>
  <c r="T225" i="21"/>
  <c r="V225" i="21"/>
  <c r="X224" i="21"/>
  <c r="S224" i="21" s="1"/>
  <c r="H116" i="21"/>
  <c r="V116" i="21"/>
  <c r="W116" i="21"/>
  <c r="X116" i="21"/>
  <c r="S116" i="21" s="1"/>
  <c r="T116" i="21"/>
  <c r="H138" i="21"/>
  <c r="V138" i="21"/>
  <c r="W138" i="21"/>
  <c r="X138" i="21"/>
  <c r="S138" i="21" s="1"/>
  <c r="V96" i="21"/>
  <c r="H96" i="21"/>
  <c r="X96" i="21"/>
  <c r="S96" i="21" s="1"/>
  <c r="T96" i="21"/>
  <c r="W96" i="21"/>
  <c r="H129" i="21"/>
  <c r="T129" i="21"/>
  <c r="V129" i="21"/>
  <c r="W129" i="21"/>
  <c r="H126" i="21"/>
  <c r="T126" i="21"/>
  <c r="V126" i="21"/>
  <c r="W126" i="21"/>
  <c r="H121" i="21"/>
  <c r="T121" i="21"/>
  <c r="V121" i="21"/>
  <c r="W121" i="21"/>
  <c r="X121" i="21"/>
  <c r="S121" i="21" s="1"/>
  <c r="H118" i="21"/>
  <c r="T118" i="21"/>
  <c r="V118" i="21"/>
  <c r="W118" i="21"/>
  <c r="H113" i="21"/>
  <c r="T113" i="21"/>
  <c r="V113" i="21"/>
  <c r="W113" i="21"/>
  <c r="X113" i="21"/>
  <c r="S113" i="21" s="1"/>
  <c r="H110" i="21"/>
  <c r="T110" i="21"/>
  <c r="V110" i="21"/>
  <c r="W110" i="21"/>
  <c r="H105" i="21"/>
  <c r="T105" i="21"/>
  <c r="V105" i="21"/>
  <c r="W105" i="21"/>
  <c r="X105" i="21"/>
  <c r="S105" i="21" s="1"/>
  <c r="H102" i="21"/>
  <c r="T102" i="21"/>
  <c r="V102" i="21"/>
  <c r="W102" i="21"/>
  <c r="V92" i="21"/>
  <c r="H92" i="21"/>
  <c r="T92" i="21"/>
  <c r="W92" i="21"/>
  <c r="V86" i="21"/>
  <c r="X86" i="21"/>
  <c r="S86" i="21" s="1"/>
  <c r="T86" i="21"/>
  <c r="W86" i="21"/>
  <c r="H133" i="21"/>
  <c r="T133" i="21"/>
  <c r="V133" i="21"/>
  <c r="W133" i="21"/>
  <c r="H137" i="21"/>
  <c r="T137" i="21"/>
  <c r="V137" i="21"/>
  <c r="T138" i="21"/>
  <c r="H134" i="21"/>
  <c r="H130" i="21"/>
  <c r="H127" i="21"/>
  <c r="H119" i="21"/>
  <c r="H111" i="21"/>
  <c r="H103" i="21"/>
  <c r="V90" i="21"/>
  <c r="H90" i="21"/>
  <c r="X134" i="21"/>
  <c r="S134" i="21" s="1"/>
  <c r="X130" i="21"/>
  <c r="S130" i="21" s="1"/>
  <c r="H122" i="21"/>
  <c r="H114" i="21"/>
  <c r="H106" i="21"/>
  <c r="H98" i="21"/>
  <c r="V78" i="21"/>
  <c r="X78" i="21"/>
  <c r="S78" i="21" s="1"/>
  <c r="H135" i="21"/>
  <c r="W134" i="21"/>
  <c r="H131" i="21"/>
  <c r="W130" i="21"/>
  <c r="X127" i="21"/>
  <c r="S127" i="21" s="1"/>
  <c r="H125" i="21"/>
  <c r="X119" i="21"/>
  <c r="S119" i="21" s="1"/>
  <c r="H117" i="21"/>
  <c r="X111" i="21"/>
  <c r="S111" i="21" s="1"/>
  <c r="H109" i="21"/>
  <c r="X103" i="21"/>
  <c r="S103" i="21" s="1"/>
  <c r="H101" i="21"/>
  <c r="V94" i="21"/>
  <c r="X94" i="21"/>
  <c r="S94" i="21" s="1"/>
  <c r="V134" i="21"/>
  <c r="V130" i="21"/>
  <c r="H128" i="21"/>
  <c r="W127" i="21"/>
  <c r="H120" i="21"/>
  <c r="W119" i="21"/>
  <c r="H112" i="21"/>
  <c r="W111" i="21"/>
  <c r="H104" i="21"/>
  <c r="W103" i="21"/>
  <c r="V91" i="21"/>
  <c r="T91" i="21"/>
  <c r="X90" i="21"/>
  <c r="S90" i="21" s="1"/>
  <c r="H136" i="21"/>
  <c r="W135" i="21"/>
  <c r="H132" i="21"/>
  <c r="W131" i="21"/>
  <c r="V127" i="21"/>
  <c r="X125" i="21"/>
  <c r="S125" i="21" s="1"/>
  <c r="H123" i="21"/>
  <c r="W122" i="21"/>
  <c r="V119" i="21"/>
  <c r="X117" i="21"/>
  <c r="S117" i="21" s="1"/>
  <c r="H115" i="21"/>
  <c r="W114" i="21"/>
  <c r="V111" i="21"/>
  <c r="X109" i="21"/>
  <c r="S109" i="21" s="1"/>
  <c r="H107" i="21"/>
  <c r="W106" i="21"/>
  <c r="V103" i="21"/>
  <c r="X101" i="21"/>
  <c r="S101" i="21" s="1"/>
  <c r="H99" i="21"/>
  <c r="W98" i="21"/>
  <c r="W90" i="21"/>
  <c r="V82" i="21"/>
  <c r="X82" i="21"/>
  <c r="S82" i="21" s="1"/>
  <c r="W78" i="21"/>
  <c r="X87" i="21"/>
  <c r="S87" i="21" s="1"/>
  <c r="X83" i="21"/>
  <c r="S83" i="21" s="1"/>
  <c r="X79" i="21"/>
  <c r="S79" i="21" s="1"/>
  <c r="X75" i="21"/>
  <c r="S75" i="21" s="1"/>
  <c r="X499" i="16"/>
  <c r="S499" i="16" s="1"/>
  <c r="T455" i="16"/>
  <c r="V455" i="16"/>
  <c r="T447" i="16"/>
  <c r="V447" i="16"/>
  <c r="W447" i="16"/>
  <c r="T433" i="16"/>
  <c r="W433" i="16"/>
  <c r="H402" i="16"/>
  <c r="T402" i="16"/>
  <c r="V402" i="16"/>
  <c r="T399" i="16"/>
  <c r="V399" i="16"/>
  <c r="W399" i="16"/>
  <c r="H399" i="16"/>
  <c r="T377" i="16"/>
  <c r="W377" i="16"/>
  <c r="T351" i="16"/>
  <c r="V351" i="16"/>
  <c r="W351" i="16"/>
  <c r="H351" i="16"/>
  <c r="H346" i="16"/>
  <c r="T346" i="16"/>
  <c r="V346" i="16"/>
  <c r="H338" i="16"/>
  <c r="T338" i="16"/>
  <c r="V338" i="16"/>
  <c r="T327" i="16"/>
  <c r="V327" i="16"/>
  <c r="W327" i="16"/>
  <c r="H327" i="16"/>
  <c r="T319" i="16"/>
  <c r="V319" i="16"/>
  <c r="W319" i="16"/>
  <c r="H319" i="16"/>
  <c r="H306" i="16"/>
  <c r="T306" i="16"/>
  <c r="V306" i="16"/>
  <c r="H298" i="16"/>
  <c r="T298" i="16"/>
  <c r="V298" i="16"/>
  <c r="T281" i="16"/>
  <c r="W281" i="16"/>
  <c r="T273" i="16"/>
  <c r="W273" i="16"/>
  <c r="T265" i="16"/>
  <c r="W265" i="16"/>
  <c r="H499" i="16"/>
  <c r="W493" i="16"/>
  <c r="H491" i="16"/>
  <c r="W485" i="16"/>
  <c r="H483" i="16"/>
  <c r="W477" i="16"/>
  <c r="H475" i="16"/>
  <c r="W469" i="16"/>
  <c r="H467" i="16"/>
  <c r="W461" i="16"/>
  <c r="H459" i="16"/>
  <c r="T457" i="16"/>
  <c r="X454" i="16"/>
  <c r="S454" i="16" s="1"/>
  <c r="H448" i="16"/>
  <c r="T439" i="16"/>
  <c r="V439" i="16"/>
  <c r="W439" i="16"/>
  <c r="H439" i="16"/>
  <c r="T425" i="16"/>
  <c r="W425" i="16"/>
  <c r="H394" i="16"/>
  <c r="T394" i="16"/>
  <c r="V394" i="16"/>
  <c r="T391" i="16"/>
  <c r="V391" i="16"/>
  <c r="W391" i="16"/>
  <c r="H391" i="16"/>
  <c r="T343" i="16"/>
  <c r="V343" i="16"/>
  <c r="W343" i="16"/>
  <c r="H343" i="16"/>
  <c r="T335" i="16"/>
  <c r="V335" i="16"/>
  <c r="W335" i="16"/>
  <c r="H335" i="16"/>
  <c r="T311" i="16"/>
  <c r="V311" i="16"/>
  <c r="W311" i="16"/>
  <c r="H311" i="16"/>
  <c r="T303" i="16"/>
  <c r="V303" i="16"/>
  <c r="W303" i="16"/>
  <c r="H303" i="16"/>
  <c r="T247" i="16"/>
  <c r="V247" i="16"/>
  <c r="W247" i="16"/>
  <c r="H247" i="16"/>
  <c r="X247" i="16"/>
  <c r="S247" i="16" s="1"/>
  <c r="H194" i="16"/>
  <c r="T194" i="16"/>
  <c r="V194" i="16"/>
  <c r="X194" i="16"/>
  <c r="S194" i="16" s="1"/>
  <c r="H95" i="16"/>
  <c r="V95" i="16"/>
  <c r="T95" i="16"/>
  <c r="W95" i="16"/>
  <c r="X95" i="16"/>
  <c r="S95" i="16" s="1"/>
  <c r="T54" i="16"/>
  <c r="W54" i="16"/>
  <c r="V54" i="16"/>
  <c r="X54" i="16"/>
  <c r="S54" i="16" s="1"/>
  <c r="H54" i="16"/>
  <c r="T383" i="16"/>
  <c r="V383" i="16"/>
  <c r="W383" i="16"/>
  <c r="H383" i="16"/>
  <c r="T369" i="16"/>
  <c r="W369" i="16"/>
  <c r="T295" i="16"/>
  <c r="V295" i="16"/>
  <c r="W295" i="16"/>
  <c r="H295" i="16"/>
  <c r="V162" i="16"/>
  <c r="W162" i="16"/>
  <c r="T162" i="16"/>
  <c r="X162" i="16"/>
  <c r="S162" i="16" s="1"/>
  <c r="H162" i="16"/>
  <c r="T149" i="16"/>
  <c r="W149" i="16"/>
  <c r="V149" i="16"/>
  <c r="X149" i="16"/>
  <c r="S149" i="16" s="1"/>
  <c r="H149" i="16"/>
  <c r="H126" i="16"/>
  <c r="T126" i="16"/>
  <c r="V126" i="16"/>
  <c r="W126" i="16"/>
  <c r="X126" i="16"/>
  <c r="S126" i="16" s="1"/>
  <c r="T30" i="16"/>
  <c r="W30" i="16"/>
  <c r="H30" i="16"/>
  <c r="V30" i="16"/>
  <c r="X30" i="16"/>
  <c r="S30" i="16" s="1"/>
  <c r="X490" i="16"/>
  <c r="S490" i="16" s="1"/>
  <c r="W483" i="16"/>
  <c r="X482" i="16"/>
  <c r="S482" i="16" s="1"/>
  <c r="W467" i="16"/>
  <c r="X466" i="16"/>
  <c r="S466" i="16" s="1"/>
  <c r="W459" i="16"/>
  <c r="X447" i="16"/>
  <c r="S447" i="16" s="1"/>
  <c r="T431" i="16"/>
  <c r="V431" i="16"/>
  <c r="W431" i="16"/>
  <c r="H431" i="16"/>
  <c r="X273" i="16"/>
  <c r="S273" i="16" s="1"/>
  <c r="V499" i="16"/>
  <c r="W498" i="16"/>
  <c r="H496" i="16"/>
  <c r="T493" i="16"/>
  <c r="V491" i="16"/>
  <c r="W490" i="16"/>
  <c r="H488" i="16"/>
  <c r="T485" i="16"/>
  <c r="V483" i="16"/>
  <c r="W482" i="16"/>
  <c r="H480" i="16"/>
  <c r="T477" i="16"/>
  <c r="V475" i="16"/>
  <c r="W474" i="16"/>
  <c r="H472" i="16"/>
  <c r="T469" i="16"/>
  <c r="V467" i="16"/>
  <c r="W466" i="16"/>
  <c r="H464" i="16"/>
  <c r="T461" i="16"/>
  <c r="V459" i="16"/>
  <c r="W458" i="16"/>
  <c r="V457" i="16"/>
  <c r="V456" i="16"/>
  <c r="T454" i="16"/>
  <c r="X448" i="16"/>
  <c r="S448" i="16" s="1"/>
  <c r="V433" i="16"/>
  <c r="H426" i="16"/>
  <c r="T426" i="16"/>
  <c r="V426" i="16"/>
  <c r="X425" i="16"/>
  <c r="S425" i="16" s="1"/>
  <c r="T409" i="16"/>
  <c r="W409" i="16"/>
  <c r="X402" i="16"/>
  <c r="S402" i="16" s="1"/>
  <c r="X399" i="16"/>
  <c r="S399" i="16" s="1"/>
  <c r="V377" i="16"/>
  <c r="T375" i="16"/>
  <c r="V375" i="16"/>
  <c r="W375" i="16"/>
  <c r="H375" i="16"/>
  <c r="T353" i="16"/>
  <c r="W353" i="16"/>
  <c r="X351" i="16"/>
  <c r="S351" i="16" s="1"/>
  <c r="X346" i="16"/>
  <c r="S346" i="16" s="1"/>
  <c r="X338" i="16"/>
  <c r="S338" i="16" s="1"/>
  <c r="T329" i="16"/>
  <c r="W329" i="16"/>
  <c r="X327" i="16"/>
  <c r="S327" i="16" s="1"/>
  <c r="T321" i="16"/>
  <c r="W321" i="16"/>
  <c r="X319" i="16"/>
  <c r="S319" i="16" s="1"/>
  <c r="T313" i="16"/>
  <c r="W313" i="16"/>
  <c r="X306" i="16"/>
  <c r="S306" i="16" s="1"/>
  <c r="X298" i="16"/>
  <c r="S298" i="16" s="1"/>
  <c r="V281" i="16"/>
  <c r="T279" i="16"/>
  <c r="V279" i="16"/>
  <c r="W279" i="16"/>
  <c r="H279" i="16"/>
  <c r="V273" i="16"/>
  <c r="T271" i="16"/>
  <c r="V271" i="16"/>
  <c r="W271" i="16"/>
  <c r="H271" i="16"/>
  <c r="V265" i="16"/>
  <c r="T263" i="16"/>
  <c r="V263" i="16"/>
  <c r="W263" i="16"/>
  <c r="H263" i="16"/>
  <c r="T239" i="16"/>
  <c r="V239" i="16"/>
  <c r="W239" i="16"/>
  <c r="H239" i="16"/>
  <c r="X239" i="16"/>
  <c r="S239" i="16" s="1"/>
  <c r="T191" i="16"/>
  <c r="V191" i="16"/>
  <c r="W191" i="16"/>
  <c r="H191" i="16"/>
  <c r="X191" i="16"/>
  <c r="S191" i="16" s="1"/>
  <c r="H218" i="16"/>
  <c r="T218" i="16"/>
  <c r="V218" i="16"/>
  <c r="W218" i="16"/>
  <c r="X218" i="16"/>
  <c r="S218" i="16" s="1"/>
  <c r="H134" i="16"/>
  <c r="V134" i="16"/>
  <c r="T134" i="16"/>
  <c r="W134" i="16"/>
  <c r="X134" i="16"/>
  <c r="S134" i="16" s="1"/>
  <c r="W499" i="16"/>
  <c r="X458" i="16"/>
  <c r="S458" i="16" s="1"/>
  <c r="W455" i="16"/>
  <c r="T417" i="16"/>
  <c r="W417" i="16"/>
  <c r="X377" i="16"/>
  <c r="S377" i="16" s="1"/>
  <c r="H266" i="16"/>
  <c r="T266" i="16"/>
  <c r="V266" i="16"/>
  <c r="T193" i="16"/>
  <c r="W193" i="16"/>
  <c r="H193" i="16"/>
  <c r="V193" i="16"/>
  <c r="T500" i="16"/>
  <c r="V498" i="16"/>
  <c r="T492" i="16"/>
  <c r="V490" i="16"/>
  <c r="T484" i="16"/>
  <c r="V482" i="16"/>
  <c r="T476" i="16"/>
  <c r="V474" i="16"/>
  <c r="T468" i="16"/>
  <c r="V466" i="16"/>
  <c r="T460" i="16"/>
  <c r="V458" i="16"/>
  <c r="H450" i="16"/>
  <c r="X449" i="16"/>
  <c r="S449" i="16" s="1"/>
  <c r="W448" i="16"/>
  <c r="X442" i="16"/>
  <c r="S442" i="16" s="1"/>
  <c r="X439" i="16"/>
  <c r="S439" i="16" s="1"/>
  <c r="V425" i="16"/>
  <c r="T423" i="16"/>
  <c r="V423" i="16"/>
  <c r="W423" i="16"/>
  <c r="H423" i="16"/>
  <c r="W402" i="16"/>
  <c r="T401" i="16"/>
  <c r="W401" i="16"/>
  <c r="X394" i="16"/>
  <c r="S394" i="16" s="1"/>
  <c r="X391" i="16"/>
  <c r="S391" i="16" s="1"/>
  <c r="H370" i="16"/>
  <c r="T370" i="16"/>
  <c r="V370" i="16"/>
  <c r="X369" i="16"/>
  <c r="S369" i="16" s="1"/>
  <c r="T367" i="16"/>
  <c r="V367" i="16"/>
  <c r="W367" i="16"/>
  <c r="H367" i="16"/>
  <c r="W346" i="16"/>
  <c r="T345" i="16"/>
  <c r="W345" i="16"/>
  <c r="X343" i="16"/>
  <c r="S343" i="16" s="1"/>
  <c r="W338" i="16"/>
  <c r="T337" i="16"/>
  <c r="W337" i="16"/>
  <c r="X335" i="16"/>
  <c r="S335" i="16" s="1"/>
  <c r="X311" i="16"/>
  <c r="S311" i="16" s="1"/>
  <c r="W306" i="16"/>
  <c r="T305" i="16"/>
  <c r="W305" i="16"/>
  <c r="X303" i="16"/>
  <c r="S303" i="16" s="1"/>
  <c r="W298" i="16"/>
  <c r="T297" i="16"/>
  <c r="W297" i="16"/>
  <c r="T223" i="16"/>
  <c r="V223" i="16"/>
  <c r="W223" i="16"/>
  <c r="H223" i="16"/>
  <c r="X223" i="16"/>
  <c r="S223" i="16" s="1"/>
  <c r="X483" i="16"/>
  <c r="S483" i="16" s="1"/>
  <c r="X467" i="16"/>
  <c r="S467" i="16" s="1"/>
  <c r="X459" i="16"/>
  <c r="S459" i="16" s="1"/>
  <c r="H386" i="16"/>
  <c r="T386" i="16"/>
  <c r="V386" i="16"/>
  <c r="H290" i="16"/>
  <c r="T290" i="16"/>
  <c r="V290" i="16"/>
  <c r="T14" i="16"/>
  <c r="W14" i="16"/>
  <c r="V14" i="16"/>
  <c r="X14" i="16"/>
  <c r="S14" i="16" s="1"/>
  <c r="H14" i="16"/>
  <c r="W475" i="16"/>
  <c r="H434" i="16"/>
  <c r="T434" i="16"/>
  <c r="V434" i="16"/>
  <c r="T287" i="16"/>
  <c r="V287" i="16"/>
  <c r="W287" i="16"/>
  <c r="H287" i="16"/>
  <c r="H282" i="16"/>
  <c r="T282" i="16"/>
  <c r="V282" i="16"/>
  <c r="H274" i="16"/>
  <c r="T274" i="16"/>
  <c r="V274" i="16"/>
  <c r="W496" i="16"/>
  <c r="T491" i="16"/>
  <c r="T475" i="16"/>
  <c r="V448" i="16"/>
  <c r="H418" i="16"/>
  <c r="T418" i="16"/>
  <c r="V418" i="16"/>
  <c r="X417" i="16"/>
  <c r="S417" i="16" s="1"/>
  <c r="T415" i="16"/>
  <c r="V415" i="16"/>
  <c r="W415" i="16"/>
  <c r="H415" i="16"/>
  <c r="W394" i="16"/>
  <c r="T393" i="16"/>
  <c r="W393" i="16"/>
  <c r="X386" i="16"/>
  <c r="S386" i="16" s="1"/>
  <c r="X383" i="16"/>
  <c r="S383" i="16" s="1"/>
  <c r="V369" i="16"/>
  <c r="H362" i="16"/>
  <c r="T362" i="16"/>
  <c r="V362" i="16"/>
  <c r="T359" i="16"/>
  <c r="V359" i="16"/>
  <c r="W359" i="16"/>
  <c r="H359" i="16"/>
  <c r="X295" i="16"/>
  <c r="S295" i="16" s="1"/>
  <c r="X290" i="16"/>
  <c r="S290" i="16" s="1"/>
  <c r="T209" i="16"/>
  <c r="W209" i="16"/>
  <c r="V209" i="16"/>
  <c r="X209" i="16"/>
  <c r="S209" i="16" s="1"/>
  <c r="H209" i="16"/>
  <c r="W194" i="16"/>
  <c r="H442" i="16"/>
  <c r="T442" i="16"/>
  <c r="T449" i="16"/>
  <c r="X433" i="16"/>
  <c r="S433" i="16" s="1"/>
  <c r="H378" i="16"/>
  <c r="T378" i="16"/>
  <c r="V378" i="16"/>
  <c r="T361" i="16"/>
  <c r="W361" i="16"/>
  <c r="X281" i="16"/>
  <c r="S281" i="16" s="1"/>
  <c r="X265" i="16"/>
  <c r="S265" i="16" s="1"/>
  <c r="T458" i="16"/>
  <c r="H455" i="16"/>
  <c r="H454" i="16"/>
  <c r="W452" i="16"/>
  <c r="H452" i="16"/>
  <c r="V449" i="16"/>
  <c r="H447" i="16"/>
  <c r="V442" i="16"/>
  <c r="T441" i="16"/>
  <c r="W441" i="16"/>
  <c r="X434" i="16"/>
  <c r="S434" i="16" s="1"/>
  <c r="H433" i="16"/>
  <c r="X431" i="16"/>
  <c r="S431" i="16" s="1"/>
  <c r="V417" i="16"/>
  <c r="H410" i="16"/>
  <c r="T410" i="16"/>
  <c r="V410" i="16"/>
  <c r="T407" i="16"/>
  <c r="V407" i="16"/>
  <c r="W407" i="16"/>
  <c r="H407" i="16"/>
  <c r="W386" i="16"/>
  <c r="T385" i="16"/>
  <c r="W385" i="16"/>
  <c r="X378" i="16"/>
  <c r="S378" i="16" s="1"/>
  <c r="H377" i="16"/>
  <c r="V361" i="16"/>
  <c r="H354" i="16"/>
  <c r="T354" i="16"/>
  <c r="V354" i="16"/>
  <c r="H330" i="16"/>
  <c r="T330" i="16"/>
  <c r="V330" i="16"/>
  <c r="H322" i="16"/>
  <c r="T322" i="16"/>
  <c r="V322" i="16"/>
  <c r="H314" i="16"/>
  <c r="T314" i="16"/>
  <c r="V314" i="16"/>
  <c r="W290" i="16"/>
  <c r="T289" i="16"/>
  <c r="W289" i="16"/>
  <c r="X287" i="16"/>
  <c r="S287" i="16" s="1"/>
  <c r="X282" i="16"/>
  <c r="S282" i="16" s="1"/>
  <c r="H281" i="16"/>
  <c r="X274" i="16"/>
  <c r="S274" i="16" s="1"/>
  <c r="H273" i="16"/>
  <c r="X266" i="16"/>
  <c r="S266" i="16" s="1"/>
  <c r="H265" i="16"/>
  <c r="H234" i="16"/>
  <c r="T234" i="16"/>
  <c r="V234" i="16"/>
  <c r="W234" i="16"/>
  <c r="X234" i="16"/>
  <c r="S234" i="16" s="1"/>
  <c r="H226" i="16"/>
  <c r="T226" i="16"/>
  <c r="V226" i="16"/>
  <c r="W226" i="16"/>
  <c r="X226" i="16"/>
  <c r="S226" i="16" s="1"/>
  <c r="T215" i="16"/>
  <c r="V215" i="16"/>
  <c r="W215" i="16"/>
  <c r="H215" i="16"/>
  <c r="X215" i="16"/>
  <c r="S215" i="16" s="1"/>
  <c r="T173" i="16"/>
  <c r="W173" i="16"/>
  <c r="H173" i="16"/>
  <c r="V173" i="16"/>
  <c r="X173" i="16"/>
  <c r="S173" i="16" s="1"/>
  <c r="T165" i="16"/>
  <c r="W165" i="16"/>
  <c r="V165" i="16"/>
  <c r="X165" i="16"/>
  <c r="S165" i="16" s="1"/>
  <c r="H165" i="16"/>
  <c r="T22" i="16"/>
  <c r="W22" i="16"/>
  <c r="V22" i="16"/>
  <c r="X22" i="16"/>
  <c r="S22" i="16" s="1"/>
  <c r="H22" i="16"/>
  <c r="T356" i="16"/>
  <c r="T348" i="16"/>
  <c r="T340" i="16"/>
  <c r="T332" i="16"/>
  <c r="T324" i="16"/>
  <c r="T316" i="16"/>
  <c r="T308" i="16"/>
  <c r="T300" i="16"/>
  <c r="T292" i="16"/>
  <c r="T284" i="16"/>
  <c r="T276" i="16"/>
  <c r="T268" i="16"/>
  <c r="T254" i="16"/>
  <c r="T253" i="16"/>
  <c r="T252" i="16"/>
  <c r="W244" i="16"/>
  <c r="H244" i="16"/>
  <c r="T244" i="16"/>
  <c r="T231" i="16"/>
  <c r="V231" i="16"/>
  <c r="W231" i="16"/>
  <c r="H231" i="16"/>
  <c r="T201" i="16"/>
  <c r="W201" i="16"/>
  <c r="V75" i="16"/>
  <c r="W75" i="16"/>
  <c r="H75" i="16"/>
  <c r="T75" i="16"/>
  <c r="X75" i="16"/>
  <c r="S75" i="16" s="1"/>
  <c r="T36" i="16"/>
  <c r="V36" i="16"/>
  <c r="H36" i="16"/>
  <c r="W36" i="16"/>
  <c r="X36" i="16"/>
  <c r="S36" i="16" s="1"/>
  <c r="V440" i="16"/>
  <c r="T249" i="16"/>
  <c r="W249" i="16"/>
  <c r="W236" i="16"/>
  <c r="H236" i="16"/>
  <c r="T236" i="16"/>
  <c r="W228" i="16"/>
  <c r="H228" i="16"/>
  <c r="T228" i="16"/>
  <c r="T179" i="16"/>
  <c r="V179" i="16"/>
  <c r="H179" i="16"/>
  <c r="W179" i="16"/>
  <c r="X179" i="16"/>
  <c r="S179" i="16" s="1"/>
  <c r="W446" i="16"/>
  <c r="H444" i="16"/>
  <c r="W438" i="16"/>
  <c r="H436" i="16"/>
  <c r="W430" i="16"/>
  <c r="H428" i="16"/>
  <c r="W422" i="16"/>
  <c r="H420" i="16"/>
  <c r="W414" i="16"/>
  <c r="H412" i="16"/>
  <c r="W406" i="16"/>
  <c r="H404" i="16"/>
  <c r="W398" i="16"/>
  <c r="H396" i="16"/>
  <c r="W390" i="16"/>
  <c r="H388" i="16"/>
  <c r="W382" i="16"/>
  <c r="H380" i="16"/>
  <c r="W374" i="16"/>
  <c r="H372" i="16"/>
  <c r="W366" i="16"/>
  <c r="H364" i="16"/>
  <c r="H356" i="16"/>
  <c r="H348" i="16"/>
  <c r="H340" i="16"/>
  <c r="H332" i="16"/>
  <c r="H324" i="16"/>
  <c r="H316" i="16"/>
  <c r="H308" i="16"/>
  <c r="H300" i="16"/>
  <c r="H292" i="16"/>
  <c r="W286" i="16"/>
  <c r="H284" i="16"/>
  <c r="W278" i="16"/>
  <c r="H276" i="16"/>
  <c r="W270" i="16"/>
  <c r="H268" i="16"/>
  <c r="W262" i="16"/>
  <c r="H258" i="16"/>
  <c r="H254" i="16"/>
  <c r="H253" i="16"/>
  <c r="H252" i="16"/>
  <c r="X244" i="16"/>
  <c r="S244" i="16" s="1"/>
  <c r="T241" i="16"/>
  <c r="W241" i="16"/>
  <c r="T225" i="16"/>
  <c r="W225" i="16"/>
  <c r="T217" i="16"/>
  <c r="W217" i="16"/>
  <c r="H202" i="16"/>
  <c r="T202" i="16"/>
  <c r="V202" i="16"/>
  <c r="X201" i="16"/>
  <c r="S201" i="16" s="1"/>
  <c r="T199" i="16"/>
  <c r="V199" i="16"/>
  <c r="W199" i="16"/>
  <c r="H199" i="16"/>
  <c r="H182" i="16"/>
  <c r="T182" i="16"/>
  <c r="V182" i="16"/>
  <c r="W182" i="16"/>
  <c r="T131" i="16"/>
  <c r="V131" i="16"/>
  <c r="H131" i="16"/>
  <c r="W131" i="16"/>
  <c r="X131" i="16"/>
  <c r="S131" i="16" s="1"/>
  <c r="H250" i="16"/>
  <c r="X249" i="16"/>
  <c r="S249" i="16" s="1"/>
  <c r="X231" i="16"/>
  <c r="S231" i="16" s="1"/>
  <c r="H210" i="16"/>
  <c r="T210" i="16"/>
  <c r="V210" i="16"/>
  <c r="T207" i="16"/>
  <c r="V207" i="16"/>
  <c r="W207" i="16"/>
  <c r="H207" i="16"/>
  <c r="V201" i="16"/>
  <c r="T139" i="16"/>
  <c r="V139" i="16"/>
  <c r="H139" i="16"/>
  <c r="W139" i="16"/>
  <c r="V91" i="16"/>
  <c r="W91" i="16"/>
  <c r="H91" i="16"/>
  <c r="T91" i="16"/>
  <c r="X91" i="16"/>
  <c r="S91" i="16" s="1"/>
  <c r="X253" i="16"/>
  <c r="S253" i="16" s="1"/>
  <c r="X252" i="16"/>
  <c r="S252" i="16" s="1"/>
  <c r="X250" i="16"/>
  <c r="S250" i="16" s="1"/>
  <c r="V249" i="16"/>
  <c r="H242" i="16"/>
  <c r="T242" i="16"/>
  <c r="V242" i="16"/>
  <c r="X236" i="16"/>
  <c r="S236" i="16" s="1"/>
  <c r="T233" i="16"/>
  <c r="W233" i="16"/>
  <c r="X228" i="16"/>
  <c r="S228" i="16" s="1"/>
  <c r="V178" i="16"/>
  <c r="W178" i="16"/>
  <c r="T178" i="16"/>
  <c r="H174" i="16"/>
  <c r="V174" i="16"/>
  <c r="W174" i="16"/>
  <c r="X174" i="16"/>
  <c r="S174" i="16" s="1"/>
  <c r="V83" i="16"/>
  <c r="W83" i="16"/>
  <c r="T83" i="16"/>
  <c r="X83" i="16"/>
  <c r="S83" i="16" s="1"/>
  <c r="H83" i="16"/>
  <c r="T220" i="16"/>
  <c r="T212" i="16"/>
  <c r="T204" i="16"/>
  <c r="T196" i="16"/>
  <c r="T188" i="16"/>
  <c r="T187" i="16"/>
  <c r="T186" i="16"/>
  <c r="V170" i="16"/>
  <c r="W170" i="16"/>
  <c r="T157" i="16"/>
  <c r="W157" i="16"/>
  <c r="W150" i="16"/>
  <c r="T138" i="16"/>
  <c r="H63" i="16"/>
  <c r="V63" i="16"/>
  <c r="W63" i="16"/>
  <c r="X63" i="16"/>
  <c r="S63" i="16" s="1"/>
  <c r="T52" i="16"/>
  <c r="V52" i="16"/>
  <c r="H52" i="16"/>
  <c r="W52" i="16"/>
  <c r="X35" i="16"/>
  <c r="S35" i="16" s="1"/>
  <c r="H245" i="16"/>
  <c r="H237" i="16"/>
  <c r="H229" i="16"/>
  <c r="H221" i="16"/>
  <c r="H213" i="16"/>
  <c r="H205" i="16"/>
  <c r="H197" i="16"/>
  <c r="H189" i="16"/>
  <c r="T171" i="16"/>
  <c r="V171" i="16"/>
  <c r="H171" i="16"/>
  <c r="H166" i="16"/>
  <c r="V166" i="16"/>
  <c r="V154" i="16"/>
  <c r="W154" i="16"/>
  <c r="T141" i="16"/>
  <c r="W141" i="16"/>
  <c r="T110" i="16"/>
  <c r="W110" i="16"/>
  <c r="V110" i="16"/>
  <c r="X110" i="16"/>
  <c r="S110" i="16" s="1"/>
  <c r="H110" i="16"/>
  <c r="T100" i="16"/>
  <c r="V100" i="16"/>
  <c r="H100" i="16"/>
  <c r="W100" i="16"/>
  <c r="X100" i="16"/>
  <c r="S100" i="16" s="1"/>
  <c r="T62" i="16"/>
  <c r="W62" i="16"/>
  <c r="H62" i="16"/>
  <c r="V62" i="16"/>
  <c r="H220" i="16"/>
  <c r="H212" i="16"/>
  <c r="H204" i="16"/>
  <c r="H196" i="16"/>
  <c r="H188" i="16"/>
  <c r="H187" i="16"/>
  <c r="H186" i="16"/>
  <c r="T163" i="16"/>
  <c r="V163" i="16"/>
  <c r="H163" i="16"/>
  <c r="H158" i="16"/>
  <c r="V158" i="16"/>
  <c r="V146" i="16"/>
  <c r="W146" i="16"/>
  <c r="T133" i="16"/>
  <c r="W133" i="16"/>
  <c r="T86" i="16"/>
  <c r="W86" i="16"/>
  <c r="V86" i="16"/>
  <c r="X86" i="16"/>
  <c r="S86" i="16" s="1"/>
  <c r="H39" i="16"/>
  <c r="V39" i="16"/>
  <c r="T39" i="16"/>
  <c r="W39" i="16"/>
  <c r="X39" i="16"/>
  <c r="S39" i="16" s="1"/>
  <c r="T155" i="16"/>
  <c r="V155" i="16"/>
  <c r="H155" i="16"/>
  <c r="H150" i="16"/>
  <c r="V150" i="16"/>
  <c r="V138" i="16"/>
  <c r="W138" i="16"/>
  <c r="H103" i="16"/>
  <c r="V103" i="16"/>
  <c r="T103" i="16"/>
  <c r="W103" i="16"/>
  <c r="H79" i="16"/>
  <c r="V79" i="16"/>
  <c r="T79" i="16"/>
  <c r="W79" i="16"/>
  <c r="H47" i="16"/>
  <c r="V47" i="16"/>
  <c r="T47" i="16"/>
  <c r="W47" i="16"/>
  <c r="V35" i="16"/>
  <c r="W35" i="16"/>
  <c r="T35" i="16"/>
  <c r="H31" i="16"/>
  <c r="V31" i="16"/>
  <c r="W31" i="16"/>
  <c r="X31" i="16"/>
  <c r="S31" i="16" s="1"/>
  <c r="V27" i="16"/>
  <c r="W27" i="16"/>
  <c r="T27" i="16"/>
  <c r="X27" i="16"/>
  <c r="S27" i="16" s="1"/>
  <c r="H27" i="16"/>
  <c r="X187" i="16"/>
  <c r="S187" i="16" s="1"/>
  <c r="X186" i="16"/>
  <c r="S186" i="16" s="1"/>
  <c r="T181" i="16"/>
  <c r="X171" i="16"/>
  <c r="S171" i="16" s="1"/>
  <c r="X166" i="16"/>
  <c r="S166" i="16" s="1"/>
  <c r="T147" i="16"/>
  <c r="V147" i="16"/>
  <c r="H147" i="16"/>
  <c r="X146" i="16"/>
  <c r="S146" i="16" s="1"/>
  <c r="H142" i="16"/>
  <c r="V142" i="16"/>
  <c r="X141" i="16"/>
  <c r="S141" i="16" s="1"/>
  <c r="X52" i="16"/>
  <c r="S52" i="16" s="1"/>
  <c r="V43" i="16"/>
  <c r="W43" i="16"/>
  <c r="H43" i="16"/>
  <c r="T43" i="16"/>
  <c r="X43" i="16"/>
  <c r="S43" i="16" s="1"/>
  <c r="V123" i="16"/>
  <c r="W123" i="16"/>
  <c r="T118" i="16"/>
  <c r="W118" i="16"/>
  <c r="T92" i="16"/>
  <c r="V92" i="16"/>
  <c r="H92" i="16"/>
  <c r="T76" i="16"/>
  <c r="V76" i="16"/>
  <c r="H76" i="16"/>
  <c r="H71" i="16"/>
  <c r="V71" i="16"/>
  <c r="V67" i="16"/>
  <c r="W67" i="16"/>
  <c r="T44" i="16"/>
  <c r="V44" i="16"/>
  <c r="H44" i="16"/>
  <c r="T124" i="16"/>
  <c r="V124" i="16"/>
  <c r="H124" i="16"/>
  <c r="V115" i="16"/>
  <c r="W115" i="16"/>
  <c r="H87" i="16"/>
  <c r="V87" i="16"/>
  <c r="T68" i="16"/>
  <c r="V68" i="16"/>
  <c r="H68" i="16"/>
  <c r="V59" i="16"/>
  <c r="W59" i="16"/>
  <c r="H23" i="16"/>
  <c r="V23" i="16"/>
  <c r="W130" i="16"/>
  <c r="H119" i="16"/>
  <c r="V119" i="16"/>
  <c r="X118" i="16"/>
  <c r="S118" i="16" s="1"/>
  <c r="V107" i="16"/>
  <c r="W107" i="16"/>
  <c r="T102" i="16"/>
  <c r="W102" i="16"/>
  <c r="X92" i="16"/>
  <c r="S92" i="16" s="1"/>
  <c r="T84" i="16"/>
  <c r="V84" i="16"/>
  <c r="H84" i="16"/>
  <c r="T78" i="16"/>
  <c r="W78" i="16"/>
  <c r="X76" i="16"/>
  <c r="S76" i="16" s="1"/>
  <c r="X71" i="16"/>
  <c r="S71" i="16" s="1"/>
  <c r="T46" i="16"/>
  <c r="W46" i="16"/>
  <c r="X44" i="16"/>
  <c r="S44" i="16" s="1"/>
  <c r="T28" i="16"/>
  <c r="V28" i="16"/>
  <c r="H28" i="16"/>
  <c r="V19" i="16"/>
  <c r="W19" i="16"/>
  <c r="H125" i="16"/>
  <c r="T123" i="16"/>
  <c r="V118" i="16"/>
  <c r="T116" i="16"/>
  <c r="V116" i="16"/>
  <c r="H116" i="16"/>
  <c r="X115" i="16"/>
  <c r="S115" i="16" s="1"/>
  <c r="H111" i="16"/>
  <c r="V111" i="16"/>
  <c r="T94" i="16"/>
  <c r="W94" i="16"/>
  <c r="W92" i="16"/>
  <c r="W76" i="16"/>
  <c r="W71" i="16"/>
  <c r="T67" i="16"/>
  <c r="T60" i="16"/>
  <c r="V60" i="16"/>
  <c r="H60" i="16"/>
  <c r="X59" i="16"/>
  <c r="S59" i="16" s="1"/>
  <c r="H55" i="16"/>
  <c r="V55" i="16"/>
  <c r="V51" i="16"/>
  <c r="W51" i="16"/>
  <c r="W44" i="16"/>
  <c r="T38" i="16"/>
  <c r="W38" i="16"/>
  <c r="H15" i="16"/>
  <c r="V15" i="16"/>
  <c r="X124" i="16"/>
  <c r="S124" i="16" s="1"/>
  <c r="T108" i="16"/>
  <c r="V108" i="16"/>
  <c r="H108" i="16"/>
  <c r="V99" i="16"/>
  <c r="W99" i="16"/>
  <c r="X87" i="16"/>
  <c r="S87" i="16" s="1"/>
  <c r="T70" i="16"/>
  <c r="W70" i="16"/>
  <c r="X68" i="16"/>
  <c r="S68" i="16" s="1"/>
  <c r="X23" i="16"/>
  <c r="S23" i="16" s="1"/>
  <c r="T20" i="16"/>
  <c r="V20" i="16"/>
  <c r="H20" i="16"/>
  <c r="X19" i="16"/>
  <c r="S19" i="16" s="1"/>
  <c r="T73" i="16"/>
  <c r="T65" i="16"/>
  <c r="T57" i="16"/>
  <c r="T49" i="16"/>
  <c r="T41" i="16"/>
  <c r="T33" i="16"/>
  <c r="T25" i="16"/>
  <c r="H89" i="16"/>
  <c r="H73" i="16"/>
  <c r="H65" i="16"/>
  <c r="H57" i="16"/>
  <c r="H49" i="16"/>
  <c r="H41" i="16"/>
  <c r="H33" i="16"/>
  <c r="H25" i="16"/>
  <c r="W122" i="16"/>
  <c r="W106" i="16"/>
  <c r="U5" i="16"/>
  <c r="D12" i="26" s="1"/>
  <c r="E11" i="7"/>
  <c r="E12" i="7"/>
  <c r="D13" i="7" l="1"/>
  <c r="J13" i="7" s="1"/>
  <c r="D12" i="7"/>
  <c r="I12" i="7" s="1"/>
  <c r="D11" i="7"/>
  <c r="H11" i="7" s="1"/>
  <c r="D7" i="7"/>
  <c r="I7" i="7" s="1"/>
  <c r="G52" i="26"/>
  <c r="I52" i="26" s="1"/>
  <c r="G53" i="26"/>
  <c r="G54" i="26"/>
  <c r="I54" i="26" s="1"/>
  <c r="G55" i="26"/>
  <c r="I55" i="26" s="1"/>
  <c r="G56" i="26"/>
  <c r="I56" i="26" s="1"/>
  <c r="G57" i="26"/>
  <c r="I57" i="26" s="1"/>
  <c r="G58" i="26"/>
  <c r="I58" i="26" s="1"/>
  <c r="G59" i="26"/>
  <c r="I59" i="26" s="1"/>
  <c r="G60" i="26"/>
  <c r="I60" i="26" s="1"/>
  <c r="G61" i="26"/>
  <c r="I61" i="26" s="1"/>
  <c r="G62" i="26"/>
  <c r="I62" i="26" s="1"/>
  <c r="G63" i="26"/>
  <c r="I63" i="26" s="1"/>
  <c r="G64" i="26"/>
  <c r="I64" i="26" s="1"/>
  <c r="G51" i="26"/>
  <c r="I51" i="26" s="1"/>
  <c r="G43" i="26"/>
  <c r="I43" i="26" s="1"/>
  <c r="G44" i="26"/>
  <c r="I44" i="26" s="1"/>
  <c r="G45" i="26"/>
  <c r="I45" i="26" s="1"/>
  <c r="G46" i="26"/>
  <c r="I46" i="26" s="1"/>
  <c r="G42" i="26"/>
  <c r="I42" i="26" s="1"/>
  <c r="J31" i="26"/>
  <c r="J34" i="26"/>
  <c r="I35" i="26"/>
  <c r="I36" i="26"/>
  <c r="I30" i="26"/>
  <c r="I53" i="26"/>
  <c r="I12" i="16"/>
  <c r="F12" i="16"/>
  <c r="E12" i="16"/>
  <c r="D12" i="16"/>
  <c r="C12" i="16"/>
  <c r="B12" i="16"/>
  <c r="A12" i="16"/>
  <c r="I12" i="21"/>
  <c r="B12" i="21"/>
  <c r="C12" i="21"/>
  <c r="D12" i="21"/>
  <c r="E12" i="21"/>
  <c r="F12" i="21"/>
  <c r="A12" i="21"/>
  <c r="H22" i="26" l="1"/>
  <c r="I25" i="7"/>
  <c r="H19" i="26"/>
  <c r="I34" i="26"/>
  <c r="J36" i="26"/>
  <c r="J30" i="26"/>
  <c r="I31" i="26"/>
  <c r="I37" i="26"/>
  <c r="J37" i="26"/>
  <c r="H15" i="26" l="1"/>
  <c r="J16" i="26"/>
  <c r="H36" i="7" l="1"/>
  <c r="H37" i="7"/>
  <c r="H38" i="7"/>
  <c r="H39" i="7"/>
  <c r="H40" i="7"/>
  <c r="H41" i="7"/>
  <c r="H95" i="7" l="1"/>
  <c r="H94" i="7"/>
  <c r="H93" i="7"/>
  <c r="H92" i="7"/>
  <c r="H91" i="7"/>
  <c r="H90" i="7"/>
  <c r="H89" i="7"/>
  <c r="H88" i="7"/>
  <c r="H87" i="7"/>
  <c r="H86" i="7"/>
  <c r="H85" i="7"/>
  <c r="H84" i="7"/>
  <c r="H83" i="7"/>
  <c r="H78" i="7"/>
  <c r="H77" i="7"/>
  <c r="H76" i="7"/>
  <c r="H75" i="7"/>
  <c r="H74" i="7"/>
  <c r="H48" i="7"/>
  <c r="H47" i="7"/>
  <c r="H46" i="7"/>
  <c r="H69" i="7"/>
  <c r="H68" i="7"/>
  <c r="H67" i="7"/>
  <c r="H66" i="7"/>
  <c r="H63" i="7"/>
  <c r="H62" i="7"/>
  <c r="H31" i="7"/>
  <c r="H32" i="7"/>
  <c r="H33" i="7"/>
  <c r="H34" i="7"/>
  <c r="H35" i="7"/>
  <c r="H53" i="7"/>
  <c r="I69" i="7"/>
  <c r="I68" i="7"/>
  <c r="I66" i="7"/>
  <c r="I62" i="7"/>
  <c r="D6" i="7" l="1"/>
  <c r="H6" i="7" s="1"/>
  <c r="H23" i="7"/>
  <c r="H20" i="7"/>
  <c r="D8" i="7"/>
  <c r="J8" i="7" s="1"/>
  <c r="H16" i="7"/>
  <c r="J17" i="7"/>
  <c r="H25" i="7" l="1"/>
  <c r="J25" i="7"/>
  <c r="K25" i="7" l="1"/>
  <c r="G12" i="21"/>
  <c r="Y12" i="21" s="1"/>
  <c r="H12" i="21" l="1"/>
  <c r="T12" i="21"/>
  <c r="T5" i="21" s="1"/>
  <c r="D6" i="26" s="1"/>
  <c r="X12" i="21"/>
  <c r="W12" i="21"/>
  <c r="U12" i="21" s="1"/>
  <c r="U5" i="21" s="1"/>
  <c r="D7" i="26" s="1"/>
  <c r="V12" i="21"/>
  <c r="G12" i="16"/>
  <c r="Y12" i="16" s="1"/>
  <c r="S12" i="21" l="1"/>
  <c r="S5" i="21" s="1"/>
  <c r="D5" i="26" s="1"/>
  <c r="H5" i="26" s="1"/>
  <c r="X12" i="16"/>
  <c r="S12" i="16" s="1"/>
  <c r="S5" i="16" s="1"/>
  <c r="D10" i="26" s="1"/>
  <c r="H10" i="26" s="1"/>
  <c r="H12" i="16"/>
  <c r="W12" i="16"/>
  <c r="T12" i="16"/>
  <c r="T5" i="16" s="1"/>
  <c r="D11" i="26" s="1"/>
  <c r="I11" i="26" s="1"/>
  <c r="V12" i="16"/>
  <c r="J7" i="26"/>
  <c r="I6" i="26"/>
  <c r="J12" i="26"/>
  <c r="I24" i="26" l="1"/>
  <c r="H24" i="26"/>
  <c r="J24" i="26"/>
  <c r="K24" i="26" l="1"/>
</calcChain>
</file>

<file path=xl/sharedStrings.xml><?xml version="1.0" encoding="utf-8"?>
<sst xmlns="http://schemas.openxmlformats.org/spreadsheetml/2006/main" count="380" uniqueCount="205">
  <si>
    <t>Plaats</t>
  </si>
  <si>
    <t>Straat</t>
  </si>
  <si>
    <t>Extensie</t>
  </si>
  <si>
    <t>Bijzonderheden, dienstaanduiding</t>
  </si>
  <si>
    <t>Non-stop</t>
  </si>
  <si>
    <t>1Gb/s</t>
  </si>
  <si>
    <t>Postcode</t>
  </si>
  <si>
    <t>Nummer</t>
  </si>
  <si>
    <t>Beschrijving</t>
  </si>
  <si>
    <t>On-Net</t>
  </si>
  <si>
    <t>Type aansluiting</t>
  </si>
  <si>
    <t>20Mb/s</t>
  </si>
  <si>
    <t>100Mb/s</t>
  </si>
  <si>
    <t>Hoog</t>
  </si>
  <si>
    <t>Beheerprofiel</t>
  </si>
  <si>
    <t>Leverancier</t>
  </si>
  <si>
    <t>Eenmalig</t>
  </si>
  <si>
    <t xml:space="preserve">Maandelijks </t>
  </si>
  <si>
    <t>Verhuizing binnen locatie</t>
  </si>
  <si>
    <t>Local Access</t>
  </si>
  <si>
    <t>Nee</t>
  </si>
  <si>
    <t>Ja</t>
  </si>
  <si>
    <t>Standaard</t>
  </si>
  <si>
    <t>Inkoop bij 3e partij</t>
  </si>
  <si>
    <t>Inkoop bij 3de partij</t>
  </si>
  <si>
    <t>Opheffen en verlaten locatie incl. verwijderen aansluitpunt</t>
  </si>
  <si>
    <t>Klein informatieverzoek (inspanning maximaal 4 uur)</t>
  </si>
  <si>
    <t>Infrastructuur</t>
  </si>
  <si>
    <t>Radio</t>
  </si>
  <si>
    <t>Koper</t>
  </si>
  <si>
    <t>Coax</t>
  </si>
  <si>
    <t>Meters</t>
  </si>
  <si>
    <t>Vaste dataverbindingen (IP &amp; Ethernet VPN)</t>
  </si>
  <si>
    <t>PDC code</t>
  </si>
  <si>
    <t>Bandbreedte</t>
  </si>
  <si>
    <t>PDC omschrijving</t>
  </si>
  <si>
    <t>On-net maken, Inkoop 3e partijen</t>
  </si>
  <si>
    <t>Mobiele Dataverbindingen</t>
  </si>
  <si>
    <t>Inrichting 1e private APN incl. inrichting, beheer en radius koppeling, excl. vaste dataverbinding. Vaste dataverbinding naar keuze Deelnemer (Zie PDC Vaste dataverbindingen)</t>
  </si>
  <si>
    <t>PSTN verbindingen</t>
  </si>
  <si>
    <t>Laag</t>
  </si>
  <si>
    <t>UU01</t>
  </si>
  <si>
    <t>UU02</t>
  </si>
  <si>
    <t>UU03</t>
  </si>
  <si>
    <t>Engineer</t>
  </si>
  <si>
    <t>Projectleider/ Adviseur Telecommunicatie</t>
  </si>
  <si>
    <t>Migratie coordinator</t>
  </si>
  <si>
    <t>Standaard wijzigingen en beheer</t>
  </si>
  <si>
    <t>Capaciteit up-of downgrade</t>
  </si>
  <si>
    <t>Wijzigen CPE configuratie op afstand voor meer dan 10 locaties</t>
  </si>
  <si>
    <t>Site survey op locatie (op verzoek van Deelnemer)</t>
  </si>
  <si>
    <t>Fysieke wijziging CPE configuratie op locatie</t>
  </si>
  <si>
    <t>Verhuizing van een locatie (parallelle opbouw)</t>
  </si>
  <si>
    <t>Leveren extra VPN (op ≤ 10 locaties)</t>
  </si>
  <si>
    <t>Leveren extra VPN (op &gt; 10 locaties)</t>
  </si>
  <si>
    <t>Wijzigen CPE configuratie op afstand voor 1-10 locaties.</t>
  </si>
  <si>
    <t>20Mb/s, Beheerprofiel Laag</t>
  </si>
  <si>
    <t>20Mb/s, Beheerprofiel Standaard</t>
  </si>
  <si>
    <t>1Gb/s, Beheerprofiel Standaard</t>
  </si>
  <si>
    <t>1Gb/s, Beheerprofiel Hoog</t>
  </si>
  <si>
    <t>Meerkosten incidentoplossing buiten het Service window (Zie bijlage 2 paragraaf 9.3.1 vraag [T-V 10])</t>
  </si>
  <si>
    <t>Aantal</t>
  </si>
  <si>
    <t>maanden</t>
  </si>
  <si>
    <t>BD01</t>
  </si>
  <si>
    <t>BD02</t>
  </si>
  <si>
    <t>BD03</t>
  </si>
  <si>
    <t>20Mb/s, Beheerprofiel Hoog</t>
  </si>
  <si>
    <t>BD11</t>
  </si>
  <si>
    <t>BD12</t>
  </si>
  <si>
    <t>OD01</t>
  </si>
  <si>
    <t>OD02</t>
  </si>
  <si>
    <t>OD03</t>
  </si>
  <si>
    <t>OD04</t>
  </si>
  <si>
    <t>OD05</t>
  </si>
  <si>
    <t>OD06</t>
  </si>
  <si>
    <t>AG01</t>
  </si>
  <si>
    <t>AG02</t>
  </si>
  <si>
    <t>AG03</t>
  </si>
  <si>
    <t>TP01</t>
  </si>
  <si>
    <t>TP02</t>
  </si>
  <si>
    <t>SW01</t>
  </si>
  <si>
    <t>SW02</t>
  </si>
  <si>
    <t>SW03</t>
  </si>
  <si>
    <t>SW04</t>
  </si>
  <si>
    <t>SW05</t>
  </si>
  <si>
    <t>SW06</t>
  </si>
  <si>
    <t>SW07</t>
  </si>
  <si>
    <t>SW08</t>
  </si>
  <si>
    <t>SW09</t>
  </si>
  <si>
    <t>SW10</t>
  </si>
  <si>
    <t>SW11</t>
  </si>
  <si>
    <t>SW12</t>
  </si>
  <si>
    <t>SW13</t>
  </si>
  <si>
    <t>SW14</t>
  </si>
  <si>
    <t>PS01</t>
  </si>
  <si>
    <t>PS02</t>
  </si>
  <si>
    <t>PS03</t>
  </si>
  <si>
    <t>Aantal verbindingen</t>
  </si>
  <si>
    <t>Aantal uur per maand</t>
  </si>
  <si>
    <t>Aantal wijzigingen per maand</t>
  </si>
  <si>
    <t>Aantal 
verbindingen</t>
  </si>
  <si>
    <t>1Gb/s, Beheerprofiel Non-stop</t>
  </si>
  <si>
    <t>BD21</t>
  </si>
  <si>
    <t>BD22</t>
  </si>
  <si>
    <t>BD23</t>
  </si>
  <si>
    <t>100Mb/s, Beheerprofiel Standaard</t>
  </si>
  <si>
    <t>100Mb/s, Beheerprofiel Hoog</t>
  </si>
  <si>
    <t>Inrichting volgende private APN's op bestaande koppeling</t>
  </si>
  <si>
    <t>Vaste dataverbindingen (Ethernet en IP VPN) en PSTN verbindingen</t>
  </si>
  <si>
    <t>On-Net maken afstand graven</t>
  </si>
  <si>
    <t>On-Net maken afstand boren</t>
  </si>
  <si>
    <t xml:space="preserve">On-Net maken Uitzonderlijke situaties </t>
  </si>
  <si>
    <t>Maandtarief 
On-net</t>
  </si>
  <si>
    <t>Radio Toegestaan
Ja/Nee</t>
  </si>
  <si>
    <t>4G/5G</t>
  </si>
  <si>
    <t>Inkoop + opslag</t>
  </si>
  <si>
    <t xml:space="preserve">Maandtarief 
inkoop 3e partij </t>
  </si>
  <si>
    <t xml:space="preserve">Eenmalige 
inkoop 3e partij </t>
  </si>
  <si>
    <t>Investering 
On-net maken</t>
  </si>
  <si>
    <t xml:space="preserve">X 
(of V bij inkoop 3e partij)
</t>
  </si>
  <si>
    <t>Y
of Z bij On-net maken
of W bij inkoop 3e partij</t>
  </si>
  <si>
    <t>Sector, Afdelling of Kostenplaats</t>
  </si>
  <si>
    <t xml:space="preserve"> Maandelijks</t>
  </si>
  <si>
    <t>Totalen Scenario 1</t>
  </si>
  <si>
    <t>Behoefte Scenario 1</t>
  </si>
  <si>
    <t>Behoefte Scenario 2</t>
  </si>
  <si>
    <t>Scenario1</t>
  </si>
  <si>
    <t>Scenario2</t>
  </si>
  <si>
    <t>Weging</t>
  </si>
  <si>
    <t>Vervalt</t>
  </si>
  <si>
    <t>FttO (redundant)</t>
  </si>
  <si>
    <t xml:space="preserve">FttO </t>
  </si>
  <si>
    <t>FttH</t>
  </si>
  <si>
    <t>Coax + 4G/5G backup</t>
  </si>
  <si>
    <t>Koper + 4G/5G backup</t>
  </si>
  <si>
    <t>Uurtarieven additionele dienst</t>
  </si>
  <si>
    <t>Totalen</t>
  </si>
  <si>
    <t>TCO</t>
  </si>
  <si>
    <t>Te beoordelen bedrag</t>
  </si>
  <si>
    <t>Eth, IP VPN, PSTN (Scenario1)</t>
  </si>
  <si>
    <t>Eth, IP VPN, PSTN (Scenario2)</t>
  </si>
  <si>
    <t>Totaal Cat III</t>
  </si>
  <si>
    <t>Totaal Cat II</t>
  </si>
  <si>
    <t>Totaal Cat I</t>
  </si>
  <si>
    <r>
      <t xml:space="preserve">Cat I 
</t>
    </r>
    <r>
      <rPr>
        <b/>
        <sz val="12"/>
        <rFont val="Arial"/>
        <family val="2"/>
      </rPr>
      <t>(eenmalig)</t>
    </r>
  </si>
  <si>
    <t>Cat III
(maandelijks)</t>
  </si>
  <si>
    <t>Cat I
(eenmalig)</t>
  </si>
  <si>
    <t>Cat IV
(maandelijks)</t>
  </si>
  <si>
    <t>Totaal Cat VI</t>
  </si>
  <si>
    <t xml:space="preserve"> Inkoop + opslag</t>
  </si>
  <si>
    <t>PDC Cat III
(€ 0 bij inkoop 3e partij)</t>
  </si>
  <si>
    <t xml:space="preserve">PDC Cat I 
(Opstart + graafkosten + boorkosten) + evt. uitzondelijke kosten
</t>
  </si>
  <si>
    <t>PDC Cat II</t>
  </si>
  <si>
    <t xml:space="preserve">Cat II
(eenmalig) </t>
  </si>
  <si>
    <t xml:space="preserve">Cat I tarief
</t>
  </si>
  <si>
    <t>Opslag op maandelijkse kosten bij inkoop 3de partij</t>
  </si>
  <si>
    <t>Opslag op eenmalig kosten bij inkoop 3de partij</t>
  </si>
  <si>
    <t>Cat IIA 
migratie
(eenmalig)</t>
  </si>
  <si>
    <t>Cat IIB
(eenmalig)</t>
  </si>
  <si>
    <t>Cat IIA
migratie
(eenmalig)</t>
  </si>
  <si>
    <t xml:space="preserve">Cat IIA
(eenmalig) </t>
  </si>
  <si>
    <t>PDC Cat IIA</t>
  </si>
  <si>
    <t>Totaal Cat IIA</t>
  </si>
  <si>
    <r>
      <t xml:space="preserve">Cat IIA+B 
</t>
    </r>
    <r>
      <rPr>
        <b/>
        <sz val="12"/>
        <rFont val="Arial"/>
        <family val="2"/>
      </rPr>
      <t>(eenmalig)</t>
    </r>
  </si>
  <si>
    <t>Cat IIA
(eenmalig)</t>
  </si>
  <si>
    <t>Totaal Cat IIB</t>
  </si>
  <si>
    <t>Niet aanpassen Validatie waarden</t>
  </si>
  <si>
    <t>Tabblad Scenario1&amp;2 kolom J</t>
  </si>
  <si>
    <t>Tabblad Scenario1 kolom K</t>
  </si>
  <si>
    <t>Tabblad Scenario2 kolom K</t>
  </si>
  <si>
    <t>Tabblad Locatielijst kolom I en M</t>
  </si>
  <si>
    <t>PSTN (glas), Beheerprofiel Laag</t>
  </si>
  <si>
    <t>PSTN (glas), Beheerprofiel Hoog</t>
  </si>
  <si>
    <t>PSTN (koper), Beheerprofiel Laag</t>
  </si>
  <si>
    <t>Tabblad Locatielijst kolom L</t>
  </si>
  <si>
    <t>Tabblad Locatielijst kolom H</t>
  </si>
  <si>
    <t>4G/5G wel, Radio niet</t>
  </si>
  <si>
    <t>Radio wel, 4G/5G niet</t>
  </si>
  <si>
    <t>Is Radio of 4G/5G toegestaan?</t>
  </si>
  <si>
    <t>Tabblad voor het documenteren van afwijkende situaties On-net maken</t>
  </si>
  <si>
    <t xml:space="preserve">On-Net maken afwijkende situaties </t>
  </si>
  <si>
    <t>Totaal Cat V</t>
  </si>
  <si>
    <r>
      <t xml:space="preserve">Cat III+IV+V
</t>
    </r>
    <r>
      <rPr>
        <b/>
        <sz val="12"/>
        <rFont val="Arial"/>
        <family val="2"/>
      </rPr>
      <t>(maandelijks)</t>
    </r>
  </si>
  <si>
    <t>Cat V
(maandelijks)</t>
  </si>
  <si>
    <t>Levering dataverbinding van tijdelijke aard (Zie Bijlage 2 paragraaf 6.1), tarief per week</t>
  </si>
  <si>
    <t>Abonnement NB-IoT, incl. ruggedized SIM of eSIM</t>
  </si>
  <si>
    <t>Abonnement M2M, incl. ruggedized SIM of eSIM, zonder data</t>
  </si>
  <si>
    <t>AG04</t>
  </si>
  <si>
    <t>OD07</t>
  </si>
  <si>
    <t>OD08</t>
  </si>
  <si>
    <t>On-net maken (glasvezel), opstartkosten</t>
  </si>
  <si>
    <t>On-net maken (glasvezel), graafkosten per meter</t>
  </si>
  <si>
    <t>On-net maken (glasvezel), kosten boren per meter</t>
  </si>
  <si>
    <t>On-Net maken (glasvezel)</t>
  </si>
  <si>
    <t>On-Net maken (radio)</t>
  </si>
  <si>
    <t xml:space="preserve">PDC Cat I 
- Glas=Opstart glas + graafkosten + boorkosten
- Radio=Opstart radio
- +evt. afwijkende situaties
</t>
  </si>
  <si>
    <t>On-net maken (radioverbinding)</t>
  </si>
  <si>
    <t>Datapool M2M (per Gbyte)</t>
  </si>
  <si>
    <t xml:space="preserve">Cat IV tarief
</t>
  </si>
  <si>
    <t>Cat V 
(Tarief per uur)</t>
  </si>
  <si>
    <t>Cat VI
(Tarief per wijziging)</t>
  </si>
  <si>
    <t xml:space="preserve">[T-W 30] Abonnement "Oplossing verbeterde beschikbaarheid en dekking" Zie Bijlage 2 par 7.1 </t>
  </si>
  <si>
    <t xml:space="preserve">[T-W 30] Datapool (per Gbyte) "Oplossing verbeterde beschikbaarheid en dekking" Zie Bijlage 2 par 7.1 </t>
  </si>
  <si>
    <r>
      <t xml:space="preserve">Vervalt </t>
    </r>
    <r>
      <rPr>
        <sz val="10"/>
        <color rgb="FFFF0000"/>
        <rFont val="Arial"/>
        <family val="2"/>
      </rPr>
      <t>(Zie NvI Ref. Nr. 73)</t>
    </r>
  </si>
  <si>
    <r>
      <t>Datapool NB-IoT (per 100Mbyte,</t>
    </r>
    <r>
      <rPr>
        <sz val="10"/>
        <color rgb="FFFF0000"/>
        <rFont val="Arial"/>
        <family val="2"/>
      </rPr>
      <t xml:space="preserve"> zie NvI Ref. Nr. 203</t>
    </r>
    <r>
      <rPr>
        <sz val="10"/>
        <rFont val="arial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</si>
</sst>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€&quot;* #,##0.00_);_(&quot;€&quot;* \(#,##0.00\);_(&quot;€&quot;* &quot;-&quot;??_);_(@_)"/>
    <numFmt numFmtId="165" formatCode="_-&quot;€&quot;\ * #,##0.00_-;_-&quot;€&quot;\ * #,##0.00\-;_-&quot;€&quot;\ * &quot;-&quot;??_-;_-@_-"/>
    <numFmt numFmtId="166" formatCode="_-* #,##0.00_-;_-* #,##0.00\-;_-* &quot;-&quot;??_-;_-@_-"/>
    <numFmt numFmtId="167" formatCode="0.0%"/>
    <numFmt numFmtId="168" formatCode="&quot;€&quot;\ #,##0.00_-"/>
    <numFmt numFmtId="169" formatCode="_-* #,##0_-;_-* #,##0\-;_-* &quot;-&quot;??_-;_-@_-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name val="Verdana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165" fontId="1" fillId="0" borderId="0" applyFont="0" applyFill="0" applyBorder="0" applyAlignment="0" applyProtection="0"/>
  </cellStyleXfs>
  <cellXfs count="364">
    <xf numFmtId="0" fontId="0" fillId="0" borderId="0" xfId="0"/>
    <xf numFmtId="0" fontId="3" fillId="0" borderId="0" xfId="0" applyFont="1" applyFill="1" applyAlignment="1">
      <alignment vertical="top"/>
    </xf>
    <xf numFmtId="0" fontId="0" fillId="2" borderId="8" xfId="0" applyFill="1" applyBorder="1" applyAlignment="1" applyProtection="1">
      <alignment vertical="top"/>
      <protection locked="0"/>
    </xf>
    <xf numFmtId="0" fontId="0" fillId="2" borderId="8" xfId="0" applyFill="1" applyBorder="1" applyAlignment="1" applyProtection="1">
      <alignment vertical="top" wrapText="1"/>
      <protection locked="0"/>
    </xf>
    <xf numFmtId="168" fontId="0" fillId="3" borderId="8" xfId="0" applyNumberFormat="1" applyFill="1" applyBorder="1" applyAlignment="1" applyProtection="1">
      <alignment vertical="top"/>
      <protection locked="0"/>
    </xf>
    <xf numFmtId="0" fontId="0" fillId="0" borderId="0" xfId="0" applyBorder="1" applyAlignment="1">
      <alignment vertical="top"/>
    </xf>
    <xf numFmtId="0" fontId="0" fillId="0" borderId="0" xfId="0" applyFill="1" applyAlignment="1">
      <alignment horizontal="center" vertical="top" wrapText="1"/>
    </xf>
    <xf numFmtId="0" fontId="4" fillId="0" borderId="0" xfId="0" applyFont="1" applyBorder="1" applyAlignment="1">
      <alignment vertical="top"/>
    </xf>
    <xf numFmtId="169" fontId="0" fillId="3" borderId="8" xfId="1" applyNumberFormat="1" applyFont="1" applyFill="1" applyBorder="1" applyAlignment="1" applyProtection="1">
      <alignment vertical="top"/>
      <protection locked="0"/>
    </xf>
    <xf numFmtId="0" fontId="0" fillId="0" borderId="0" xfId="0" applyBorder="1"/>
    <xf numFmtId="0" fontId="4" fillId="0" borderId="0" xfId="0" applyFont="1" applyBorder="1"/>
    <xf numFmtId="0" fontId="0" fillId="0" borderId="0" xfId="0"/>
    <xf numFmtId="165" fontId="0" fillId="3" borderId="8" xfId="4" applyFont="1" applyFill="1" applyBorder="1" applyAlignment="1" applyProtection="1">
      <alignment vertical="top"/>
      <protection locked="0"/>
    </xf>
    <xf numFmtId="0" fontId="12" fillId="0" borderId="0" xfId="0" applyFont="1"/>
    <xf numFmtId="165" fontId="4" fillId="6" borderId="16" xfId="4" applyFont="1" applyFill="1" applyBorder="1" applyProtection="1">
      <protection locked="0"/>
    </xf>
    <xf numFmtId="165" fontId="4" fillId="6" borderId="17" xfId="4" applyFont="1" applyFill="1" applyBorder="1" applyProtection="1">
      <protection locked="0"/>
    </xf>
    <xf numFmtId="165" fontId="4" fillId="6" borderId="18" xfId="4" applyFont="1" applyFill="1" applyBorder="1" applyProtection="1">
      <protection locked="0"/>
    </xf>
    <xf numFmtId="165" fontId="4" fillId="6" borderId="43" xfId="4" applyFont="1" applyFill="1" applyBorder="1" applyProtection="1">
      <protection locked="0"/>
    </xf>
    <xf numFmtId="0" fontId="3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vertical="top"/>
    </xf>
    <xf numFmtId="0" fontId="1" fillId="0" borderId="0" xfId="0" applyFont="1" applyProtection="1"/>
    <xf numFmtId="0" fontId="3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vertical="top" wrapText="1"/>
    </xf>
    <xf numFmtId="0" fontId="0" fillId="0" borderId="16" xfId="0" applyBorder="1" applyAlignment="1" applyProtection="1">
      <alignment vertical="top"/>
    </xf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horizontal="center" vertical="top"/>
    </xf>
    <xf numFmtId="0" fontId="8" fillId="0" borderId="1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horizontal="left" vertical="top"/>
    </xf>
    <xf numFmtId="0" fontId="0" fillId="0" borderId="0" xfId="0" applyFill="1" applyAlignment="1" applyProtection="1">
      <alignment vertical="top"/>
    </xf>
    <xf numFmtId="0" fontId="3" fillId="4" borderId="5" xfId="0" applyFont="1" applyFill="1" applyBorder="1" applyAlignment="1" applyProtection="1">
      <alignment horizontal="left" vertical="top"/>
    </xf>
    <xf numFmtId="0" fontId="3" fillId="4" borderId="6" xfId="0" applyFont="1" applyFill="1" applyBorder="1" applyAlignment="1" applyProtection="1">
      <alignment horizontal="left" vertical="top" wrapText="1"/>
    </xf>
    <xf numFmtId="0" fontId="3" fillId="4" borderId="6" xfId="0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vertical="top"/>
    </xf>
    <xf numFmtId="0" fontId="3" fillId="2" borderId="4" xfId="0" applyFont="1" applyFill="1" applyBorder="1" applyAlignment="1" applyProtection="1">
      <alignment vertical="top"/>
    </xf>
    <xf numFmtId="0" fontId="3" fillId="2" borderId="4" xfId="0" applyFont="1" applyFill="1" applyBorder="1" applyAlignment="1" applyProtection="1">
      <alignment vertical="top" wrapText="1"/>
    </xf>
    <xf numFmtId="0" fontId="0" fillId="0" borderId="0" xfId="0" applyBorder="1" applyAlignment="1" applyProtection="1">
      <alignment vertical="top"/>
    </xf>
    <xf numFmtId="0" fontId="6" fillId="4" borderId="13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horizontal="left" vertical="top" wrapText="1"/>
    </xf>
    <xf numFmtId="0" fontId="6" fillId="4" borderId="1" xfId="0" applyFont="1" applyFill="1" applyBorder="1" applyAlignment="1" applyProtection="1">
      <alignment vertical="top" wrapText="1"/>
    </xf>
    <xf numFmtId="0" fontId="0" fillId="2" borderId="13" xfId="0" applyFill="1" applyBorder="1" applyAlignment="1" applyProtection="1">
      <alignment vertical="top"/>
    </xf>
    <xf numFmtId="0" fontId="0" fillId="2" borderId="25" xfId="0" applyFill="1" applyBorder="1" applyAlignment="1" applyProtection="1">
      <alignment vertical="top"/>
    </xf>
    <xf numFmtId="0" fontId="0" fillId="2" borderId="1" xfId="0" applyFill="1" applyBorder="1" applyAlignment="1" applyProtection="1">
      <alignment vertical="top" wrapText="1"/>
    </xf>
    <xf numFmtId="0" fontId="1" fillId="2" borderId="1" xfId="0" applyFont="1" applyFill="1" applyBorder="1" applyAlignment="1" applyProtection="1">
      <alignment vertical="top" wrapText="1"/>
    </xf>
    <xf numFmtId="0" fontId="1" fillId="5" borderId="23" xfId="0" applyFont="1" applyFill="1" applyBorder="1" applyAlignment="1" applyProtection="1">
      <alignment vertical="top" wrapText="1"/>
    </xf>
    <xf numFmtId="0" fontId="1" fillId="0" borderId="40" xfId="0" applyFont="1" applyBorder="1" applyAlignment="1" applyProtection="1">
      <alignment vertical="top" wrapText="1"/>
    </xf>
    <xf numFmtId="0" fontId="1" fillId="0" borderId="24" xfId="0" applyFont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vertical="top" wrapText="1"/>
    </xf>
    <xf numFmtId="0" fontId="6" fillId="4" borderId="11" xfId="0" applyFont="1" applyFill="1" applyBorder="1" applyAlignment="1" applyProtection="1">
      <alignment vertical="top" wrapText="1"/>
    </xf>
    <xf numFmtId="0" fontId="6" fillId="4" borderId="2" xfId="0" applyFont="1" applyFill="1" applyBorder="1" applyAlignment="1" applyProtection="1">
      <alignment horizontal="left" vertical="top" wrapText="1"/>
    </xf>
    <xf numFmtId="0" fontId="6" fillId="4" borderId="2" xfId="0" applyFont="1" applyFill="1" applyBorder="1" applyAlignment="1" applyProtection="1">
      <alignment vertical="top" wrapText="1"/>
    </xf>
    <xf numFmtId="0" fontId="6" fillId="4" borderId="26" xfId="0" applyFont="1" applyFill="1" applyBorder="1" applyAlignment="1" applyProtection="1">
      <alignment horizontal="left" vertical="top" wrapText="1"/>
    </xf>
    <xf numFmtId="0" fontId="0" fillId="4" borderId="26" xfId="0" applyFill="1" applyBorder="1" applyAlignment="1" applyProtection="1">
      <alignment horizontal="left" vertical="top" wrapText="1"/>
    </xf>
    <xf numFmtId="0" fontId="0" fillId="4" borderId="26" xfId="0" applyFill="1" applyBorder="1" applyAlignment="1" applyProtection="1">
      <alignment horizontal="center" vertical="top" wrapText="1"/>
    </xf>
    <xf numFmtId="0" fontId="0" fillId="2" borderId="11" xfId="0" applyFill="1" applyBorder="1" applyAlignment="1" applyProtection="1">
      <alignment vertical="top"/>
    </xf>
    <xf numFmtId="0" fontId="0" fillId="2" borderId="26" xfId="0" applyFill="1" applyBorder="1" applyAlignment="1" applyProtection="1">
      <alignment vertical="top"/>
    </xf>
    <xf numFmtId="0" fontId="0" fillId="2" borderId="2" xfId="0" applyFill="1" applyBorder="1" applyAlignment="1" applyProtection="1">
      <alignment vertical="top" wrapText="1"/>
    </xf>
    <xf numFmtId="0" fontId="4" fillId="2" borderId="2" xfId="0" applyFont="1" applyFill="1" applyBorder="1" applyAlignment="1" applyProtection="1">
      <alignment horizontal="center" vertical="top" wrapText="1"/>
    </xf>
    <xf numFmtId="0" fontId="0" fillId="2" borderId="31" xfId="0" applyFill="1" applyBorder="1" applyAlignment="1" applyProtection="1">
      <alignment vertical="top"/>
    </xf>
    <xf numFmtId="0" fontId="4" fillId="2" borderId="29" xfId="0" applyFont="1" applyFill="1" applyBorder="1" applyAlignment="1" applyProtection="1">
      <alignment vertical="top" wrapText="1"/>
    </xf>
    <xf numFmtId="0" fontId="0" fillId="5" borderId="19" xfId="0" applyFill="1" applyBorder="1" applyAlignment="1" applyProtection="1">
      <alignment vertical="top" wrapText="1"/>
    </xf>
    <xf numFmtId="0" fontId="4" fillId="0" borderId="26" xfId="0" applyFont="1" applyBorder="1" applyAlignment="1" applyProtection="1">
      <alignment vertical="top" wrapText="1"/>
    </xf>
    <xf numFmtId="0" fontId="0" fillId="0" borderId="12" xfId="0" applyBorder="1" applyAlignment="1" applyProtection="1">
      <alignment vertical="top" wrapText="1"/>
    </xf>
    <xf numFmtId="0" fontId="0" fillId="0" borderId="19" xfId="0" applyFill="1" applyBorder="1" applyAlignment="1" applyProtection="1">
      <alignment vertical="top" wrapText="1"/>
    </xf>
    <xf numFmtId="0" fontId="0" fillId="0" borderId="0" xfId="0" applyFill="1" applyBorder="1" applyAlignment="1" applyProtection="1">
      <alignment horizontal="center" vertical="top" wrapText="1"/>
    </xf>
    <xf numFmtId="0" fontId="0" fillId="0" borderId="0" xfId="0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vertical="top"/>
    </xf>
    <xf numFmtId="0" fontId="0" fillId="0" borderId="0" xfId="0" applyFill="1" applyBorder="1" applyAlignment="1" applyProtection="1">
      <alignment vertical="top" wrapText="1"/>
    </xf>
    <xf numFmtId="0" fontId="0" fillId="0" borderId="0" xfId="0" applyFill="1" applyAlignment="1" applyProtection="1">
      <alignment vertical="top" wrapText="1"/>
    </xf>
    <xf numFmtId="168" fontId="4" fillId="5" borderId="8" xfId="0" applyNumberFormat="1" applyFont="1" applyFill="1" applyBorder="1" applyAlignment="1" applyProtection="1">
      <alignment vertical="top"/>
    </xf>
    <xf numFmtId="168" fontId="4" fillId="0" borderId="8" xfId="0" applyNumberFormat="1" applyFont="1" applyBorder="1" applyAlignment="1" applyProtection="1">
      <alignment vertical="top"/>
    </xf>
    <xf numFmtId="168" fontId="0" fillId="0" borderId="8" xfId="0" applyNumberFormat="1" applyFill="1" applyBorder="1" applyAlignment="1" applyProtection="1">
      <alignment vertical="top"/>
    </xf>
    <xf numFmtId="165" fontId="0" fillId="0" borderId="0" xfId="0" applyNumberFormat="1" applyBorder="1" applyAlignment="1" applyProtection="1">
      <alignment vertical="top"/>
    </xf>
    <xf numFmtId="168" fontId="0" fillId="0" borderId="0" xfId="0" applyNumberFormat="1" applyFill="1" applyBorder="1" applyAlignment="1" applyProtection="1">
      <alignment vertical="top"/>
    </xf>
    <xf numFmtId="10" fontId="0" fillId="0" borderId="0" xfId="0" applyNumberFormat="1" applyFill="1" applyBorder="1" applyAlignment="1" applyProtection="1">
      <alignment vertical="top"/>
    </xf>
    <xf numFmtId="165" fontId="0" fillId="0" borderId="0" xfId="0" applyNumberFormat="1" applyFill="1" applyBorder="1" applyAlignment="1" applyProtection="1">
      <alignment vertical="top"/>
    </xf>
    <xf numFmtId="0" fontId="3" fillId="2" borderId="9" xfId="0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vertical="top" wrapText="1"/>
    </xf>
    <xf numFmtId="0" fontId="4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4" fillId="0" borderId="0" xfId="0" applyFont="1" applyBorder="1" applyAlignment="1" applyProtection="1">
      <alignment vertical="top"/>
    </xf>
    <xf numFmtId="0" fontId="1" fillId="0" borderId="17" xfId="0" applyFont="1" applyFill="1" applyBorder="1" applyAlignment="1" applyProtection="1">
      <alignment vertical="top"/>
    </xf>
    <xf numFmtId="0" fontId="3" fillId="0" borderId="9" xfId="0" applyFont="1" applyBorder="1" applyAlignment="1" applyProtection="1">
      <alignment horizontal="center" vertical="top" wrapText="1"/>
    </xf>
    <xf numFmtId="0" fontId="8" fillId="0" borderId="47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vertical="top" wrapText="1"/>
    </xf>
    <xf numFmtId="0" fontId="1" fillId="0" borderId="17" xfId="0" applyFont="1" applyFill="1" applyBorder="1" applyAlignment="1" applyProtection="1">
      <alignment vertical="top" wrapText="1"/>
    </xf>
    <xf numFmtId="0" fontId="4" fillId="0" borderId="18" xfId="0" applyFont="1" applyFill="1" applyBorder="1" applyAlignment="1" applyProtection="1">
      <alignment vertical="top" wrapText="1"/>
    </xf>
    <xf numFmtId="0" fontId="1" fillId="0" borderId="16" xfId="0" applyFont="1" applyFill="1" applyBorder="1" applyAlignment="1" applyProtection="1">
      <alignment vertical="top" wrapText="1"/>
    </xf>
    <xf numFmtId="0" fontId="13" fillId="0" borderId="30" xfId="0" applyFont="1" applyFill="1" applyBorder="1" applyAlignment="1" applyProtection="1">
      <alignment horizontal="center" vertical="center"/>
    </xf>
    <xf numFmtId="0" fontId="13" fillId="0" borderId="3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vertical="top"/>
    </xf>
    <xf numFmtId="0" fontId="0" fillId="0" borderId="0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 wrapText="1"/>
    </xf>
    <xf numFmtId="0" fontId="1" fillId="0" borderId="0" xfId="0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left" vertical="top"/>
    </xf>
    <xf numFmtId="0" fontId="9" fillId="4" borderId="39" xfId="0" applyFont="1" applyFill="1" applyBorder="1" applyAlignment="1" applyProtection="1"/>
    <xf numFmtId="0" fontId="9" fillId="4" borderId="46" xfId="0" applyFont="1" applyFill="1" applyBorder="1" applyAlignment="1" applyProtection="1"/>
    <xf numFmtId="0" fontId="9" fillId="4" borderId="46" xfId="0" applyFont="1" applyFill="1" applyBorder="1" applyAlignment="1" applyProtection="1">
      <alignment horizontal="center"/>
    </xf>
    <xf numFmtId="0" fontId="9" fillId="4" borderId="0" xfId="0" applyFont="1" applyFill="1" applyBorder="1" applyAlignment="1" applyProtection="1"/>
    <xf numFmtId="0" fontId="9" fillId="4" borderId="39" xfId="0" applyFont="1" applyFill="1" applyBorder="1" applyAlignment="1" applyProtection="1">
      <alignment horizontal="left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wrapText="1"/>
    </xf>
    <xf numFmtId="0" fontId="1" fillId="0" borderId="16" xfId="0" applyFont="1" applyFill="1" applyBorder="1" applyAlignment="1" applyProtection="1">
      <alignment vertical="top"/>
    </xf>
    <xf numFmtId="0" fontId="9" fillId="4" borderId="0" xfId="0" applyFont="1" applyFill="1" applyBorder="1" applyAlignment="1" applyProtection="1">
      <alignment horizontal="left"/>
    </xf>
    <xf numFmtId="0" fontId="1" fillId="0" borderId="16" xfId="0" applyFont="1" applyFill="1" applyBorder="1" applyProtection="1"/>
    <xf numFmtId="0" fontId="1" fillId="0" borderId="17" xfId="0" applyFont="1" applyFill="1" applyBorder="1" applyProtection="1"/>
    <xf numFmtId="0" fontId="4" fillId="0" borderId="52" xfId="0" applyFont="1" applyFill="1" applyBorder="1" applyAlignment="1" applyProtection="1">
      <alignment vertical="top"/>
    </xf>
    <xf numFmtId="0" fontId="4" fillId="0" borderId="42" xfId="0" applyFont="1" applyFill="1" applyBorder="1" applyAlignment="1" applyProtection="1">
      <alignment vertical="top"/>
    </xf>
    <xf numFmtId="0" fontId="1" fillId="0" borderId="18" xfId="0" applyFont="1" applyFill="1" applyBorder="1" applyProtection="1"/>
    <xf numFmtId="0" fontId="0" fillId="0" borderId="17" xfId="0" applyBorder="1" applyAlignment="1" applyProtection="1">
      <alignment vertical="top"/>
    </xf>
    <xf numFmtId="0" fontId="0" fillId="0" borderId="18" xfId="0" applyBorder="1" applyAlignment="1" applyProtection="1">
      <alignment vertical="top"/>
    </xf>
    <xf numFmtId="169" fontId="1" fillId="0" borderId="16" xfId="1" applyNumberFormat="1" applyFont="1" applyFill="1" applyBorder="1" applyAlignment="1" applyProtection="1">
      <alignment horizontal="right" vertical="top" wrapText="1"/>
    </xf>
    <xf numFmtId="0" fontId="1" fillId="0" borderId="18" xfId="0" applyFont="1" applyFill="1" applyBorder="1" applyAlignment="1" applyProtection="1">
      <alignment vertical="top"/>
    </xf>
    <xf numFmtId="169" fontId="1" fillId="0" borderId="16" xfId="1" applyNumberFormat="1" applyFont="1" applyFill="1" applyBorder="1" applyAlignment="1" applyProtection="1">
      <alignment horizontal="left" vertical="top" wrapText="1"/>
    </xf>
    <xf numFmtId="0" fontId="0" fillId="0" borderId="42" xfId="0" applyBorder="1" applyProtection="1"/>
    <xf numFmtId="0" fontId="0" fillId="0" borderId="53" xfId="0" applyBorder="1" applyProtection="1"/>
    <xf numFmtId="0" fontId="1" fillId="0" borderId="23" xfId="0" applyFont="1" applyFill="1" applyBorder="1" applyAlignment="1" applyProtection="1">
      <alignment vertical="top"/>
    </xf>
    <xf numFmtId="0" fontId="1" fillId="0" borderId="19" xfId="0" applyFont="1" applyFill="1" applyBorder="1" applyAlignment="1" applyProtection="1">
      <alignment vertical="top"/>
    </xf>
    <xf numFmtId="0" fontId="1" fillId="4" borderId="25" xfId="0" applyFont="1" applyFill="1" applyBorder="1" applyAlignment="1" applyProtection="1">
      <alignment horizontal="left" vertical="top" wrapText="1"/>
    </xf>
    <xf numFmtId="0" fontId="1" fillId="4" borderId="25" xfId="0" applyFont="1" applyFill="1" applyBorder="1" applyAlignment="1" applyProtection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23" xfId="0" applyFont="1" applyFill="1" applyBorder="1" applyAlignment="1" applyProtection="1">
      <alignment vertical="top" wrapText="1"/>
    </xf>
    <xf numFmtId="0" fontId="1" fillId="5" borderId="23" xfId="0" applyFont="1" applyFill="1" applyBorder="1" applyAlignment="1" applyProtection="1">
      <alignment horizontal="center" vertical="top" wrapText="1"/>
    </xf>
    <xf numFmtId="168" fontId="3" fillId="0" borderId="5" xfId="0" applyNumberFormat="1" applyFont="1" applyBorder="1" applyAlignment="1" applyProtection="1">
      <alignment vertical="top"/>
    </xf>
    <xf numFmtId="0" fontId="14" fillId="0" borderId="12" xfId="0" applyFont="1" applyBorder="1" applyAlignment="1" applyProtection="1">
      <alignment vertical="top"/>
    </xf>
    <xf numFmtId="9" fontId="4" fillId="0" borderId="8" xfId="0" applyNumberFormat="1" applyFont="1" applyBorder="1" applyAlignment="1" applyProtection="1">
      <alignment horizontal="left" vertical="top"/>
    </xf>
    <xf numFmtId="0" fontId="3" fillId="5" borderId="10" xfId="0" applyFont="1" applyFill="1" applyBorder="1" applyAlignment="1" applyProtection="1">
      <alignment horizontal="center" vertical="top" wrapText="1"/>
    </xf>
    <xf numFmtId="0" fontId="3" fillId="0" borderId="10" xfId="0" applyFont="1" applyFill="1" applyBorder="1" applyAlignment="1" applyProtection="1">
      <alignment horizontal="center" vertical="top" wrapText="1"/>
    </xf>
    <xf numFmtId="0" fontId="1" fillId="9" borderId="16" xfId="0" applyFont="1" applyFill="1" applyBorder="1" applyAlignment="1" applyProtection="1">
      <alignment horizontal="center" vertical="top"/>
    </xf>
    <xf numFmtId="0" fontId="0" fillId="9" borderId="8" xfId="0" applyFill="1" applyBorder="1" applyAlignment="1" applyProtection="1">
      <alignment horizontal="left" vertical="top"/>
    </xf>
    <xf numFmtId="0" fontId="1" fillId="9" borderId="8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vertical="top"/>
    </xf>
    <xf numFmtId="0" fontId="1" fillId="2" borderId="27" xfId="0" applyFont="1" applyFill="1" applyBorder="1" applyAlignment="1" applyProtection="1">
      <alignment vertical="top" wrapText="1"/>
    </xf>
    <xf numFmtId="0" fontId="1" fillId="10" borderId="16" xfId="0" applyFont="1" applyFill="1" applyBorder="1" applyAlignment="1" applyProtection="1">
      <alignment horizontal="center" vertical="top"/>
    </xf>
    <xf numFmtId="0" fontId="12" fillId="10" borderId="15" xfId="0" applyFont="1" applyFill="1" applyBorder="1" applyAlignment="1" applyProtection="1">
      <alignment horizontal="center" vertical="top"/>
    </xf>
    <xf numFmtId="0" fontId="12" fillId="10" borderId="46" xfId="0" applyFont="1" applyFill="1" applyBorder="1" applyAlignment="1" applyProtection="1">
      <alignment horizontal="center" vertical="top"/>
    </xf>
    <xf numFmtId="0" fontId="3" fillId="10" borderId="6" xfId="0" applyFont="1" applyFill="1" applyBorder="1" applyAlignment="1" applyProtection="1">
      <alignment horizontal="center" vertical="top" wrapText="1"/>
    </xf>
    <xf numFmtId="0" fontId="1" fillId="10" borderId="25" xfId="0" applyFont="1" applyFill="1" applyBorder="1" applyAlignment="1" applyProtection="1">
      <alignment horizontal="center" vertical="top" wrapText="1"/>
    </xf>
    <xf numFmtId="0" fontId="0" fillId="10" borderId="26" xfId="0" applyFill="1" applyBorder="1" applyAlignment="1" applyProtection="1">
      <alignment horizontal="center" vertical="top" wrapText="1"/>
    </xf>
    <xf numFmtId="0" fontId="0" fillId="10" borderId="0" xfId="0" applyFill="1" applyBorder="1" applyAlignment="1" applyProtection="1">
      <alignment horizontal="center" vertical="top" wrapText="1"/>
    </xf>
    <xf numFmtId="0" fontId="1" fillId="9" borderId="8" xfId="0" applyFont="1" applyFill="1" applyBorder="1" applyAlignment="1" applyProtection="1">
      <alignment vertical="top"/>
    </xf>
    <xf numFmtId="0" fontId="0" fillId="0" borderId="8" xfId="0" applyNumberFormat="1" applyFill="1" applyBorder="1" applyAlignment="1" applyProtection="1">
      <alignment vertical="top"/>
    </xf>
    <xf numFmtId="0" fontId="4" fillId="0" borderId="8" xfId="0" applyNumberFormat="1" applyFont="1" applyFill="1" applyBorder="1" applyAlignment="1" applyProtection="1">
      <alignment horizontal="left" vertical="top"/>
    </xf>
    <xf numFmtId="0" fontId="1" fillId="9" borderId="16" xfId="0" applyFont="1" applyFill="1" applyBorder="1" applyProtection="1"/>
    <xf numFmtId="0" fontId="1" fillId="9" borderId="17" xfId="0" applyFont="1" applyFill="1" applyBorder="1" applyProtection="1"/>
    <xf numFmtId="0" fontId="1" fillId="9" borderId="18" xfId="0" applyFont="1" applyFill="1" applyBorder="1" applyProtection="1"/>
    <xf numFmtId="169" fontId="1" fillId="9" borderId="16" xfId="1" applyNumberFormat="1" applyFont="1" applyFill="1" applyBorder="1" applyAlignment="1" applyProtection="1">
      <alignment horizontal="right" vertical="top" wrapText="1"/>
    </xf>
    <xf numFmtId="169" fontId="1" fillId="9" borderId="18" xfId="1" applyNumberFormat="1" applyFont="1" applyFill="1" applyBorder="1" applyAlignment="1" applyProtection="1">
      <alignment horizontal="right" vertical="top" wrapText="1"/>
    </xf>
    <xf numFmtId="169" fontId="1" fillId="9" borderId="16" xfId="1" applyNumberFormat="1" applyFont="1" applyFill="1" applyBorder="1" applyAlignment="1" applyProtection="1">
      <alignment horizontal="left" vertical="top" wrapText="1"/>
    </xf>
    <xf numFmtId="169" fontId="1" fillId="9" borderId="17" xfId="1" applyNumberFormat="1" applyFont="1" applyFill="1" applyBorder="1" applyAlignment="1" applyProtection="1">
      <alignment horizontal="left" vertical="top" wrapText="1"/>
    </xf>
    <xf numFmtId="169" fontId="1" fillId="9" borderId="18" xfId="1" applyNumberFormat="1" applyFont="1" applyFill="1" applyBorder="1" applyAlignment="1" applyProtection="1">
      <alignment horizontal="left" vertical="top" wrapText="1"/>
    </xf>
    <xf numFmtId="9" fontId="9" fillId="4" borderId="0" xfId="0" applyNumberFormat="1" applyFont="1" applyFill="1" applyBorder="1" applyAlignment="1" applyProtection="1"/>
    <xf numFmtId="0" fontId="15" fillId="0" borderId="0" xfId="0" applyFont="1" applyProtection="1"/>
    <xf numFmtId="165" fontId="15" fillId="0" borderId="0" xfId="4" applyFont="1" applyProtection="1"/>
    <xf numFmtId="0" fontId="14" fillId="0" borderId="0" xfId="0" applyFont="1" applyAlignment="1" applyProtection="1">
      <alignment horizontal="center"/>
    </xf>
    <xf numFmtId="9" fontId="15" fillId="0" borderId="0" xfId="0" applyNumberFormat="1" applyFont="1" applyProtection="1"/>
    <xf numFmtId="0" fontId="3" fillId="0" borderId="0" xfId="0" applyFont="1" applyBorder="1" applyAlignment="1" applyProtection="1">
      <alignment vertical="top" wrapText="1"/>
    </xf>
    <xf numFmtId="165" fontId="4" fillId="6" borderId="54" xfId="4" applyFont="1" applyFill="1" applyBorder="1" applyProtection="1">
      <protection locked="0"/>
    </xf>
    <xf numFmtId="165" fontId="4" fillId="6" borderId="17" xfId="4" applyFont="1" applyFill="1" applyBorder="1" applyAlignment="1" applyProtection="1">
      <alignment vertical="top"/>
      <protection locked="0"/>
    </xf>
    <xf numFmtId="169" fontId="1" fillId="0" borderId="19" xfId="1" applyNumberFormat="1" applyFont="1" applyFill="1" applyBorder="1" applyAlignment="1" applyProtection="1">
      <alignment horizontal="right" vertical="top" wrapText="1"/>
    </xf>
    <xf numFmtId="169" fontId="1" fillId="0" borderId="19" xfId="1" applyNumberFormat="1" applyFont="1" applyFill="1" applyBorder="1" applyAlignment="1" applyProtection="1">
      <alignment horizontal="left" vertical="top" wrapText="1"/>
    </xf>
    <xf numFmtId="165" fontId="1" fillId="6" borderId="23" xfId="4" applyFont="1" applyFill="1" applyBorder="1" applyProtection="1">
      <protection locked="0"/>
    </xf>
    <xf numFmtId="169" fontId="1" fillId="0" borderId="0" xfId="1" applyNumberFormat="1" applyFont="1" applyFill="1" applyBorder="1" applyAlignment="1" applyProtection="1">
      <alignment horizontal="left" vertical="top" wrapText="1"/>
    </xf>
    <xf numFmtId="0" fontId="12" fillId="4" borderId="46" xfId="0" applyFont="1" applyFill="1" applyBorder="1" applyAlignment="1" applyProtection="1"/>
    <xf numFmtId="0" fontId="12" fillId="4" borderId="0" xfId="0" applyFont="1" applyFill="1" applyBorder="1" applyAlignment="1" applyProtection="1"/>
    <xf numFmtId="0" fontId="12" fillId="4" borderId="0" xfId="0" applyFont="1" applyFill="1" applyBorder="1" applyAlignment="1" applyProtection="1">
      <alignment horizontal="left"/>
    </xf>
    <xf numFmtId="165" fontId="12" fillId="4" borderId="46" xfId="4" applyFont="1" applyFill="1" applyBorder="1" applyAlignment="1" applyProtection="1"/>
    <xf numFmtId="164" fontId="12" fillId="0" borderId="51" xfId="0" applyNumberFormat="1" applyFont="1" applyBorder="1" applyProtection="1"/>
    <xf numFmtId="0" fontId="12" fillId="0" borderId="0" xfId="0" applyFont="1" applyProtection="1"/>
    <xf numFmtId="0" fontId="0" fillId="11" borderId="17" xfId="0" applyFill="1" applyBorder="1" applyProtection="1"/>
    <xf numFmtId="0" fontId="0" fillId="11" borderId="18" xfId="0" applyFill="1" applyBorder="1" applyProtection="1"/>
    <xf numFmtId="0" fontId="15" fillId="0" borderId="0" xfId="0" applyFont="1" applyBorder="1" applyProtection="1"/>
    <xf numFmtId="0" fontId="0" fillId="0" borderId="57" xfId="0" applyBorder="1" applyProtection="1"/>
    <xf numFmtId="0" fontId="9" fillId="4" borderId="46" xfId="0" applyFont="1" applyFill="1" applyBorder="1" applyAlignment="1" applyProtection="1">
      <alignment horizontal="center" wrapText="1"/>
    </xf>
    <xf numFmtId="9" fontId="12" fillId="4" borderId="0" xfId="0" applyNumberFormat="1" applyFont="1" applyFill="1" applyBorder="1" applyAlignment="1" applyProtection="1"/>
    <xf numFmtId="0" fontId="0" fillId="0" borderId="0" xfId="0" applyFill="1" applyProtection="1"/>
    <xf numFmtId="168" fontId="3" fillId="0" borderId="10" xfId="0" applyNumberFormat="1" applyFont="1" applyBorder="1" applyAlignment="1" applyProtection="1">
      <alignment vertical="top"/>
    </xf>
    <xf numFmtId="0" fontId="14" fillId="0" borderId="54" xfId="0" applyFont="1" applyBorder="1" applyAlignment="1" applyProtection="1">
      <alignment vertical="top"/>
    </xf>
    <xf numFmtId="0" fontId="14" fillId="0" borderId="10" xfId="0" applyFont="1" applyBorder="1" applyAlignment="1" applyProtection="1">
      <alignment vertical="top"/>
    </xf>
    <xf numFmtId="165" fontId="1" fillId="6" borderId="17" xfId="4" applyFont="1" applyFill="1" applyBorder="1" applyProtection="1">
      <protection locked="0"/>
    </xf>
    <xf numFmtId="0" fontId="1" fillId="0" borderId="16" xfId="0" applyFont="1" applyBorder="1" applyAlignment="1" applyProtection="1">
      <alignment vertical="top"/>
    </xf>
    <xf numFmtId="49" fontId="1" fillId="0" borderId="16" xfId="0" applyNumberFormat="1" applyFont="1" applyFill="1" applyBorder="1" applyAlignment="1" applyProtection="1">
      <alignment horizontal="center" vertical="top"/>
    </xf>
    <xf numFmtId="49" fontId="1" fillId="0" borderId="17" xfId="0" applyNumberFormat="1" applyFont="1" applyFill="1" applyBorder="1" applyAlignment="1" applyProtection="1">
      <alignment horizontal="center" vertical="top"/>
    </xf>
    <xf numFmtId="49" fontId="4" fillId="0" borderId="17" xfId="0" applyNumberFormat="1" applyFont="1" applyFill="1" applyBorder="1" applyAlignment="1" applyProtection="1">
      <alignment vertical="top"/>
    </xf>
    <xf numFmtId="49" fontId="4" fillId="0" borderId="18" xfId="0" applyNumberFormat="1" applyFont="1" applyFill="1" applyBorder="1" applyAlignment="1" applyProtection="1">
      <alignment vertical="top"/>
    </xf>
    <xf numFmtId="0" fontId="1" fillId="0" borderId="16" xfId="0" applyNumberFormat="1" applyFont="1" applyFill="1" applyBorder="1" applyAlignment="1" applyProtection="1">
      <alignment horizontal="center" vertical="top"/>
    </xf>
    <xf numFmtId="0" fontId="0" fillId="0" borderId="56" xfId="0" applyBorder="1" applyAlignment="1">
      <alignment vertical="top"/>
    </xf>
    <xf numFmtId="0" fontId="0" fillId="0" borderId="58" xfId="0" applyBorder="1" applyAlignment="1">
      <alignment vertical="top"/>
    </xf>
    <xf numFmtId="0" fontId="4" fillId="0" borderId="39" xfId="0" applyFont="1" applyBorder="1" applyAlignment="1">
      <alignment vertical="top"/>
    </xf>
    <xf numFmtId="0" fontId="0" fillId="0" borderId="56" xfId="0" applyBorder="1"/>
    <xf numFmtId="0" fontId="1" fillId="0" borderId="56" xfId="0" applyFont="1" applyBorder="1" applyAlignment="1">
      <alignment vertical="top"/>
    </xf>
    <xf numFmtId="0" fontId="4" fillId="0" borderId="56" xfId="0" applyFont="1" applyBorder="1" applyAlignment="1">
      <alignment vertical="top"/>
    </xf>
    <xf numFmtId="0" fontId="0" fillId="0" borderId="19" xfId="0" applyBorder="1" applyAlignment="1">
      <alignment vertical="top"/>
    </xf>
    <xf numFmtId="0" fontId="1" fillId="0" borderId="19" xfId="0" applyFont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17" fillId="0" borderId="0" xfId="0" applyFont="1" applyFill="1" applyAlignment="1">
      <alignment vertical="top"/>
    </xf>
    <xf numFmtId="0" fontId="3" fillId="0" borderId="3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0" fontId="1" fillId="0" borderId="0" xfId="0" applyFont="1"/>
    <xf numFmtId="49" fontId="0" fillId="0" borderId="0" xfId="0" applyNumberFormat="1" applyBorder="1"/>
    <xf numFmtId="0" fontId="1" fillId="0" borderId="30" xfId="0" applyFont="1" applyFill="1" applyBorder="1" applyAlignment="1" applyProtection="1">
      <alignment horizontal="center" vertical="center"/>
    </xf>
    <xf numFmtId="0" fontId="1" fillId="0" borderId="31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top"/>
    </xf>
    <xf numFmtId="0" fontId="1" fillId="0" borderId="17" xfId="0" applyFont="1" applyFill="1" applyBorder="1" applyAlignment="1" applyProtection="1">
      <alignment horizontal="center" vertical="top"/>
    </xf>
    <xf numFmtId="0" fontId="1" fillId="0" borderId="18" xfId="0" applyFont="1" applyFill="1" applyBorder="1" applyAlignment="1" applyProtection="1">
      <alignment horizontal="center" vertical="top"/>
    </xf>
    <xf numFmtId="0" fontId="0" fillId="0" borderId="16" xfId="0" applyBorder="1" applyAlignment="1" applyProtection="1">
      <alignment horizontal="center" vertical="top"/>
    </xf>
    <xf numFmtId="0" fontId="0" fillId="0" borderId="17" xfId="0" applyBorder="1" applyAlignment="1" applyProtection="1">
      <alignment horizontal="center" vertical="top"/>
    </xf>
    <xf numFmtId="0" fontId="4" fillId="0" borderId="16" xfId="0" applyFont="1" applyFill="1" applyBorder="1" applyAlignment="1" applyProtection="1">
      <alignment horizontal="center" vertical="top"/>
    </xf>
    <xf numFmtId="0" fontId="4" fillId="0" borderId="17" xfId="0" applyFont="1" applyFill="1" applyBorder="1" applyAlignment="1" applyProtection="1">
      <alignment horizontal="center" vertical="top"/>
    </xf>
    <xf numFmtId="0" fontId="0" fillId="0" borderId="17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8" fillId="0" borderId="9" xfId="0" applyFont="1" applyFill="1" applyBorder="1" applyAlignment="1" applyProtection="1">
      <alignment vertical="center" wrapText="1"/>
    </xf>
    <xf numFmtId="0" fontId="1" fillId="0" borderId="43" xfId="0" applyFont="1" applyFill="1" applyBorder="1" applyProtection="1"/>
    <xf numFmtId="0" fontId="1" fillId="0" borderId="49" xfId="0" applyFont="1" applyFill="1" applyBorder="1" applyAlignment="1" applyProtection="1">
      <alignment vertical="top"/>
    </xf>
    <xf numFmtId="0" fontId="4" fillId="0" borderId="49" xfId="0" applyFont="1" applyFill="1" applyBorder="1" applyAlignment="1" applyProtection="1">
      <alignment vertical="top"/>
    </xf>
    <xf numFmtId="0" fontId="4" fillId="0" borderId="44" xfId="0" applyFont="1" applyFill="1" applyBorder="1" applyAlignment="1" applyProtection="1">
      <alignment vertical="top"/>
    </xf>
    <xf numFmtId="9" fontId="4" fillId="0" borderId="16" xfId="0" applyNumberFormat="1" applyFont="1" applyFill="1" applyBorder="1" applyAlignment="1" applyProtection="1">
      <alignment horizontal="center" vertical="top"/>
    </xf>
    <xf numFmtId="9" fontId="1" fillId="0" borderId="17" xfId="0" applyNumberFormat="1" applyFont="1" applyFill="1" applyBorder="1" applyAlignment="1" applyProtection="1">
      <alignment horizontal="center" vertical="top"/>
    </xf>
    <xf numFmtId="9" fontId="4" fillId="0" borderId="17" xfId="0" applyNumberFormat="1" applyFont="1" applyFill="1" applyBorder="1" applyAlignment="1" applyProtection="1">
      <alignment horizontal="center" vertical="top"/>
    </xf>
    <xf numFmtId="9" fontId="4" fillId="0" borderId="18" xfId="0" applyNumberFormat="1" applyFont="1" applyFill="1" applyBorder="1" applyAlignment="1" applyProtection="1">
      <alignment horizontal="center" vertical="top"/>
    </xf>
    <xf numFmtId="0" fontId="8" fillId="0" borderId="10" xfId="0" applyFont="1" applyFill="1" applyBorder="1" applyAlignment="1" applyProtection="1">
      <alignment vertical="center" wrapText="1"/>
    </xf>
    <xf numFmtId="0" fontId="4" fillId="9" borderId="17" xfId="0" applyFont="1" applyFill="1" applyBorder="1" applyAlignment="1" applyProtection="1">
      <alignment vertical="top"/>
    </xf>
    <xf numFmtId="0" fontId="1" fillId="9" borderId="17" xfId="0" applyFont="1" applyFill="1" applyBorder="1" applyAlignment="1" applyProtection="1">
      <alignment vertical="top"/>
    </xf>
    <xf numFmtId="0" fontId="4" fillId="9" borderId="18" xfId="0" applyFont="1" applyFill="1" applyBorder="1" applyAlignment="1" applyProtection="1">
      <alignment vertical="top"/>
    </xf>
    <xf numFmtId="0" fontId="0" fillId="9" borderId="16" xfId="0" applyFill="1" applyBorder="1" applyProtection="1"/>
    <xf numFmtId="0" fontId="0" fillId="9" borderId="17" xfId="0" applyFill="1" applyBorder="1" applyProtection="1"/>
    <xf numFmtId="169" fontId="1" fillId="9" borderId="19" xfId="1" applyNumberFormat="1" applyFont="1" applyFill="1" applyBorder="1" applyAlignment="1" applyProtection="1">
      <alignment horizontal="right" vertical="top" wrapText="1"/>
    </xf>
    <xf numFmtId="9" fontId="12" fillId="9" borderId="0" xfId="0" applyNumberFormat="1" applyFont="1" applyFill="1" applyBorder="1" applyAlignment="1" applyProtection="1"/>
    <xf numFmtId="0" fontId="12" fillId="9" borderId="46" xfId="0" applyFont="1" applyFill="1" applyBorder="1" applyAlignment="1" applyProtection="1"/>
    <xf numFmtId="0" fontId="9" fillId="4" borderId="0" xfId="0" applyFont="1" applyFill="1" applyBorder="1" applyAlignment="1" applyProtection="1">
      <alignment horizontal="left"/>
    </xf>
    <xf numFmtId="0" fontId="0" fillId="0" borderId="0" xfId="0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165" fontId="0" fillId="6" borderId="16" xfId="4" applyFont="1" applyFill="1" applyBorder="1" applyAlignment="1" applyProtection="1">
      <protection locked="0"/>
    </xf>
    <xf numFmtId="165" fontId="4" fillId="6" borderId="17" xfId="4" applyFont="1" applyFill="1" applyBorder="1" applyAlignment="1" applyProtection="1">
      <protection locked="0"/>
    </xf>
    <xf numFmtId="165" fontId="0" fillId="6" borderId="17" xfId="4" applyFont="1" applyFill="1" applyBorder="1" applyAlignment="1" applyProtection="1">
      <protection locked="0"/>
    </xf>
    <xf numFmtId="167" fontId="0" fillId="6" borderId="17" xfId="0" applyNumberFormat="1" applyFill="1" applyBorder="1" applyAlignment="1" applyProtection="1">
      <protection locked="0"/>
    </xf>
    <xf numFmtId="167" fontId="0" fillId="6" borderId="18" xfId="0" applyNumberFormat="1" applyFill="1" applyBorder="1" applyAlignment="1" applyProtection="1">
      <protection locked="0"/>
    </xf>
    <xf numFmtId="165" fontId="4" fillId="6" borderId="43" xfId="4" applyFont="1" applyFill="1" applyBorder="1" applyAlignment="1" applyProtection="1">
      <alignment horizontal="right"/>
      <protection locked="0"/>
    </xf>
    <xf numFmtId="165" fontId="15" fillId="7" borderId="0" xfId="4" applyFont="1" applyFill="1" applyBorder="1" applyProtection="1"/>
    <xf numFmtId="165" fontId="15" fillId="7" borderId="57" xfId="4" applyFont="1" applyFill="1" applyBorder="1" applyProtection="1"/>
    <xf numFmtId="165" fontId="4" fillId="7" borderId="23" xfId="4" applyFont="1" applyFill="1" applyBorder="1" applyProtection="1"/>
    <xf numFmtId="165" fontId="4" fillId="7" borderId="16" xfId="4" applyFont="1" applyFill="1" applyBorder="1" applyProtection="1"/>
    <xf numFmtId="165" fontId="4" fillId="7" borderId="19" xfId="4" applyFont="1" applyFill="1" applyBorder="1" applyProtection="1"/>
    <xf numFmtId="165" fontId="4" fillId="7" borderId="44" xfId="4" applyFont="1" applyFill="1" applyBorder="1" applyProtection="1"/>
    <xf numFmtId="165" fontId="4" fillId="11" borderId="16" xfId="4" applyFont="1" applyFill="1" applyBorder="1" applyProtection="1"/>
    <xf numFmtId="165" fontId="4" fillId="11" borderId="19" xfId="4" applyFont="1" applyFill="1" applyBorder="1" applyProtection="1"/>
    <xf numFmtId="165" fontId="4" fillId="8" borderId="28" xfId="4" applyFont="1" applyFill="1" applyBorder="1" applyProtection="1"/>
    <xf numFmtId="165" fontId="4" fillId="8" borderId="8" xfId="4" applyFont="1" applyFill="1" applyBorder="1" applyProtection="1"/>
    <xf numFmtId="0" fontId="1" fillId="2" borderId="8" xfId="0" applyFont="1" applyFill="1" applyBorder="1" applyAlignment="1" applyProtection="1">
      <alignment vertical="top" wrapText="1"/>
      <protection locked="0"/>
    </xf>
    <xf numFmtId="169" fontId="1" fillId="3" borderId="8" xfId="1" applyNumberFormat="1" applyFont="1" applyFill="1" applyBorder="1" applyAlignment="1" applyProtection="1">
      <alignment vertical="top"/>
      <protection locked="0"/>
    </xf>
    <xf numFmtId="165" fontId="4" fillId="8" borderId="43" xfId="4" applyFont="1" applyFill="1" applyBorder="1" applyAlignment="1" applyProtection="1">
      <alignment horizontal="right"/>
    </xf>
    <xf numFmtId="165" fontId="4" fillId="8" borderId="44" xfId="4" applyFont="1" applyFill="1" applyBorder="1" applyAlignment="1" applyProtection="1">
      <alignment horizontal="right"/>
    </xf>
    <xf numFmtId="165" fontId="4" fillId="8" borderId="17" xfId="4" applyFont="1" applyFill="1" applyBorder="1" applyProtection="1"/>
    <xf numFmtId="165" fontId="4" fillId="8" borderId="16" xfId="4" applyFont="1" applyFill="1" applyBorder="1" applyProtection="1"/>
    <xf numFmtId="165" fontId="4" fillId="8" borderId="19" xfId="4" applyFont="1" applyFill="1" applyBorder="1" applyProtection="1"/>
    <xf numFmtId="0" fontId="0" fillId="0" borderId="0" xfId="0" applyAlignment="1" applyProtection="1">
      <alignment horizontal="center" wrapText="1"/>
    </xf>
    <xf numFmtId="0" fontId="1" fillId="0" borderId="42" xfId="0" applyFont="1" applyFill="1" applyBorder="1" applyAlignment="1" applyProtection="1">
      <alignment horizontal="left" vertical="top"/>
    </xf>
    <xf numFmtId="0" fontId="1" fillId="0" borderId="48" xfId="0" applyFont="1" applyFill="1" applyBorder="1" applyAlignment="1" applyProtection="1">
      <alignment horizontal="left" vertical="top"/>
    </xf>
    <xf numFmtId="0" fontId="1" fillId="0" borderId="49" xfId="0" applyFont="1" applyFill="1" applyBorder="1" applyAlignment="1" applyProtection="1">
      <alignment horizontal="left" vertical="top"/>
    </xf>
    <xf numFmtId="0" fontId="1" fillId="0" borderId="53" xfId="0" applyFont="1" applyFill="1" applyBorder="1" applyAlignment="1" applyProtection="1">
      <alignment horizontal="left" vertical="top"/>
    </xf>
    <xf numFmtId="0" fontId="1" fillId="0" borderId="55" xfId="0" applyFont="1" applyFill="1" applyBorder="1" applyAlignment="1" applyProtection="1">
      <alignment horizontal="left" vertical="top"/>
    </xf>
    <xf numFmtId="0" fontId="1" fillId="0" borderId="44" xfId="0" applyFont="1" applyFill="1" applyBorder="1" applyAlignment="1" applyProtection="1">
      <alignment horizontal="left" vertical="top"/>
    </xf>
    <xf numFmtId="0" fontId="9" fillId="4" borderId="0" xfId="0" applyFont="1" applyFill="1" applyBorder="1" applyAlignment="1" applyProtection="1">
      <alignment horizontal="left"/>
    </xf>
    <xf numFmtId="0" fontId="1" fillId="0" borderId="41" xfId="0" applyFont="1" applyFill="1" applyBorder="1" applyAlignment="1" applyProtection="1">
      <alignment horizontal="left" vertical="top" wrapText="1"/>
    </xf>
    <xf numFmtId="0" fontId="1" fillId="0" borderId="45" xfId="0" applyFont="1" applyFill="1" applyBorder="1" applyAlignment="1" applyProtection="1">
      <alignment horizontal="left" vertical="top" wrapText="1"/>
    </xf>
    <xf numFmtId="0" fontId="1" fillId="0" borderId="40" xfId="0" applyFont="1" applyFill="1" applyBorder="1" applyAlignment="1" applyProtection="1">
      <alignment horizontal="left" vertical="top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4" fillId="0" borderId="48" xfId="0" applyFont="1" applyFill="1" applyBorder="1" applyAlignment="1" applyProtection="1">
      <alignment horizontal="left" vertical="top"/>
    </xf>
    <xf numFmtId="0" fontId="4" fillId="0" borderId="55" xfId="0" applyFont="1" applyFill="1" applyBorder="1" applyAlignment="1" applyProtection="1">
      <alignment horizontal="left" vertical="top"/>
    </xf>
    <xf numFmtId="0" fontId="8" fillId="0" borderId="22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0" fillId="0" borderId="37" xfId="0" applyFill="1" applyBorder="1" applyAlignment="1" applyProtection="1">
      <alignment horizontal="left" wrapText="1"/>
    </xf>
    <xf numFmtId="0" fontId="0" fillId="0" borderId="14" xfId="0" applyFill="1" applyBorder="1" applyAlignment="1" applyProtection="1">
      <alignment horizontal="left" wrapText="1"/>
    </xf>
    <xf numFmtId="0" fontId="0" fillId="0" borderId="38" xfId="0" applyFill="1" applyBorder="1" applyAlignment="1" applyProtection="1">
      <alignment horizontal="left" wrapText="1"/>
    </xf>
    <xf numFmtId="0" fontId="0" fillId="0" borderId="32" xfId="0" applyFill="1" applyBorder="1" applyAlignment="1" applyProtection="1">
      <alignment horizontal="left" wrapText="1"/>
    </xf>
    <xf numFmtId="0" fontId="0" fillId="0" borderId="8" xfId="0" applyFill="1" applyBorder="1" applyAlignment="1" applyProtection="1">
      <alignment horizontal="left" wrapText="1"/>
    </xf>
    <xf numFmtId="0" fontId="0" fillId="0" borderId="34" xfId="0" applyFill="1" applyBorder="1" applyAlignment="1" applyProtection="1">
      <alignment horizontal="left" wrapText="1"/>
    </xf>
    <xf numFmtId="0" fontId="0" fillId="0" borderId="33" xfId="0" applyFill="1" applyBorder="1" applyAlignment="1" applyProtection="1">
      <alignment horizontal="left" wrapText="1"/>
    </xf>
    <xf numFmtId="0" fontId="0" fillId="0" borderId="27" xfId="0" applyFill="1" applyBorder="1" applyAlignment="1" applyProtection="1">
      <alignment horizontal="left" wrapText="1"/>
    </xf>
    <xf numFmtId="0" fontId="0" fillId="0" borderId="35" xfId="0" applyFill="1" applyBorder="1" applyAlignment="1" applyProtection="1">
      <alignment horizontal="left" wrapText="1"/>
    </xf>
    <xf numFmtId="0" fontId="0" fillId="0" borderId="32" xfId="0" applyFill="1" applyBorder="1" applyAlignment="1" applyProtection="1">
      <alignment horizontal="left"/>
    </xf>
    <xf numFmtId="0" fontId="0" fillId="0" borderId="8" xfId="0" applyFill="1" applyBorder="1" applyAlignment="1" applyProtection="1">
      <alignment horizontal="left"/>
    </xf>
    <xf numFmtId="0" fontId="0" fillId="0" borderId="34" xfId="0" applyFill="1" applyBorder="1" applyAlignment="1" applyProtection="1">
      <alignment horizontal="left"/>
    </xf>
    <xf numFmtId="0" fontId="1" fillId="0" borderId="32" xfId="0" applyFont="1" applyFill="1" applyBorder="1" applyAlignment="1" applyProtection="1">
      <alignment horizontal="left"/>
    </xf>
    <xf numFmtId="0" fontId="1" fillId="0" borderId="8" xfId="0" applyFont="1" applyFill="1" applyBorder="1" applyAlignment="1" applyProtection="1">
      <alignment horizontal="left"/>
    </xf>
    <xf numFmtId="0" fontId="1" fillId="0" borderId="34" xfId="0" applyFont="1" applyFill="1" applyBorder="1" applyAlignment="1" applyProtection="1">
      <alignment horizontal="left"/>
    </xf>
    <xf numFmtId="0" fontId="1" fillId="0" borderId="32" xfId="0" applyFont="1" applyFill="1" applyBorder="1" applyAlignment="1" applyProtection="1">
      <alignment horizontal="left" vertical="top" wrapText="1"/>
    </xf>
    <xf numFmtId="0" fontId="0" fillId="0" borderId="8" xfId="0" applyFill="1" applyBorder="1" applyAlignment="1" applyProtection="1">
      <alignment horizontal="left" vertical="top" wrapText="1"/>
    </xf>
    <xf numFmtId="0" fontId="0" fillId="0" borderId="34" xfId="0" applyFill="1" applyBorder="1" applyAlignment="1" applyProtection="1">
      <alignment horizontal="left" vertical="top" wrapText="1"/>
    </xf>
    <xf numFmtId="0" fontId="1" fillId="0" borderId="33" xfId="0" applyFont="1" applyFill="1" applyBorder="1" applyAlignment="1" applyProtection="1">
      <alignment horizontal="left"/>
    </xf>
    <xf numFmtId="0" fontId="0" fillId="0" borderId="27" xfId="0" applyFill="1" applyBorder="1" applyAlignment="1" applyProtection="1">
      <alignment horizontal="left"/>
    </xf>
    <xf numFmtId="0" fontId="0" fillId="0" borderId="35" xfId="0" applyFill="1" applyBorder="1" applyAlignment="1" applyProtection="1">
      <alignment horizontal="left"/>
    </xf>
    <xf numFmtId="0" fontId="0" fillId="0" borderId="37" xfId="0" applyFill="1" applyBorder="1" applyAlignment="1" applyProtection="1">
      <alignment horizontal="left"/>
    </xf>
    <xf numFmtId="0" fontId="0" fillId="0" borderId="14" xfId="0" applyFill="1" applyBorder="1" applyAlignment="1" applyProtection="1">
      <alignment horizontal="left"/>
    </xf>
    <xf numFmtId="0" fontId="0" fillId="0" borderId="38" xfId="0" applyFill="1" applyBorder="1" applyAlignment="1" applyProtection="1">
      <alignment horizontal="left"/>
    </xf>
    <xf numFmtId="0" fontId="12" fillId="0" borderId="50" xfId="0" applyFont="1" applyFill="1" applyBorder="1" applyAlignment="1" applyProtection="1">
      <alignment horizontal="center" vertical="top"/>
    </xf>
    <xf numFmtId="0" fontId="12" fillId="0" borderId="15" xfId="0" applyFont="1" applyFill="1" applyBorder="1" applyAlignment="1" applyProtection="1">
      <alignment horizontal="center" vertical="top"/>
    </xf>
    <xf numFmtId="0" fontId="12" fillId="0" borderId="20" xfId="0" applyFont="1" applyFill="1" applyBorder="1" applyAlignment="1" applyProtection="1">
      <alignment horizontal="center" vertical="top"/>
    </xf>
    <xf numFmtId="0" fontId="12" fillId="0" borderId="39" xfId="0" applyFont="1" applyFill="1" applyBorder="1" applyAlignment="1" applyProtection="1">
      <alignment horizontal="center" vertical="top"/>
    </xf>
    <xf numFmtId="0" fontId="12" fillId="0" borderId="46" xfId="0" applyFont="1" applyFill="1" applyBorder="1" applyAlignment="1" applyProtection="1">
      <alignment horizontal="center" vertical="top"/>
    </xf>
    <xf numFmtId="0" fontId="12" fillId="0" borderId="54" xfId="0" applyFont="1" applyFill="1" applyBorder="1" applyAlignment="1" applyProtection="1">
      <alignment horizontal="center" vertical="top"/>
    </xf>
    <xf numFmtId="0" fontId="1" fillId="0" borderId="42" xfId="0" applyFont="1" applyFill="1" applyBorder="1" applyAlignment="1" applyProtection="1">
      <alignment horizontal="left" wrapText="1"/>
    </xf>
    <xf numFmtId="0" fontId="1" fillId="0" borderId="48" xfId="0" applyFont="1" applyFill="1" applyBorder="1" applyAlignment="1" applyProtection="1">
      <alignment horizontal="left" wrapText="1"/>
    </xf>
    <xf numFmtId="0" fontId="1" fillId="0" borderId="49" xfId="0" applyFont="1" applyFill="1" applyBorder="1" applyAlignment="1" applyProtection="1">
      <alignment horizontal="left" wrapText="1"/>
    </xf>
    <xf numFmtId="0" fontId="1" fillId="0" borderId="53" xfId="0" applyFont="1" applyFill="1" applyBorder="1" applyAlignment="1" applyProtection="1">
      <alignment horizontal="left"/>
    </xf>
    <xf numFmtId="0" fontId="1" fillId="0" borderId="55" xfId="0" applyFont="1" applyFill="1" applyBorder="1" applyAlignment="1" applyProtection="1">
      <alignment horizontal="left"/>
    </xf>
    <xf numFmtId="0" fontId="1" fillId="0" borderId="44" xfId="0" applyFont="1" applyFill="1" applyBorder="1" applyAlignment="1" applyProtection="1">
      <alignment horizontal="left"/>
    </xf>
    <xf numFmtId="0" fontId="1" fillId="0" borderId="42" xfId="0" applyFont="1" applyFill="1" applyBorder="1" applyAlignment="1" applyProtection="1">
      <alignment horizontal="left"/>
    </xf>
    <xf numFmtId="0" fontId="1" fillId="0" borderId="48" xfId="0" applyFont="1" applyFill="1" applyBorder="1" applyAlignment="1" applyProtection="1">
      <alignment horizontal="left"/>
    </xf>
    <xf numFmtId="0" fontId="1" fillId="0" borderId="49" xfId="0" applyFont="1" applyFill="1" applyBorder="1" applyAlignment="1" applyProtection="1">
      <alignment horizontal="left"/>
    </xf>
    <xf numFmtId="0" fontId="0" fillId="0" borderId="42" xfId="0" applyFill="1" applyBorder="1" applyAlignment="1" applyProtection="1">
      <alignment horizontal="left"/>
    </xf>
    <xf numFmtId="0" fontId="0" fillId="0" borderId="48" xfId="0" applyFill="1" applyBorder="1" applyAlignment="1" applyProtection="1">
      <alignment horizontal="left"/>
    </xf>
    <xf numFmtId="0" fontId="0" fillId="0" borderId="49" xfId="0" applyFill="1" applyBorder="1" applyAlignment="1" applyProtection="1">
      <alignment horizontal="left"/>
    </xf>
    <xf numFmtId="0" fontId="0" fillId="0" borderId="41" xfId="0" applyFill="1" applyBorder="1" applyAlignment="1" applyProtection="1">
      <alignment horizontal="left"/>
    </xf>
    <xf numFmtId="0" fontId="0" fillId="0" borderId="45" xfId="0" applyFill="1" applyBorder="1" applyAlignment="1" applyProtection="1">
      <alignment horizontal="left"/>
    </xf>
    <xf numFmtId="0" fontId="0" fillId="0" borderId="40" xfId="0" applyFill="1" applyBorder="1" applyAlignment="1" applyProtection="1">
      <alignment horizontal="left"/>
    </xf>
    <xf numFmtId="0" fontId="8" fillId="0" borderId="7" xfId="0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top"/>
    </xf>
    <xf numFmtId="0" fontId="12" fillId="0" borderId="4" xfId="0" applyFont="1" applyBorder="1" applyAlignment="1" applyProtection="1">
      <alignment horizontal="center" vertical="top"/>
    </xf>
    <xf numFmtId="0" fontId="12" fillId="0" borderId="9" xfId="0" applyFont="1" applyBorder="1" applyAlignment="1" applyProtection="1">
      <alignment horizontal="center" vertical="top"/>
    </xf>
    <xf numFmtId="0" fontId="4" fillId="2" borderId="41" xfId="0" applyFont="1" applyFill="1" applyBorder="1" applyAlignment="1" applyProtection="1">
      <alignment horizontal="center" vertical="top" wrapText="1"/>
    </xf>
    <xf numFmtId="0" fontId="4" fillId="2" borderId="45" xfId="0" applyFont="1" applyFill="1" applyBorder="1" applyAlignment="1" applyProtection="1">
      <alignment horizontal="center" vertical="top" wrapText="1"/>
    </xf>
    <xf numFmtId="0" fontId="4" fillId="2" borderId="40" xfId="0" applyFont="1" applyFill="1" applyBorder="1" applyAlignment="1" applyProtection="1">
      <alignment horizontal="center" vertical="top" wrapText="1"/>
    </xf>
    <xf numFmtId="0" fontId="1" fillId="0" borderId="32" xfId="0" applyFont="1" applyFill="1" applyBorder="1" applyAlignment="1" applyProtection="1">
      <alignment horizontal="left" wrapText="1"/>
    </xf>
    <xf numFmtId="0" fontId="0" fillId="0" borderId="28" xfId="0" applyFill="1" applyBorder="1" applyAlignment="1" applyProtection="1">
      <alignment horizontal="left" wrapText="1"/>
    </xf>
    <xf numFmtId="0" fontId="0" fillId="0" borderId="29" xfId="0" applyFill="1" applyBorder="1" applyAlignment="1" applyProtection="1">
      <alignment horizontal="left"/>
    </xf>
    <xf numFmtId="0" fontId="0" fillId="0" borderId="28" xfId="0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center" vertical="top"/>
    </xf>
    <xf numFmtId="0" fontId="0" fillId="0" borderId="36" xfId="0" applyFill="1" applyBorder="1" applyAlignment="1" applyProtection="1">
      <alignment horizontal="left"/>
    </xf>
    <xf numFmtId="0" fontId="0" fillId="0" borderId="42" xfId="0" applyFill="1" applyBorder="1" applyAlignment="1" applyProtection="1">
      <alignment horizontal="left" wrapText="1"/>
    </xf>
    <xf numFmtId="0" fontId="0" fillId="0" borderId="48" xfId="0" applyFill="1" applyBorder="1" applyAlignment="1" applyProtection="1">
      <alignment horizontal="left" wrapText="1"/>
    </xf>
    <xf numFmtId="0" fontId="0" fillId="0" borderId="49" xfId="0" applyFill="1" applyBorder="1" applyAlignment="1" applyProtection="1">
      <alignment horizontal="left" wrapText="1"/>
    </xf>
    <xf numFmtId="0" fontId="0" fillId="0" borderId="53" xfId="0" applyFill="1" applyBorder="1" applyAlignment="1" applyProtection="1">
      <alignment horizontal="left" wrapText="1"/>
    </xf>
    <xf numFmtId="0" fontId="0" fillId="0" borderId="55" xfId="0" applyFill="1" applyBorder="1" applyAlignment="1" applyProtection="1">
      <alignment horizontal="left" wrapText="1"/>
    </xf>
    <xf numFmtId="0" fontId="0" fillId="0" borderId="44" xfId="0" applyFill="1" applyBorder="1" applyAlignment="1" applyProtection="1">
      <alignment horizontal="left" wrapText="1"/>
    </xf>
    <xf numFmtId="0" fontId="12" fillId="4" borderId="3" xfId="0" applyFont="1" applyFill="1" applyBorder="1" applyAlignment="1" applyProtection="1">
      <alignment horizontal="center"/>
    </xf>
    <xf numFmtId="0" fontId="12" fillId="4" borderId="4" xfId="0" applyFont="1" applyFill="1" applyBorder="1" applyAlignment="1" applyProtection="1">
      <alignment horizontal="center"/>
    </xf>
    <xf numFmtId="0" fontId="12" fillId="4" borderId="9" xfId="0" applyFont="1" applyFill="1" applyBorder="1" applyAlignment="1" applyProtection="1">
      <alignment horizontal="center"/>
    </xf>
    <xf numFmtId="0" fontId="1" fillId="0" borderId="42" xfId="0" applyFont="1" applyFill="1" applyBorder="1" applyAlignment="1" applyProtection="1">
      <alignment vertical="top" wrapText="1"/>
    </xf>
    <xf numFmtId="0" fontId="1" fillId="0" borderId="48" xfId="0" applyFont="1" applyFill="1" applyBorder="1" applyAlignment="1" applyProtection="1">
      <alignment vertical="top" wrapText="1"/>
    </xf>
    <xf numFmtId="0" fontId="1" fillId="0" borderId="49" xfId="0" applyFont="1" applyFill="1" applyBorder="1" applyAlignment="1" applyProtection="1">
      <alignment vertical="top" wrapText="1"/>
    </xf>
    <xf numFmtId="0" fontId="0" fillId="0" borderId="41" xfId="0" applyFill="1" applyBorder="1" applyAlignment="1" applyProtection="1">
      <alignment horizontal="left" wrapText="1"/>
    </xf>
    <xf numFmtId="0" fontId="0" fillId="0" borderId="45" xfId="0" applyFill="1" applyBorder="1" applyAlignment="1" applyProtection="1">
      <alignment horizontal="left" wrapText="1"/>
    </xf>
    <xf numFmtId="0" fontId="0" fillId="0" borderId="40" xfId="0" applyFill="1" applyBorder="1" applyAlignment="1" applyProtection="1">
      <alignment horizontal="left" wrapText="1"/>
    </xf>
    <xf numFmtId="0" fontId="1" fillId="0" borderId="42" xfId="0" applyFont="1" applyFill="1" applyBorder="1" applyAlignment="1" applyProtection="1">
      <alignment horizontal="left" vertical="top" wrapText="1"/>
    </xf>
    <xf numFmtId="0" fontId="1" fillId="0" borderId="48" xfId="0" applyFont="1" applyFill="1" applyBorder="1" applyAlignment="1" applyProtection="1">
      <alignment horizontal="left" vertical="top" wrapText="1"/>
    </xf>
    <xf numFmtId="0" fontId="1" fillId="0" borderId="49" xfId="0" applyFont="1" applyFill="1" applyBorder="1" applyAlignment="1" applyProtection="1">
      <alignment horizontal="left" vertical="top" wrapText="1"/>
    </xf>
    <xf numFmtId="0" fontId="4" fillId="0" borderId="42" xfId="0" applyFont="1" applyFill="1" applyBorder="1" applyAlignment="1" applyProtection="1">
      <alignment vertical="top" wrapText="1"/>
    </xf>
    <xf numFmtId="0" fontId="4" fillId="0" borderId="48" xfId="0" applyFont="1" applyFill="1" applyBorder="1" applyAlignment="1" applyProtection="1">
      <alignment vertical="top" wrapText="1"/>
    </xf>
    <xf numFmtId="0" fontId="4" fillId="0" borderId="49" xfId="0" applyFont="1" applyFill="1" applyBorder="1" applyAlignment="1" applyProtection="1">
      <alignment vertical="top" wrapText="1"/>
    </xf>
    <xf numFmtId="0" fontId="4" fillId="0" borderId="53" xfId="0" applyFont="1" applyFill="1" applyBorder="1" applyAlignment="1" applyProtection="1">
      <alignment vertical="top" wrapText="1"/>
    </xf>
    <xf numFmtId="0" fontId="4" fillId="0" borderId="55" xfId="0" applyFont="1" applyFill="1" applyBorder="1" applyAlignment="1" applyProtection="1">
      <alignment vertical="top" wrapText="1"/>
    </xf>
    <xf numFmtId="0" fontId="4" fillId="0" borderId="44" xfId="0" applyFont="1" applyFill="1" applyBorder="1" applyAlignment="1" applyProtection="1">
      <alignment vertical="top" wrapText="1"/>
    </xf>
  </cellXfs>
  <cellStyles count="5">
    <cellStyle name="Komma" xfId="1" builtinId="3"/>
    <cellStyle name="Procent 2" xfId="2"/>
    <cellStyle name="Standaard" xfId="0" builtinId="0"/>
    <cellStyle name="Standaard 2" xfId="3"/>
    <cellStyle name="Valuta" xfId="4" builtinId="4"/>
  </cellStyles>
  <dxfs count="13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99CCFF"/>
      <color rgb="FF99C2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522515</xdr:colOff>
      <xdr:row>22</xdr:row>
      <xdr:rowOff>136072</xdr:rowOff>
    </xdr:from>
    <xdr:to>
      <xdr:col>8</xdr:col>
      <xdr:colOff>1051826</xdr:colOff>
      <xdr:row>53</xdr:row>
      <xdr:rowOff>71393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7615" y="4082143"/>
          <a:ext cx="8083997" cy="4828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239486</xdr:colOff>
      <xdr:row>14</xdr:row>
      <xdr:rowOff>65315</xdr:rowOff>
    </xdr:from>
    <xdr:to>
      <xdr:col>6</xdr:col>
      <xdr:colOff>822642</xdr:colOff>
      <xdr:row>29</xdr:row>
      <xdr:rowOff>31450</xdr:rowOff>
    </xdr:to>
    <xdr:sp macro="" textlink="">
      <xdr:nvSpPr>
        <xdr:cNvPr id="2" name="Rechthoek 1"/>
        <xdr:cNvSpPr/>
      </xdr:nvSpPr>
      <xdr:spPr>
        <a:xfrm rot="20842785">
          <a:off x="887186" y="2721429"/>
          <a:ext cx="7522799" cy="313932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>
          <a:defPPr>
            <a:defRPr lang="nl-NL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l-NL" sz="5400">
              <a:ln w="0"/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Alleen</a:t>
          </a:r>
        </a:p>
        <a:p>
          <a:pPr algn="ctr"/>
          <a:r>
            <a:rPr lang="nl-NL" sz="5400">
              <a:ln w="0"/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Gunningsprocedure NOK </a:t>
          </a:r>
        </a:p>
        <a:p>
          <a:pPr algn="ctr"/>
          <a:r>
            <a:rPr lang="nl-NL" sz="3600">
              <a:ln w="0"/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(n.v.t. voor gunning ROK)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816429</xdr:colOff>
      <xdr:row>14</xdr:row>
      <xdr:rowOff>145143</xdr:rowOff>
    </xdr:from>
    <xdr:to>
      <xdr:col>16</xdr:col>
      <xdr:colOff>78180</xdr:colOff>
      <xdr:row>34</xdr:row>
      <xdr:rowOff>139702</xdr:rowOff>
    </xdr:to>
    <xdr:sp macro="" textlink="">
      <xdr:nvSpPr>
        <xdr:cNvPr id="2" name="Rechthoek 1"/>
        <xdr:cNvSpPr/>
      </xdr:nvSpPr>
      <xdr:spPr>
        <a:xfrm rot="20842785">
          <a:off x="12198048" y="3604381"/>
          <a:ext cx="7522799" cy="313932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>
          <a:defPPr>
            <a:defRPr lang="nl-NL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l-NL" sz="5400">
              <a:ln w="0"/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Alleen</a:t>
          </a:r>
        </a:p>
        <a:p>
          <a:pPr algn="ctr"/>
          <a:r>
            <a:rPr lang="nl-NL" sz="5400">
              <a:ln w="0"/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Gunningsprocedure NOK </a:t>
          </a:r>
        </a:p>
        <a:p>
          <a:pPr algn="ctr"/>
          <a:r>
            <a:rPr lang="nl-NL" sz="3600">
              <a:ln w="0"/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(n.v.t. voor gunning ROK)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737809</xdr:colOff>
      <xdr:row>19</xdr:row>
      <xdr:rowOff>30240</xdr:rowOff>
    </xdr:from>
    <xdr:to>
      <xdr:col>16</xdr:col>
      <xdr:colOff>374513</xdr:colOff>
      <xdr:row>39</xdr:row>
      <xdr:rowOff>24799</xdr:rowOff>
    </xdr:to>
    <xdr:sp macro="" textlink="">
      <xdr:nvSpPr>
        <xdr:cNvPr id="2" name="Rechthoek 1"/>
        <xdr:cNvSpPr/>
      </xdr:nvSpPr>
      <xdr:spPr>
        <a:xfrm rot="20842785">
          <a:off x="12119428" y="4118430"/>
          <a:ext cx="7522799" cy="313932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>
          <a:defPPr>
            <a:defRPr lang="nl-NL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l-NL" sz="5400">
              <a:ln w="0"/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Alleen</a:t>
          </a:r>
        </a:p>
        <a:p>
          <a:pPr algn="ctr"/>
          <a:r>
            <a:rPr lang="nl-NL" sz="5400">
              <a:ln w="0"/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Gunningsprocedure NOK </a:t>
          </a:r>
        </a:p>
        <a:p>
          <a:pPr algn="ctr"/>
          <a:r>
            <a:rPr lang="nl-NL" sz="3600">
              <a:ln w="0"/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(n.v.t. voor gunning ROK)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16</xdr:col>
      <xdr:colOff>338227</xdr:colOff>
      <xdr:row>34</xdr:row>
      <xdr:rowOff>140307</xdr:rowOff>
    </xdr:to>
    <xdr:sp macro="" textlink="">
      <xdr:nvSpPr>
        <xdr:cNvPr id="2" name="Rechthoek 1"/>
        <xdr:cNvSpPr/>
      </xdr:nvSpPr>
      <xdr:spPr>
        <a:xfrm rot="20842785">
          <a:off x="3265714" y="2432957"/>
          <a:ext cx="7522799" cy="313932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>
          <a:defPPr>
            <a:defRPr lang="nl-NL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l-NL" sz="5400">
              <a:ln w="0"/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Alleen</a:t>
          </a:r>
        </a:p>
        <a:p>
          <a:pPr algn="ctr"/>
          <a:r>
            <a:rPr lang="nl-NL" sz="5400">
              <a:ln w="0"/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Gunningsprocedure NOK </a:t>
          </a:r>
        </a:p>
        <a:p>
          <a:pPr algn="ctr"/>
          <a:r>
            <a:rPr lang="nl-NL" sz="3600">
              <a:ln w="0"/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(n.v.t. voor gunning ROK)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2656114</xdr:colOff>
      <xdr:row>17</xdr:row>
      <xdr:rowOff>217713</xdr:rowOff>
    </xdr:from>
    <xdr:to>
      <xdr:col>8</xdr:col>
      <xdr:colOff>1045799</xdr:colOff>
      <xdr:row>33</xdr:row>
      <xdr:rowOff>140306</xdr:rowOff>
    </xdr:to>
    <xdr:sp macro="" textlink="">
      <xdr:nvSpPr>
        <xdr:cNvPr id="2" name="Rechthoek 1"/>
        <xdr:cNvSpPr/>
      </xdr:nvSpPr>
      <xdr:spPr>
        <a:xfrm rot="20842785">
          <a:off x="3951514" y="3695699"/>
          <a:ext cx="7522799" cy="313932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>
          <a:defPPr>
            <a:defRPr lang="nl-NL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l-NL" sz="5400">
              <a:ln w="0"/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Alleen</a:t>
          </a:r>
        </a:p>
        <a:p>
          <a:pPr algn="ctr"/>
          <a:r>
            <a:rPr lang="nl-NL" sz="5400">
              <a:ln w="0"/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Gunningsprocedure NOK </a:t>
          </a:r>
        </a:p>
        <a:p>
          <a:pPr algn="ctr"/>
          <a:r>
            <a:rPr lang="nl-NL" sz="3600">
              <a:ln w="0"/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(n.v.t. voor gunning ROK)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I74"/>
  <sheetViews>
    <sheetView tabSelected="1" topLeftCell="B1" zoomScale="120" zoomScaleNormal="120" workbookViewId="0">
      <selection activeCell="C36" sqref="C36:E36"/>
    </sheetView>
  </sheetViews>
  <sheetFormatPr defaultColWidth="9.15234375" defaultRowHeight="12.45" x14ac:dyDescent="0.3"/>
  <cols>
    <col min="1" max="2" width="9.15234375" style="19"/>
    <col min="3" max="3" width="61.15234375" style="20" customWidth="1"/>
    <col min="4" max="4" width="15.84375" style="19" customWidth="1"/>
    <col min="5" max="5" width="19" style="19" customWidth="1"/>
    <col min="6" max="6" width="16.3828125" style="19" customWidth="1"/>
    <col min="7" max="9" width="17" style="19" customWidth="1"/>
    <col min="10" max="16384" width="9.15234375" style="19"/>
  </cols>
  <sheetData>
    <row r="4" spans="2:7" ht="20.6" thickBot="1" x14ac:dyDescent="0.55000000000000004">
      <c r="B4" s="270" t="s">
        <v>32</v>
      </c>
      <c r="C4" s="270"/>
      <c r="D4" s="270"/>
      <c r="E4" s="270"/>
      <c r="F4" s="270"/>
      <c r="G4" s="237"/>
    </row>
    <row r="5" spans="2:7" ht="35.15" thickBot="1" x14ac:dyDescent="0.35">
      <c r="B5" s="29" t="s">
        <v>33</v>
      </c>
      <c r="C5" s="29" t="s">
        <v>35</v>
      </c>
      <c r="D5" s="29" t="s">
        <v>34</v>
      </c>
      <c r="E5" s="219" t="s">
        <v>14</v>
      </c>
      <c r="F5" s="239" t="s">
        <v>145</v>
      </c>
      <c r="G5" s="239" t="s">
        <v>157</v>
      </c>
    </row>
    <row r="6" spans="2:7" x14ac:dyDescent="0.3">
      <c r="B6" s="189" t="s">
        <v>63</v>
      </c>
      <c r="C6" s="91" t="s">
        <v>56</v>
      </c>
      <c r="D6" s="224" t="s">
        <v>11</v>
      </c>
      <c r="E6" s="220" t="s">
        <v>40</v>
      </c>
      <c r="F6" s="245">
        <v>0</v>
      </c>
      <c r="G6" s="245">
        <v>0</v>
      </c>
    </row>
    <row r="7" spans="2:7" x14ac:dyDescent="0.3">
      <c r="B7" s="189" t="s">
        <v>64</v>
      </c>
      <c r="C7" s="91" t="s">
        <v>57</v>
      </c>
      <c r="D7" s="224" t="s">
        <v>11</v>
      </c>
      <c r="E7" s="220" t="s">
        <v>22</v>
      </c>
      <c r="F7" s="245">
        <v>0</v>
      </c>
      <c r="G7" s="245">
        <v>0</v>
      </c>
    </row>
    <row r="8" spans="2:7" x14ac:dyDescent="0.3">
      <c r="B8" s="189" t="s">
        <v>65</v>
      </c>
      <c r="C8" s="91" t="s">
        <v>66</v>
      </c>
      <c r="D8" s="224" t="s">
        <v>11</v>
      </c>
      <c r="E8" s="220" t="s">
        <v>13</v>
      </c>
      <c r="F8" s="245">
        <v>0</v>
      </c>
      <c r="G8" s="245">
        <v>0</v>
      </c>
    </row>
    <row r="9" spans="2:7" x14ac:dyDescent="0.3">
      <c r="B9" s="190" t="s">
        <v>67</v>
      </c>
      <c r="C9" s="89" t="s">
        <v>105</v>
      </c>
      <c r="D9" s="225" t="s">
        <v>12</v>
      </c>
      <c r="E9" s="220" t="s">
        <v>22</v>
      </c>
      <c r="F9" s="245">
        <v>0</v>
      </c>
      <c r="G9" s="245">
        <v>0</v>
      </c>
    </row>
    <row r="10" spans="2:7" x14ac:dyDescent="0.3">
      <c r="B10" s="190" t="s">
        <v>68</v>
      </c>
      <c r="C10" s="89" t="s">
        <v>106</v>
      </c>
      <c r="D10" s="225" t="s">
        <v>12</v>
      </c>
      <c r="E10" s="220" t="s">
        <v>13</v>
      </c>
      <c r="F10" s="245">
        <v>0</v>
      </c>
      <c r="G10" s="245">
        <v>0</v>
      </c>
    </row>
    <row r="11" spans="2:7" x14ac:dyDescent="0.3">
      <c r="B11" s="190" t="s">
        <v>102</v>
      </c>
      <c r="C11" s="89" t="s">
        <v>58</v>
      </c>
      <c r="D11" s="226" t="s">
        <v>5</v>
      </c>
      <c r="E11" s="220" t="s">
        <v>22</v>
      </c>
      <c r="F11" s="245">
        <v>0</v>
      </c>
      <c r="G11" s="245">
        <v>0</v>
      </c>
    </row>
    <row r="12" spans="2:7" x14ac:dyDescent="0.3">
      <c r="B12" s="190" t="s">
        <v>103</v>
      </c>
      <c r="C12" s="89" t="s">
        <v>59</v>
      </c>
      <c r="D12" s="226" t="s">
        <v>5</v>
      </c>
      <c r="E12" s="220" t="s">
        <v>13</v>
      </c>
      <c r="F12" s="245">
        <v>0</v>
      </c>
      <c r="G12" s="245">
        <v>0</v>
      </c>
    </row>
    <row r="13" spans="2:7" x14ac:dyDescent="0.3">
      <c r="B13" s="190" t="s">
        <v>104</v>
      </c>
      <c r="C13" s="89" t="s">
        <v>101</v>
      </c>
      <c r="D13" s="226" t="s">
        <v>5</v>
      </c>
      <c r="E13" s="221" t="s">
        <v>4</v>
      </c>
      <c r="F13" s="245">
        <v>0</v>
      </c>
      <c r="G13" s="245">
        <v>0</v>
      </c>
    </row>
    <row r="14" spans="2:7" x14ac:dyDescent="0.3">
      <c r="B14" s="190"/>
      <c r="C14" s="89"/>
      <c r="D14" s="226"/>
      <c r="E14" s="221"/>
      <c r="F14" s="258"/>
      <c r="G14" s="258"/>
    </row>
    <row r="15" spans="2:7" x14ac:dyDescent="0.3">
      <c r="B15" s="190"/>
      <c r="C15" s="88"/>
      <c r="D15" s="226"/>
      <c r="E15" s="221"/>
      <c r="F15" s="258"/>
      <c r="G15" s="258"/>
    </row>
    <row r="16" spans="2:7" x14ac:dyDescent="0.3">
      <c r="B16" s="191"/>
      <c r="C16" s="88"/>
      <c r="D16" s="226"/>
      <c r="E16" s="222"/>
      <c r="F16" s="258"/>
      <c r="G16" s="258"/>
    </row>
    <row r="17" spans="2:9" ht="12.9" thickBot="1" x14ac:dyDescent="0.35">
      <c r="B17" s="192"/>
      <c r="C17" s="90"/>
      <c r="D17" s="227"/>
      <c r="E17" s="223"/>
      <c r="F17" s="259"/>
      <c r="G17" s="259"/>
    </row>
    <row r="18" spans="2:9" x14ac:dyDescent="0.3">
      <c r="C18" s="50"/>
    </row>
    <row r="20" spans="2:9" ht="20.6" thickBot="1" x14ac:dyDescent="0.55000000000000004">
      <c r="B20" s="270" t="s">
        <v>36</v>
      </c>
      <c r="C20" s="270"/>
      <c r="D20" s="270"/>
      <c r="E20" s="270"/>
      <c r="F20" s="270"/>
    </row>
    <row r="21" spans="2:9" ht="23.6" thickBot="1" x14ac:dyDescent="0.35">
      <c r="B21" s="29" t="s">
        <v>33</v>
      </c>
      <c r="C21" s="279" t="s">
        <v>35</v>
      </c>
      <c r="D21" s="280"/>
      <c r="E21" s="281"/>
      <c r="F21" s="29" t="s">
        <v>154</v>
      </c>
    </row>
    <row r="22" spans="2:9" x14ac:dyDescent="0.3">
      <c r="B22" s="215" t="s">
        <v>75</v>
      </c>
      <c r="C22" s="282" t="s">
        <v>190</v>
      </c>
      <c r="D22" s="283"/>
      <c r="E22" s="284"/>
      <c r="F22" s="240">
        <v>0</v>
      </c>
    </row>
    <row r="23" spans="2:9" x14ac:dyDescent="0.3">
      <c r="B23" s="216" t="s">
        <v>76</v>
      </c>
      <c r="C23" s="285" t="s">
        <v>191</v>
      </c>
      <c r="D23" s="286"/>
      <c r="E23" s="287"/>
      <c r="F23" s="241">
        <v>0</v>
      </c>
    </row>
    <row r="24" spans="2:9" x14ac:dyDescent="0.3">
      <c r="B24" s="216" t="s">
        <v>77</v>
      </c>
      <c r="C24" s="285" t="s">
        <v>192</v>
      </c>
      <c r="D24" s="286"/>
      <c r="E24" s="287"/>
      <c r="F24" s="242">
        <v>0</v>
      </c>
    </row>
    <row r="25" spans="2:9" ht="12.9" thickBot="1" x14ac:dyDescent="0.35">
      <c r="B25" s="211" t="s">
        <v>187</v>
      </c>
      <c r="C25" s="285" t="s">
        <v>196</v>
      </c>
      <c r="D25" s="286"/>
      <c r="E25" s="287"/>
      <c r="F25" s="242">
        <v>0</v>
      </c>
    </row>
    <row r="26" spans="2:9" ht="23.6" thickBot="1" x14ac:dyDescent="0.35">
      <c r="B26" s="29" t="s">
        <v>33</v>
      </c>
      <c r="C26" s="279" t="s">
        <v>35</v>
      </c>
      <c r="D26" s="280"/>
      <c r="E26" s="281"/>
      <c r="F26" s="29" t="s">
        <v>198</v>
      </c>
    </row>
    <row r="27" spans="2:9" x14ac:dyDescent="0.3">
      <c r="B27" s="217" t="s">
        <v>78</v>
      </c>
      <c r="C27" s="285" t="s">
        <v>156</v>
      </c>
      <c r="D27" s="286"/>
      <c r="E27" s="287"/>
      <c r="F27" s="243">
        <v>0</v>
      </c>
    </row>
    <row r="28" spans="2:9" ht="12.9" thickBot="1" x14ac:dyDescent="0.35">
      <c r="B28" s="218" t="s">
        <v>79</v>
      </c>
      <c r="C28" s="288" t="s">
        <v>155</v>
      </c>
      <c r="D28" s="289"/>
      <c r="E28" s="290"/>
      <c r="F28" s="244">
        <v>0</v>
      </c>
    </row>
    <row r="31" spans="2:9" ht="20.6" thickBot="1" x14ac:dyDescent="0.55000000000000004">
      <c r="B31" s="270" t="s">
        <v>37</v>
      </c>
      <c r="C31" s="270"/>
      <c r="D31" s="270"/>
      <c r="E31" s="270"/>
      <c r="F31" s="270"/>
      <c r="G31" s="270"/>
    </row>
    <row r="32" spans="2:9" ht="23.6" thickBot="1" x14ac:dyDescent="0.35">
      <c r="B32" s="29" t="s">
        <v>33</v>
      </c>
      <c r="C32" s="279" t="s">
        <v>35</v>
      </c>
      <c r="D32" s="280"/>
      <c r="E32" s="281"/>
      <c r="F32" s="239" t="s">
        <v>145</v>
      </c>
      <c r="G32" s="239" t="s">
        <v>158</v>
      </c>
      <c r="I32" s="183"/>
    </row>
    <row r="33" spans="2:9" x14ac:dyDescent="0.3">
      <c r="B33" s="213" t="s">
        <v>69</v>
      </c>
      <c r="C33" s="303" t="s">
        <v>186</v>
      </c>
      <c r="D33" s="304"/>
      <c r="E33" s="305"/>
      <c r="F33" s="14">
        <v>0</v>
      </c>
      <c r="G33" s="14">
        <v>0</v>
      </c>
      <c r="I33" s="183"/>
    </row>
    <row r="34" spans="2:9" x14ac:dyDescent="0.3">
      <c r="B34" s="214" t="s">
        <v>70</v>
      </c>
      <c r="C34" s="291" t="s">
        <v>197</v>
      </c>
      <c r="D34" s="292"/>
      <c r="E34" s="293"/>
      <c r="F34" s="15">
        <v>0</v>
      </c>
      <c r="G34" s="260"/>
      <c r="I34" s="183"/>
    </row>
    <row r="35" spans="2:9" x14ac:dyDescent="0.3">
      <c r="B35" s="213" t="s">
        <v>71</v>
      </c>
      <c r="C35" s="303" t="s">
        <v>185</v>
      </c>
      <c r="D35" s="304"/>
      <c r="E35" s="305"/>
      <c r="F35" s="14">
        <v>0</v>
      </c>
      <c r="G35" s="14">
        <v>0</v>
      </c>
      <c r="I35" s="183"/>
    </row>
    <row r="36" spans="2:9" x14ac:dyDescent="0.3">
      <c r="B36" s="214" t="s">
        <v>72</v>
      </c>
      <c r="C36" s="294" t="s">
        <v>204</v>
      </c>
      <c r="D36" s="292"/>
      <c r="E36" s="293"/>
      <c r="F36" s="15">
        <v>0</v>
      </c>
      <c r="G36" s="260"/>
      <c r="I36" s="183"/>
    </row>
    <row r="37" spans="2:9" x14ac:dyDescent="0.3">
      <c r="B37" s="213" t="s">
        <v>73</v>
      </c>
      <c r="C37" s="294" t="s">
        <v>201</v>
      </c>
      <c r="D37" s="295"/>
      <c r="E37" s="296"/>
      <c r="F37" s="187">
        <v>0</v>
      </c>
      <c r="G37" s="187">
        <v>0</v>
      </c>
      <c r="I37" s="183"/>
    </row>
    <row r="38" spans="2:9" x14ac:dyDescent="0.3">
      <c r="B38" s="214" t="s">
        <v>74</v>
      </c>
      <c r="C38" s="291" t="s">
        <v>202</v>
      </c>
      <c r="D38" s="292"/>
      <c r="E38" s="293"/>
      <c r="F38" s="15">
        <v>0</v>
      </c>
      <c r="G38" s="260"/>
      <c r="I38" s="183"/>
    </row>
    <row r="39" spans="2:9" ht="38.25" customHeight="1" x14ac:dyDescent="0.3">
      <c r="B39" s="213" t="s">
        <v>188</v>
      </c>
      <c r="C39" s="297" t="s">
        <v>38</v>
      </c>
      <c r="D39" s="298"/>
      <c r="E39" s="299"/>
      <c r="F39" s="166">
        <v>0</v>
      </c>
      <c r="G39" s="166">
        <v>0</v>
      </c>
      <c r="I39" s="183"/>
    </row>
    <row r="40" spans="2:9" ht="12.9" thickBot="1" x14ac:dyDescent="0.35">
      <c r="B40" s="214" t="s">
        <v>189</v>
      </c>
      <c r="C40" s="300" t="s">
        <v>107</v>
      </c>
      <c r="D40" s="301"/>
      <c r="E40" s="302"/>
      <c r="F40" s="16">
        <v>0</v>
      </c>
      <c r="G40" s="16">
        <v>0</v>
      </c>
      <c r="I40" s="183"/>
    </row>
    <row r="41" spans="2:9" x14ac:dyDescent="0.3">
      <c r="C41" s="263"/>
      <c r="D41" s="263"/>
      <c r="E41" s="263"/>
    </row>
    <row r="42" spans="2:9" x14ac:dyDescent="0.3">
      <c r="C42" s="263"/>
      <c r="D42" s="263"/>
      <c r="E42" s="263"/>
    </row>
    <row r="43" spans="2:9" ht="20.6" thickBot="1" x14ac:dyDescent="0.55000000000000004">
      <c r="B43" s="270" t="s">
        <v>39</v>
      </c>
      <c r="C43" s="270"/>
      <c r="D43" s="270"/>
      <c r="E43" s="270"/>
      <c r="F43" s="270"/>
      <c r="G43" s="106"/>
    </row>
    <row r="44" spans="2:9" ht="35.15" thickBot="1" x14ac:dyDescent="0.35">
      <c r="B44" s="29" t="s">
        <v>33</v>
      </c>
      <c r="C44" s="274" t="s">
        <v>35</v>
      </c>
      <c r="D44" s="275"/>
      <c r="E44" s="228" t="s">
        <v>14</v>
      </c>
      <c r="F44" s="239" t="s">
        <v>145</v>
      </c>
      <c r="G44" s="239" t="s">
        <v>159</v>
      </c>
    </row>
    <row r="45" spans="2:9" x14ac:dyDescent="0.3">
      <c r="B45" s="210" t="s">
        <v>94</v>
      </c>
      <c r="C45" s="271" t="s">
        <v>173</v>
      </c>
      <c r="D45" s="272"/>
      <c r="E45" s="112" t="s">
        <v>40</v>
      </c>
      <c r="F45" s="17">
        <v>0</v>
      </c>
      <c r="G45" s="17">
        <v>0</v>
      </c>
    </row>
    <row r="46" spans="2:9" x14ac:dyDescent="0.3">
      <c r="B46" s="211" t="s">
        <v>95</v>
      </c>
      <c r="C46" s="264" t="s">
        <v>171</v>
      </c>
      <c r="D46" s="277"/>
      <c r="E46" s="113" t="s">
        <v>40</v>
      </c>
      <c r="F46" s="17">
        <v>0</v>
      </c>
      <c r="G46" s="17">
        <v>0</v>
      </c>
    </row>
    <row r="47" spans="2:9" ht="12.9" thickBot="1" x14ac:dyDescent="0.35">
      <c r="B47" s="212" t="s">
        <v>96</v>
      </c>
      <c r="C47" s="267" t="s">
        <v>172</v>
      </c>
      <c r="D47" s="278"/>
      <c r="E47" s="116" t="s">
        <v>13</v>
      </c>
      <c r="F47" s="165">
        <v>0</v>
      </c>
      <c r="G47" s="17">
        <v>0</v>
      </c>
    </row>
    <row r="50" spans="2:6" ht="20.6" thickBot="1" x14ac:dyDescent="0.55000000000000004">
      <c r="B50" s="270" t="s">
        <v>135</v>
      </c>
      <c r="C50" s="270"/>
      <c r="D50" s="270"/>
      <c r="E50" s="270"/>
      <c r="F50" s="270"/>
    </row>
    <row r="51" spans="2:6" ht="28.5" customHeight="1" thickBot="1" x14ac:dyDescent="0.35">
      <c r="B51" s="29" t="s">
        <v>33</v>
      </c>
      <c r="C51" s="274" t="s">
        <v>35</v>
      </c>
      <c r="D51" s="275"/>
      <c r="E51" s="276"/>
      <c r="F51" s="29" t="s">
        <v>199</v>
      </c>
    </row>
    <row r="52" spans="2:6" x14ac:dyDescent="0.3">
      <c r="B52" s="208" t="s">
        <v>41</v>
      </c>
      <c r="C52" s="271" t="s">
        <v>44</v>
      </c>
      <c r="D52" s="272"/>
      <c r="E52" s="273"/>
      <c r="F52" s="14">
        <v>0</v>
      </c>
    </row>
    <row r="53" spans="2:6" ht="12.75" customHeight="1" x14ac:dyDescent="0.3">
      <c r="B53" s="208" t="s">
        <v>42</v>
      </c>
      <c r="C53" s="264" t="s">
        <v>45</v>
      </c>
      <c r="D53" s="265"/>
      <c r="E53" s="266"/>
      <c r="F53" s="14">
        <v>0</v>
      </c>
    </row>
    <row r="54" spans="2:6" x14ac:dyDescent="0.3">
      <c r="B54" s="208" t="s">
        <v>43</v>
      </c>
      <c r="C54" s="264" t="s">
        <v>46</v>
      </c>
      <c r="D54" s="265"/>
      <c r="E54" s="266"/>
      <c r="F54" s="14">
        <v>0</v>
      </c>
    </row>
    <row r="55" spans="2:6" x14ac:dyDescent="0.3">
      <c r="B55" s="208"/>
      <c r="C55" s="264"/>
      <c r="D55" s="265"/>
      <c r="E55" s="266"/>
      <c r="F55" s="261"/>
    </row>
    <row r="56" spans="2:6" ht="12.9" thickBot="1" x14ac:dyDescent="0.35">
      <c r="B56" s="209"/>
      <c r="C56" s="267"/>
      <c r="D56" s="268"/>
      <c r="E56" s="269"/>
      <c r="F56" s="262"/>
    </row>
    <row r="59" spans="2:6" ht="20.6" thickBot="1" x14ac:dyDescent="0.55000000000000004">
      <c r="B59" s="270" t="s">
        <v>47</v>
      </c>
      <c r="C59" s="270"/>
      <c r="D59" s="270"/>
      <c r="E59" s="270"/>
      <c r="F59" s="270"/>
    </row>
    <row r="60" spans="2:6" ht="40.5" customHeight="1" thickBot="1" x14ac:dyDescent="0.35">
      <c r="B60" s="29" t="s">
        <v>33</v>
      </c>
      <c r="C60" s="274" t="s">
        <v>35</v>
      </c>
      <c r="D60" s="275"/>
      <c r="E60" s="276"/>
      <c r="F60" s="29" t="s">
        <v>200</v>
      </c>
    </row>
    <row r="61" spans="2:6" ht="25.5" customHeight="1" x14ac:dyDescent="0.3">
      <c r="B61" s="210" t="s">
        <v>80</v>
      </c>
      <c r="C61" s="271" t="s">
        <v>60</v>
      </c>
      <c r="D61" s="272"/>
      <c r="E61" s="273"/>
      <c r="F61" s="169">
        <v>0</v>
      </c>
    </row>
    <row r="62" spans="2:6" ht="12.75" customHeight="1" x14ac:dyDescent="0.3">
      <c r="B62" s="211" t="s">
        <v>81</v>
      </c>
      <c r="C62" s="264" t="s">
        <v>184</v>
      </c>
      <c r="D62" s="265"/>
      <c r="E62" s="266"/>
      <c r="F62" s="14">
        <v>0</v>
      </c>
    </row>
    <row r="63" spans="2:6" x14ac:dyDescent="0.3">
      <c r="B63" s="210" t="s">
        <v>82</v>
      </c>
      <c r="C63" s="264" t="s">
        <v>48</v>
      </c>
      <c r="D63" s="265"/>
      <c r="E63" s="266"/>
      <c r="F63" s="14">
        <v>0</v>
      </c>
    </row>
    <row r="64" spans="2:6" x14ac:dyDescent="0.3">
      <c r="B64" s="211" t="s">
        <v>83</v>
      </c>
      <c r="C64" s="264" t="s">
        <v>18</v>
      </c>
      <c r="D64" s="265"/>
      <c r="E64" s="266"/>
      <c r="F64" s="14">
        <v>0</v>
      </c>
    </row>
    <row r="65" spans="2:6" x14ac:dyDescent="0.3">
      <c r="B65" s="210" t="s">
        <v>84</v>
      </c>
      <c r="C65" s="264" t="s">
        <v>52</v>
      </c>
      <c r="D65" s="265"/>
      <c r="E65" s="266"/>
      <c r="F65" s="14">
        <v>0</v>
      </c>
    </row>
    <row r="66" spans="2:6" ht="12.75" customHeight="1" x14ac:dyDescent="0.3">
      <c r="B66" s="211" t="s">
        <v>85</v>
      </c>
      <c r="C66" s="264" t="s">
        <v>25</v>
      </c>
      <c r="D66" s="265"/>
      <c r="E66" s="266"/>
      <c r="F66" s="14">
        <v>0</v>
      </c>
    </row>
    <row r="67" spans="2:6" x14ac:dyDescent="0.3">
      <c r="B67" s="210" t="s">
        <v>86</v>
      </c>
      <c r="C67" s="264" t="s">
        <v>26</v>
      </c>
      <c r="D67" s="265"/>
      <c r="E67" s="266"/>
      <c r="F67" s="14">
        <v>0</v>
      </c>
    </row>
    <row r="68" spans="2:6" ht="12.75" customHeight="1" x14ac:dyDescent="0.3">
      <c r="B68" s="211" t="s">
        <v>87</v>
      </c>
      <c r="C68" s="264" t="s">
        <v>55</v>
      </c>
      <c r="D68" s="265"/>
      <c r="E68" s="266"/>
      <c r="F68" s="14">
        <v>0</v>
      </c>
    </row>
    <row r="69" spans="2:6" ht="12.75" customHeight="1" x14ac:dyDescent="0.3">
      <c r="B69" s="210" t="s">
        <v>88</v>
      </c>
      <c r="C69" s="264" t="s">
        <v>49</v>
      </c>
      <c r="D69" s="265"/>
      <c r="E69" s="266"/>
      <c r="F69" s="14">
        <v>0</v>
      </c>
    </row>
    <row r="70" spans="2:6" x14ac:dyDescent="0.3">
      <c r="B70" s="211" t="s">
        <v>89</v>
      </c>
      <c r="C70" s="264" t="s">
        <v>53</v>
      </c>
      <c r="D70" s="265"/>
      <c r="E70" s="266"/>
      <c r="F70" s="14">
        <v>0</v>
      </c>
    </row>
    <row r="71" spans="2:6" x14ac:dyDescent="0.3">
      <c r="B71" s="210" t="s">
        <v>90</v>
      </c>
      <c r="C71" s="264" t="s">
        <v>54</v>
      </c>
      <c r="D71" s="265"/>
      <c r="E71" s="266"/>
      <c r="F71" s="14">
        <v>0</v>
      </c>
    </row>
    <row r="72" spans="2:6" x14ac:dyDescent="0.3">
      <c r="B72" s="211" t="s">
        <v>91</v>
      </c>
      <c r="C72" s="264" t="s">
        <v>50</v>
      </c>
      <c r="D72" s="265"/>
      <c r="E72" s="266"/>
      <c r="F72" s="14">
        <v>0</v>
      </c>
    </row>
    <row r="73" spans="2:6" x14ac:dyDescent="0.3">
      <c r="B73" s="210" t="s">
        <v>92</v>
      </c>
      <c r="C73" s="264" t="s">
        <v>51</v>
      </c>
      <c r="D73" s="265"/>
      <c r="E73" s="266"/>
      <c r="F73" s="14">
        <v>0</v>
      </c>
    </row>
    <row r="74" spans="2:6" ht="12.75" customHeight="1" thickBot="1" x14ac:dyDescent="0.35">
      <c r="B74" s="212" t="s">
        <v>93</v>
      </c>
      <c r="C74" s="267" t="s">
        <v>203</v>
      </c>
      <c r="D74" s="268"/>
      <c r="E74" s="269"/>
      <c r="F74" s="261"/>
    </row>
  </sheetData>
  <sheetProtection algorithmName="SHA-512" hashValue="QI4moAqzvB6Mh+qlcp7u34Q8BK6MX9f7IXI2No/VZrUxlN+gYpibzN+uXUaAR9gYQ8W5rekOV2rYOxKXJKqLEg==" saltValue="oo+TXE2nBM3RWu2X7RvHUQ==" spinCount="100000" sheet="1" objects="1" scenarios="1"/>
  <mergeCells count="52">
    <mergeCell ref="B4:F4"/>
    <mergeCell ref="B20:D20"/>
    <mergeCell ref="B31:D31"/>
    <mergeCell ref="C32:E32"/>
    <mergeCell ref="C33:E33"/>
    <mergeCell ref="E31:G31"/>
    <mergeCell ref="E20:F20"/>
    <mergeCell ref="C25:E25"/>
    <mergeCell ref="C26:E26"/>
    <mergeCell ref="C34:E34"/>
    <mergeCell ref="C37:E37"/>
    <mergeCell ref="C38:E38"/>
    <mergeCell ref="C39:E39"/>
    <mergeCell ref="C40:E40"/>
    <mergeCell ref="C35:E35"/>
    <mergeCell ref="C36:E36"/>
    <mergeCell ref="C73:E73"/>
    <mergeCell ref="C74:E74"/>
    <mergeCell ref="C21:E21"/>
    <mergeCell ref="C22:E22"/>
    <mergeCell ref="C23:E23"/>
    <mergeCell ref="C24:E24"/>
    <mergeCell ref="C27:E27"/>
    <mergeCell ref="C28:E28"/>
    <mergeCell ref="C67:E67"/>
    <mergeCell ref="C68:E68"/>
    <mergeCell ref="C69:E69"/>
    <mergeCell ref="C70:E70"/>
    <mergeCell ref="C71:E71"/>
    <mergeCell ref="C64:E64"/>
    <mergeCell ref="C65:E65"/>
    <mergeCell ref="C66:E66"/>
    <mergeCell ref="C72:E72"/>
    <mergeCell ref="C62:E62"/>
    <mergeCell ref="C63:E63"/>
    <mergeCell ref="B59:F59"/>
    <mergeCell ref="C60:E60"/>
    <mergeCell ref="C61:E61"/>
    <mergeCell ref="C41:E41"/>
    <mergeCell ref="C54:E54"/>
    <mergeCell ref="C55:E55"/>
    <mergeCell ref="C56:E56"/>
    <mergeCell ref="B50:F50"/>
    <mergeCell ref="C52:E52"/>
    <mergeCell ref="C53:E53"/>
    <mergeCell ref="C42:E42"/>
    <mergeCell ref="C51:E51"/>
    <mergeCell ref="B43:F43"/>
    <mergeCell ref="C44:D44"/>
    <mergeCell ref="C45:D45"/>
    <mergeCell ref="C46:D46"/>
    <mergeCell ref="C47:D47"/>
  </mergeCells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headerFooter>
    <oddHeader>&amp;L&amp;F&amp;C&amp;A&amp;RPagina &amp;P</oddHeader>
  </headerFooter>
  <rowBreaks count="1" manualBreakCount="1">
    <brk id="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500"/>
  <sheetViews>
    <sheetView workbookViewId="0">
      <selection activeCell="I12" sqref="I12"/>
    </sheetView>
  </sheetViews>
  <sheetFormatPr defaultColWidth="9.15234375" defaultRowHeight="12.45" x14ac:dyDescent="0.3"/>
  <cols>
    <col min="1" max="1" width="23" style="24" customWidth="1"/>
    <col min="2" max="2" width="9.53515625" style="27" customWidth="1"/>
    <col min="3" max="3" width="5.69140625" style="27" customWidth="1"/>
    <col min="4" max="4" width="9.3828125" style="28" bestFit="1" customWidth="1"/>
    <col min="5" max="5" width="20" style="28" customWidth="1"/>
    <col min="6" max="6" width="32.69140625" style="27" customWidth="1"/>
    <col min="7" max="7" width="12" style="27" customWidth="1"/>
    <col min="8" max="8" width="32.69140625" style="28" customWidth="1"/>
    <col min="9" max="9" width="19.84375" style="28" customWidth="1"/>
    <col min="10" max="10" width="3.84375" style="28" customWidth="1"/>
    <col min="11" max="11" width="12" style="27" customWidth="1"/>
    <col min="12" max="12" width="32.69140625" style="28" customWidth="1"/>
    <col min="13" max="13" width="15.69140625" style="28" customWidth="1"/>
    <col min="14" max="14" width="17.3828125" style="24" customWidth="1"/>
    <col min="15" max="17" width="11.53515625" style="24" customWidth="1"/>
    <col min="18" max="16384" width="9.15234375" style="24"/>
  </cols>
  <sheetData>
    <row r="4" spans="1:21" ht="25.3" x14ac:dyDescent="0.3">
      <c r="A4" s="31" t="s">
        <v>108</v>
      </c>
    </row>
    <row r="5" spans="1:21" ht="12.9" thickBot="1" x14ac:dyDescent="0.35"/>
    <row r="6" spans="1:21" ht="17.600000000000001" x14ac:dyDescent="0.3">
      <c r="G6" s="306" t="s">
        <v>124</v>
      </c>
      <c r="H6" s="307"/>
      <c r="I6" s="308"/>
      <c r="J6" s="142"/>
      <c r="K6" s="306" t="s">
        <v>125</v>
      </c>
      <c r="L6" s="307"/>
      <c r="M6" s="308"/>
    </row>
    <row r="7" spans="1:21" ht="18" thickBot="1" x14ac:dyDescent="0.35">
      <c r="G7" s="309"/>
      <c r="H7" s="310"/>
      <c r="I7" s="311"/>
      <c r="J7" s="143"/>
      <c r="K7" s="309"/>
      <c r="L7" s="310"/>
      <c r="M7" s="311"/>
      <c r="N7" s="25"/>
    </row>
    <row r="8" spans="1:21" s="23" customFormat="1" ht="12.9" thickBot="1" x14ac:dyDescent="0.35">
      <c r="A8" s="33" t="s">
        <v>8</v>
      </c>
      <c r="B8" s="34"/>
      <c r="C8" s="34"/>
      <c r="D8" s="35"/>
      <c r="E8" s="35"/>
      <c r="F8" s="34"/>
      <c r="G8" s="34"/>
      <c r="H8" s="35"/>
      <c r="I8" s="35"/>
      <c r="J8" s="144"/>
      <c r="K8" s="34"/>
      <c r="L8" s="35"/>
      <c r="M8" s="35"/>
      <c r="N8" s="25"/>
    </row>
    <row r="9" spans="1:21" s="25" customFormat="1" ht="24.9" x14ac:dyDescent="0.3">
      <c r="A9" s="40" t="s">
        <v>1</v>
      </c>
      <c r="B9" s="41" t="s">
        <v>7</v>
      </c>
      <c r="C9" s="41" t="s">
        <v>2</v>
      </c>
      <c r="D9" s="42" t="s">
        <v>6</v>
      </c>
      <c r="E9" s="42" t="s">
        <v>0</v>
      </c>
      <c r="F9" s="41" t="s">
        <v>121</v>
      </c>
      <c r="G9" s="126" t="s">
        <v>33</v>
      </c>
      <c r="H9" s="127" t="s">
        <v>35</v>
      </c>
      <c r="I9" s="127" t="s">
        <v>178</v>
      </c>
      <c r="J9" s="145"/>
      <c r="K9" s="126" t="s">
        <v>33</v>
      </c>
      <c r="L9" s="127" t="s">
        <v>35</v>
      </c>
      <c r="M9" s="127" t="s">
        <v>178</v>
      </c>
    </row>
    <row r="10" spans="1:21" s="25" customFormat="1" ht="12.9" thickBot="1" x14ac:dyDescent="0.35">
      <c r="A10" s="51"/>
      <c r="B10" s="52"/>
      <c r="C10" s="52"/>
      <c r="D10" s="53"/>
      <c r="E10" s="53"/>
      <c r="F10" s="54"/>
      <c r="G10" s="55"/>
      <c r="H10" s="56"/>
      <c r="I10" s="56"/>
      <c r="J10" s="146"/>
      <c r="K10" s="55"/>
      <c r="L10" s="56"/>
      <c r="M10" s="56"/>
    </row>
    <row r="11" spans="1:21" s="71" customFormat="1" x14ac:dyDescent="0.3">
      <c r="A11" s="139"/>
      <c r="B11" s="80"/>
      <c r="C11" s="80"/>
      <c r="D11" s="81"/>
      <c r="E11" s="81"/>
      <c r="F11" s="80"/>
      <c r="G11" s="68"/>
      <c r="H11" s="67"/>
      <c r="I11" s="67"/>
      <c r="J11" s="147"/>
      <c r="K11" s="68"/>
      <c r="L11" s="67"/>
      <c r="M11" s="67"/>
      <c r="N11" s="50"/>
      <c r="O11" s="50"/>
      <c r="P11" s="50"/>
      <c r="Q11" s="50"/>
      <c r="R11" s="50"/>
      <c r="S11" s="50"/>
      <c r="T11" s="50"/>
      <c r="U11" s="70"/>
    </row>
    <row r="12" spans="1:21" x14ac:dyDescent="0.3">
      <c r="A12" s="148"/>
      <c r="B12" s="137"/>
      <c r="C12" s="137"/>
      <c r="D12" s="148"/>
      <c r="E12" s="148"/>
      <c r="F12" s="138"/>
      <c r="G12" s="133" t="str">
        <f>IF(H12="Vervalt","Vervalt",IF(H12=0,"",IF(LEN(H12)=0,0,(VLOOKUP($H12,Validatie!C17:D29,2,FALSE)))))</f>
        <v/>
      </c>
      <c r="H12" s="136"/>
      <c r="I12" s="136"/>
      <c r="J12" s="141"/>
      <c r="K12" s="133" t="str">
        <f>IF(L12="Vervalt","Vervalt",IF(L12=0,"",IF(LEN(L12)=0,0,(VLOOKUP($L12,Validatie!E18:F27,2,FALSE)))))</f>
        <v/>
      </c>
      <c r="L12" s="136"/>
      <c r="M12" s="136"/>
      <c r="N12" s="39"/>
      <c r="O12" s="30"/>
      <c r="P12" s="30"/>
      <c r="Q12" s="30"/>
      <c r="R12" s="82"/>
      <c r="S12" s="82"/>
      <c r="T12" s="39"/>
      <c r="U12" s="39"/>
    </row>
    <row r="13" spans="1:21" x14ac:dyDescent="0.3">
      <c r="A13" s="148"/>
      <c r="B13" s="137"/>
      <c r="C13" s="137"/>
      <c r="D13" s="148"/>
      <c r="E13" s="148"/>
      <c r="F13" s="138"/>
      <c r="G13" s="133" t="str">
        <f>IF(H13="Vervalt","Vervalt",IF(H13=0,"",IF(LEN(H13)=0,0,(VLOOKUP($H13,Validatie!C18:D30,2,FALSE)))))</f>
        <v/>
      </c>
      <c r="H13" s="136"/>
      <c r="I13" s="136"/>
      <c r="J13" s="141"/>
      <c r="K13" s="133" t="str">
        <f>IF(L13="Vervalt","Vervalt",IF(L13=0,"",IF(LEN(L13)=0,0,(VLOOKUP($L13,Validatie!E19:F29,2,FALSE)))))</f>
        <v/>
      </c>
      <c r="L13" s="136"/>
      <c r="M13" s="136"/>
      <c r="N13" s="39"/>
      <c r="O13" s="30"/>
      <c r="P13" s="30"/>
      <c r="Q13" s="30"/>
      <c r="R13" s="83"/>
      <c r="S13" s="83"/>
      <c r="T13" s="39"/>
      <c r="U13" s="39"/>
    </row>
    <row r="14" spans="1:21" x14ac:dyDescent="0.3">
      <c r="A14" s="148"/>
      <c r="B14" s="137"/>
      <c r="C14" s="137"/>
      <c r="D14" s="148"/>
      <c r="E14" s="148"/>
      <c r="F14" s="138"/>
      <c r="G14" s="133" t="str">
        <f>IF(H14="Vervalt","Vervalt",IF(H14=0,"",IF(LEN(H14)=0,0,(VLOOKUP($H14,Validatie!C19:D31,2,FALSE)))))</f>
        <v/>
      </c>
      <c r="H14" s="136"/>
      <c r="I14" s="136"/>
      <c r="J14" s="141"/>
      <c r="K14" s="133" t="str">
        <f>IF(L14="Vervalt","Vervalt",IF(L14=0,"",IF(LEN(L14)=0,0,(VLOOKUP($L14,Validatie!E19:F30,2,FALSE)))))</f>
        <v/>
      </c>
      <c r="L14" s="136"/>
      <c r="M14" s="136"/>
      <c r="N14" s="84"/>
      <c r="O14" s="30"/>
      <c r="P14" s="30"/>
      <c r="Q14" s="30"/>
      <c r="R14" s="83"/>
      <c r="S14" s="83"/>
      <c r="T14" s="39"/>
      <c r="U14" s="39"/>
    </row>
    <row r="15" spans="1:21" x14ac:dyDescent="0.3">
      <c r="A15" s="148"/>
      <c r="B15" s="137"/>
      <c r="C15" s="137"/>
      <c r="D15" s="148"/>
      <c r="E15" s="148"/>
      <c r="F15" s="138"/>
      <c r="G15" s="133" t="str">
        <f>IF(H15="Vervalt","Vervalt",IF(H15=0,"",IF(LEN(H15)=0,0,(VLOOKUP($H15,Validatie!C20:D32,2,FALSE)))))</f>
        <v/>
      </c>
      <c r="H15" s="136"/>
      <c r="I15" s="136"/>
      <c r="J15" s="141"/>
      <c r="K15" s="133" t="str">
        <f>IF(L15="Vervalt","Vervalt",IF(L15=0,"",IF(LEN(L15)=0,0,(VLOOKUP($L15,Validatie!E20:F31,2,FALSE)))))</f>
        <v/>
      </c>
      <c r="L15" s="136"/>
      <c r="M15" s="136"/>
    </row>
    <row r="16" spans="1:21" s="21" customFormat="1" x14ac:dyDescent="0.3">
      <c r="A16" s="148"/>
      <c r="B16" s="137"/>
      <c r="C16" s="137"/>
      <c r="D16" s="148"/>
      <c r="E16" s="148"/>
      <c r="F16" s="138"/>
      <c r="G16" s="133" t="str">
        <f>IF(H16="Vervalt","Vervalt",IF(H16=0,"",IF(LEN(H16)=0,0,(VLOOKUP($H16,Validatie!C21:D33,2,FALSE)))))</f>
        <v/>
      </c>
      <c r="H16" s="136"/>
      <c r="I16" s="136"/>
      <c r="J16" s="141"/>
      <c r="K16" s="133" t="str">
        <f>IF(L16="Vervalt","Vervalt",IF(L16=0,"",IF(LEN(L16)=0,0,(VLOOKUP($L16,Validatie!E21:F32,2,FALSE)))))</f>
        <v/>
      </c>
      <c r="L16" s="136"/>
      <c r="M16" s="136"/>
      <c r="N16" s="24"/>
    </row>
    <row r="17" spans="1:14" s="21" customFormat="1" x14ac:dyDescent="0.3">
      <c r="A17" s="148"/>
      <c r="B17" s="137"/>
      <c r="C17" s="137"/>
      <c r="D17" s="148"/>
      <c r="E17" s="148"/>
      <c r="F17" s="138"/>
      <c r="G17" s="133" t="str">
        <f>IF(H17="Vervalt","Vervalt",IF(H17=0,"",IF(LEN(H17)=0,0,(VLOOKUP($H17,Validatie!C22:D34,2,FALSE)))))</f>
        <v/>
      </c>
      <c r="H17" s="136"/>
      <c r="I17" s="136"/>
      <c r="J17" s="141"/>
      <c r="K17" s="133" t="str">
        <f>IF(L17="Vervalt","Vervalt",IF(L17=0,"",IF(LEN(L17)=0,0,(VLOOKUP($L17,Validatie!E22:F33,2,FALSE)))))</f>
        <v/>
      </c>
      <c r="L17" s="136"/>
      <c r="M17" s="136"/>
      <c r="N17" s="24"/>
    </row>
    <row r="18" spans="1:14" x14ac:dyDescent="0.3">
      <c r="A18" s="148"/>
      <c r="B18" s="137"/>
      <c r="C18" s="137"/>
      <c r="D18" s="148"/>
      <c r="E18" s="148"/>
      <c r="F18" s="138"/>
      <c r="G18" s="133" t="str">
        <f>IF(H18="Vervalt","Vervalt",IF(H18=0,"",IF(LEN(H18)=0,0,(VLOOKUP($H18,Validatie!C23:D35,2,FALSE)))))</f>
        <v/>
      </c>
      <c r="H18" s="136"/>
      <c r="I18" s="136"/>
      <c r="J18" s="141"/>
      <c r="K18" s="133" t="str">
        <f>IF(L18="Vervalt","Vervalt",IF(L18=0,"",IF(LEN(L18)=0,0,(VLOOKUP($L18,Validatie!E23:F34,2,FALSE)))))</f>
        <v/>
      </c>
      <c r="L18" s="136"/>
      <c r="M18" s="136"/>
    </row>
    <row r="19" spans="1:14" x14ac:dyDescent="0.3">
      <c r="A19" s="148"/>
      <c r="B19" s="137"/>
      <c r="C19" s="137"/>
      <c r="D19" s="148"/>
      <c r="E19" s="148"/>
      <c r="F19" s="138"/>
      <c r="G19" s="133" t="str">
        <f>IF(H19="Vervalt","Vervalt",IF(H19=0,"",IF(LEN(H19)=0,0,(VLOOKUP($H19,Validatie!C24:D36,2,FALSE)))))</f>
        <v/>
      </c>
      <c r="H19" s="136"/>
      <c r="I19" s="136"/>
      <c r="J19" s="141"/>
      <c r="K19" s="133" t="str">
        <f>IF(L19="Vervalt","Vervalt",IF(L19=0,"",IF(LEN(L19)=0,0,(VLOOKUP($L19,Validatie!E24:F35,2,FALSE)))))</f>
        <v/>
      </c>
      <c r="L19" s="136"/>
      <c r="M19" s="136"/>
    </row>
    <row r="20" spans="1:14" x14ac:dyDescent="0.3">
      <c r="A20" s="148"/>
      <c r="B20" s="137"/>
      <c r="C20" s="137"/>
      <c r="D20" s="148"/>
      <c r="E20" s="148"/>
      <c r="F20" s="138"/>
      <c r="G20" s="133" t="str">
        <f>IF(H20="Vervalt","Vervalt",IF(H20=0,"",IF(LEN(H20)=0,0,(VLOOKUP($H20,Validatie!C25:D37,2,FALSE)))))</f>
        <v/>
      </c>
      <c r="H20" s="136"/>
      <c r="I20" s="136"/>
      <c r="J20" s="141"/>
      <c r="K20" s="133" t="str">
        <f>IF(L20="Vervalt","Vervalt",IF(L20=0,"",IF(LEN(L20)=0,0,(VLOOKUP($L20,Validatie!E25:F36,2,FALSE)))))</f>
        <v/>
      </c>
      <c r="L20" s="136"/>
      <c r="M20" s="136"/>
    </row>
    <row r="21" spans="1:14" x14ac:dyDescent="0.3">
      <c r="A21" s="148"/>
      <c r="B21" s="137"/>
      <c r="C21" s="137"/>
      <c r="D21" s="148"/>
      <c r="E21" s="148"/>
      <c r="F21" s="138"/>
      <c r="G21" s="133" t="str">
        <f>IF(H21="Vervalt","Vervalt",IF(H21=0,"",IF(LEN(H21)=0,0,(VLOOKUP($H21,Validatie!C26:D38,2,FALSE)))))</f>
        <v/>
      </c>
      <c r="H21" s="136"/>
      <c r="I21" s="136"/>
      <c r="J21" s="141"/>
      <c r="K21" s="133" t="str">
        <f>IF(L21="Vervalt","Vervalt",IF(L21=0,"",IF(LEN(L21)=0,0,(VLOOKUP($L21,Validatie!E26:F37,2,FALSE)))))</f>
        <v/>
      </c>
      <c r="L21" s="136"/>
      <c r="M21" s="136"/>
    </row>
    <row r="22" spans="1:14" x14ac:dyDescent="0.3">
      <c r="A22" s="148"/>
      <c r="B22" s="137"/>
      <c r="C22" s="137"/>
      <c r="D22" s="148"/>
      <c r="E22" s="148"/>
      <c r="F22" s="138"/>
      <c r="G22" s="133" t="str">
        <f>IF(H22="Vervalt","Vervalt",IF(H22=0,"",IF(LEN(H22)=0,0,(VLOOKUP($H22,Validatie!C27:D39,2,FALSE)))))</f>
        <v/>
      </c>
      <c r="H22" s="136"/>
      <c r="I22" s="136"/>
      <c r="J22" s="141"/>
      <c r="K22" s="133" t="str">
        <f>IF(L22="Vervalt","Vervalt",IF(L22=0,"",IF(LEN(L22)=0,0,(VLOOKUP($L22,Validatie!E27:F38,2,FALSE)))))</f>
        <v/>
      </c>
      <c r="L22" s="136"/>
      <c r="M22" s="136"/>
    </row>
    <row r="23" spans="1:14" x14ac:dyDescent="0.3">
      <c r="A23" s="148"/>
      <c r="B23" s="137"/>
      <c r="C23" s="137"/>
      <c r="D23" s="148"/>
      <c r="E23" s="148"/>
      <c r="F23" s="138"/>
      <c r="G23" s="133" t="str">
        <f>IF(H23="Vervalt","Vervalt",IF(H23=0,"",IF(LEN(H23)=0,0,(VLOOKUP($H23,Validatie!C28:D40,2,FALSE)))))</f>
        <v/>
      </c>
      <c r="H23" s="136"/>
      <c r="I23" s="136"/>
      <c r="J23" s="141"/>
      <c r="K23" s="133" t="str">
        <f>IF(L23="Vervalt","Vervalt",IF(L23=0,"",IF(LEN(L23)=0,0,(VLOOKUP($L23,Validatie!E29:F39,2,FALSE)))))</f>
        <v/>
      </c>
      <c r="L23" s="136"/>
      <c r="M23" s="136"/>
    </row>
    <row r="24" spans="1:14" x14ac:dyDescent="0.3">
      <c r="A24" s="148"/>
      <c r="B24" s="137"/>
      <c r="C24" s="137"/>
      <c r="D24" s="148"/>
      <c r="E24" s="148"/>
      <c r="F24" s="138"/>
      <c r="G24" s="133" t="str">
        <f>IF(H24="Vervalt","Vervalt",IF(H24=0,"",IF(LEN(H24)=0,0,(VLOOKUP($H24,Validatie!C30:D41,2,FALSE)))))</f>
        <v/>
      </c>
      <c r="H24" s="136"/>
      <c r="I24" s="136"/>
      <c r="J24" s="141"/>
      <c r="K24" s="133" t="str">
        <f>IF(L24="Vervalt","Vervalt",IF(L24=0,"",IF(LEN(L24)=0,0,(VLOOKUP($L24,Validatie!E30:F40,2,FALSE)))))</f>
        <v/>
      </c>
      <c r="L24" s="136"/>
      <c r="M24" s="136"/>
    </row>
    <row r="25" spans="1:14" x14ac:dyDescent="0.3">
      <c r="A25" s="148"/>
      <c r="B25" s="137"/>
      <c r="C25" s="137"/>
      <c r="D25" s="148"/>
      <c r="E25" s="148"/>
      <c r="F25" s="138"/>
      <c r="G25" s="133" t="str">
        <f>IF(H25="Vervalt","Vervalt",IF(H25=0,"",IF(LEN(H25)=0,0,(VLOOKUP($H25,Validatie!C31:D42,2,FALSE)))))</f>
        <v/>
      </c>
      <c r="H25" s="136"/>
      <c r="I25" s="136"/>
      <c r="J25" s="141"/>
      <c r="K25" s="133" t="str">
        <f>IF(L25="Vervalt","Vervalt",IF(L25=0,"",IF(LEN(L25)=0,0,(VLOOKUP($L25,Validatie!E31:F41,2,FALSE)))))</f>
        <v/>
      </c>
      <c r="L25" s="136"/>
      <c r="M25" s="136"/>
    </row>
    <row r="26" spans="1:14" x14ac:dyDescent="0.3">
      <c r="A26" s="148"/>
      <c r="B26" s="137"/>
      <c r="C26" s="137"/>
      <c r="D26" s="148"/>
      <c r="E26" s="148"/>
      <c r="F26" s="138"/>
      <c r="G26" s="133" t="str">
        <f>IF(H26="Vervalt","Vervalt",IF(H26=0,"",IF(LEN(H26)=0,0,(VLOOKUP($H26,Validatie!C32:D43,2,FALSE)))))</f>
        <v/>
      </c>
      <c r="H26" s="136"/>
      <c r="I26" s="136"/>
      <c r="J26" s="141"/>
      <c r="K26" s="133" t="str">
        <f>IF(L26="Vervalt","Vervalt",IF(L26=0,"",IF(LEN(L26)=0,0,(VLOOKUP($L26,Validatie!E32:F42,2,FALSE)))))</f>
        <v/>
      </c>
      <c r="L26" s="136"/>
      <c r="M26" s="136"/>
    </row>
    <row r="27" spans="1:14" x14ac:dyDescent="0.3">
      <c r="A27" s="148"/>
      <c r="B27" s="137"/>
      <c r="C27" s="137"/>
      <c r="D27" s="148"/>
      <c r="E27" s="148"/>
      <c r="F27" s="138"/>
      <c r="G27" s="133" t="str">
        <f>IF(H27="Vervalt","Vervalt",IF(H27=0,"",IF(LEN(H27)=0,0,(VLOOKUP($H27,Validatie!C33:D44,2,FALSE)))))</f>
        <v/>
      </c>
      <c r="H27" s="136"/>
      <c r="I27" s="136"/>
      <c r="J27" s="141"/>
      <c r="K27" s="133" t="str">
        <f>IF(L27="Vervalt","Vervalt",IF(L27=0,"",IF(LEN(L27)=0,0,(VLOOKUP($L27,Validatie!E33:F43,2,FALSE)))))</f>
        <v/>
      </c>
      <c r="L27" s="136"/>
      <c r="M27" s="136"/>
    </row>
    <row r="28" spans="1:14" x14ac:dyDescent="0.3">
      <c r="A28" s="148"/>
      <c r="B28" s="137"/>
      <c r="C28" s="137"/>
      <c r="D28" s="148"/>
      <c r="E28" s="148"/>
      <c r="F28" s="138"/>
      <c r="G28" s="133" t="str">
        <f>IF(H28="Vervalt","Vervalt",IF(H28=0,"",IF(LEN(H28)=0,0,(VLOOKUP($H28,Validatie!C34:D45,2,FALSE)))))</f>
        <v/>
      </c>
      <c r="H28" s="136"/>
      <c r="I28" s="136"/>
      <c r="J28" s="141"/>
      <c r="K28" s="133" t="str">
        <f>IF(L28="Vervalt","Vervalt",IF(L28=0,"",IF(LEN(L28)=0,0,(VLOOKUP($L28,Validatie!E34:F44,2,FALSE)))))</f>
        <v/>
      </c>
      <c r="L28" s="136"/>
      <c r="M28" s="136"/>
    </row>
    <row r="29" spans="1:14" x14ac:dyDescent="0.3">
      <c r="A29" s="148"/>
      <c r="B29" s="137"/>
      <c r="C29" s="137"/>
      <c r="D29" s="148"/>
      <c r="E29" s="148"/>
      <c r="F29" s="138"/>
      <c r="G29" s="133" t="str">
        <f>IF(H29="Vervalt","Vervalt",IF(H29=0,"",IF(LEN(H29)=0,0,(VLOOKUP($H29,Validatie!C35:D46,2,FALSE)))))</f>
        <v/>
      </c>
      <c r="H29" s="136"/>
      <c r="I29" s="136"/>
      <c r="J29" s="141"/>
      <c r="K29" s="133" t="str">
        <f>IF(L29="Vervalt","Vervalt",IF(L29=0,"",IF(LEN(L29)=0,0,(VLOOKUP($L29,Validatie!E35:F45,2,FALSE)))))</f>
        <v/>
      </c>
      <c r="L29" s="136"/>
      <c r="M29" s="136"/>
    </row>
    <row r="30" spans="1:14" x14ac:dyDescent="0.3">
      <c r="A30" s="148"/>
      <c r="B30" s="137"/>
      <c r="C30" s="137"/>
      <c r="D30" s="148"/>
      <c r="E30" s="148"/>
      <c r="F30" s="138"/>
      <c r="G30" s="133" t="str">
        <f>IF(H30="Vervalt","Vervalt",IF(H30=0,"",IF(LEN(H30)=0,0,(VLOOKUP($H30,Validatie!C36:D47,2,FALSE)))))</f>
        <v/>
      </c>
      <c r="H30" s="136"/>
      <c r="I30" s="136"/>
      <c r="J30" s="141"/>
      <c r="K30" s="133" t="str">
        <f>IF(L30="Vervalt","Vervalt",IF(L30=0,"",IF(LEN(L30)=0,0,(VLOOKUP($L30,Validatie!E36:F46,2,FALSE)))))</f>
        <v/>
      </c>
      <c r="L30" s="136"/>
      <c r="M30" s="136"/>
    </row>
    <row r="31" spans="1:14" x14ac:dyDescent="0.3">
      <c r="A31" s="148"/>
      <c r="B31" s="137"/>
      <c r="C31" s="137"/>
      <c r="D31" s="148"/>
      <c r="E31" s="148"/>
      <c r="F31" s="138"/>
      <c r="G31" s="133" t="str">
        <f>IF(H31="Vervalt","Vervalt",IF(H31=0,"",IF(LEN(H31)=0,0,(VLOOKUP($H31,Validatie!C37:D48,2,FALSE)))))</f>
        <v/>
      </c>
      <c r="H31" s="136"/>
      <c r="I31" s="136"/>
      <c r="J31" s="141"/>
      <c r="K31" s="133" t="str">
        <f>IF(L31="Vervalt","Vervalt",IF(L31=0,"",IF(LEN(L31)=0,0,(VLOOKUP($L31,Validatie!E37:F47,2,FALSE)))))</f>
        <v/>
      </c>
      <c r="L31" s="136"/>
      <c r="M31" s="136"/>
    </row>
    <row r="32" spans="1:14" x14ac:dyDescent="0.3">
      <c r="A32" s="148"/>
      <c r="B32" s="137"/>
      <c r="C32" s="137"/>
      <c r="D32" s="148"/>
      <c r="E32" s="148"/>
      <c r="F32" s="138"/>
      <c r="G32" s="133" t="str">
        <f>IF(H32="Vervalt","Vervalt",IF(H32=0,"",IF(LEN(H32)=0,0,(VLOOKUP($H32,Validatie!C38:D49,2,FALSE)))))</f>
        <v/>
      </c>
      <c r="H32" s="136"/>
      <c r="I32" s="136"/>
      <c r="J32" s="141"/>
      <c r="K32" s="133" t="str">
        <f>IF(L32="Vervalt","Vervalt",IF(L32=0,"",IF(LEN(L32)=0,0,(VLOOKUP($L32,Validatie!E38:F48,2,FALSE)))))</f>
        <v/>
      </c>
      <c r="L32" s="136"/>
      <c r="M32" s="136"/>
    </row>
    <row r="33" spans="1:13" x14ac:dyDescent="0.3">
      <c r="A33" s="148"/>
      <c r="B33" s="137"/>
      <c r="C33" s="137"/>
      <c r="D33" s="148"/>
      <c r="E33" s="148"/>
      <c r="F33" s="138"/>
      <c r="G33" s="133" t="str">
        <f>IF(H33="Vervalt","Vervalt",IF(H33=0,"",IF(LEN(H33)=0,0,(VLOOKUP($H33,Validatie!C39:D50,2,FALSE)))))</f>
        <v/>
      </c>
      <c r="H33" s="136"/>
      <c r="I33" s="136"/>
      <c r="J33" s="141"/>
      <c r="K33" s="133" t="str">
        <f>IF(L33="Vervalt","Vervalt",IF(L33=0,"",IF(LEN(L33)=0,0,(VLOOKUP($L33,Validatie!E39:F49,2,FALSE)))))</f>
        <v/>
      </c>
      <c r="L33" s="136"/>
      <c r="M33" s="136"/>
    </row>
    <row r="34" spans="1:13" x14ac:dyDescent="0.3">
      <c r="A34" s="148"/>
      <c r="B34" s="137"/>
      <c r="C34" s="137"/>
      <c r="D34" s="148"/>
      <c r="E34" s="148"/>
      <c r="F34" s="138"/>
      <c r="G34" s="133" t="str">
        <f>IF(H34="Vervalt","Vervalt",IF(H34=0,"",IF(LEN(H34)=0,0,(VLOOKUP($H34,Validatie!C40:D51,2,FALSE)))))</f>
        <v/>
      </c>
      <c r="H34" s="136"/>
      <c r="I34" s="136"/>
      <c r="J34" s="141"/>
      <c r="K34" s="133" t="str">
        <f>IF(L34="Vervalt","Vervalt",IF(L34=0,"",IF(LEN(L34)=0,0,(VLOOKUP($L34,Validatie!E40:F50,2,FALSE)))))</f>
        <v/>
      </c>
      <c r="L34" s="136"/>
      <c r="M34" s="136"/>
    </row>
    <row r="35" spans="1:13" x14ac:dyDescent="0.3">
      <c r="A35" s="148"/>
      <c r="B35" s="137"/>
      <c r="C35" s="137"/>
      <c r="D35" s="148"/>
      <c r="E35" s="148"/>
      <c r="F35" s="138"/>
      <c r="G35" s="133" t="str">
        <f>IF(H35="Vervalt","Vervalt",IF(H35=0,"",IF(LEN(H35)=0,0,(VLOOKUP($H35,Validatie!C41:D52,2,FALSE)))))</f>
        <v/>
      </c>
      <c r="H35" s="136"/>
      <c r="I35" s="136"/>
      <c r="J35" s="141"/>
      <c r="K35" s="133" t="str">
        <f>IF(L35="Vervalt","Vervalt",IF(L35=0,"",IF(LEN(L35)=0,0,(VLOOKUP($L35,Validatie!E41:F51,2,FALSE)))))</f>
        <v/>
      </c>
      <c r="L35" s="136"/>
      <c r="M35" s="136"/>
    </row>
    <row r="36" spans="1:13" x14ac:dyDescent="0.3">
      <c r="A36" s="148"/>
      <c r="B36" s="137"/>
      <c r="C36" s="137"/>
      <c r="D36" s="148"/>
      <c r="E36" s="148"/>
      <c r="F36" s="138"/>
      <c r="G36" s="133" t="str">
        <f>IF(H36="Vervalt","Vervalt",IF(H36=0,"",IF(LEN(H36)=0,0,(VLOOKUP($H36,Validatie!C42:D53,2,FALSE)))))</f>
        <v/>
      </c>
      <c r="H36" s="136"/>
      <c r="I36" s="136"/>
      <c r="J36" s="141"/>
      <c r="K36" s="133" t="str">
        <f>IF(L36="Vervalt","Vervalt",IF(L36=0,"",IF(LEN(L36)=0,0,(VLOOKUP($L36,Validatie!E42:F52,2,FALSE)))))</f>
        <v/>
      </c>
      <c r="L36" s="136"/>
      <c r="M36" s="136"/>
    </row>
    <row r="37" spans="1:13" x14ac:dyDescent="0.3">
      <c r="A37" s="148"/>
      <c r="B37" s="137"/>
      <c r="C37" s="137"/>
      <c r="D37" s="148"/>
      <c r="E37" s="148"/>
      <c r="F37" s="138"/>
      <c r="G37" s="133" t="str">
        <f>IF(H37="Vervalt","Vervalt",IF(H37=0,"",IF(LEN(H37)=0,0,(VLOOKUP($H37,Validatie!C43:D54,2,FALSE)))))</f>
        <v/>
      </c>
      <c r="H37" s="136"/>
      <c r="I37" s="136"/>
      <c r="J37" s="141"/>
      <c r="K37" s="133" t="str">
        <f>IF(L37="Vervalt","Vervalt",IF(L37=0,"",IF(LEN(L37)=0,0,(VLOOKUP($L37,Validatie!E43:F53,2,FALSE)))))</f>
        <v/>
      </c>
      <c r="L37" s="136"/>
      <c r="M37" s="136"/>
    </row>
    <row r="38" spans="1:13" x14ac:dyDescent="0.3">
      <c r="A38" s="148"/>
      <c r="B38" s="137"/>
      <c r="C38" s="137"/>
      <c r="D38" s="148"/>
      <c r="E38" s="148"/>
      <c r="F38" s="138"/>
      <c r="G38" s="133" t="str">
        <f>IF(H38="Vervalt","Vervalt",IF(H38=0,"",IF(LEN(H38)=0,0,(VLOOKUP($H38,Validatie!C44:D55,2,FALSE)))))</f>
        <v/>
      </c>
      <c r="H38" s="136"/>
      <c r="I38" s="136"/>
      <c r="J38" s="141"/>
      <c r="K38" s="133" t="str">
        <f>IF(L38="Vervalt","Vervalt",IF(L38=0,"",IF(LEN(L38)=0,0,(VLOOKUP($L38,Validatie!E44:F54,2,FALSE)))))</f>
        <v/>
      </c>
      <c r="L38" s="136"/>
      <c r="M38" s="136"/>
    </row>
    <row r="39" spans="1:13" x14ac:dyDescent="0.3">
      <c r="A39" s="148"/>
      <c r="B39" s="137"/>
      <c r="C39" s="137"/>
      <c r="D39" s="148"/>
      <c r="E39" s="148"/>
      <c r="F39" s="138"/>
      <c r="G39" s="133" t="str">
        <f>IF(H39="Vervalt","Vervalt",IF(H39=0,"",IF(LEN(H39)=0,0,(VLOOKUP($H39,Validatie!C45:D56,2,FALSE)))))</f>
        <v/>
      </c>
      <c r="H39" s="136"/>
      <c r="I39" s="136"/>
      <c r="J39" s="141"/>
      <c r="K39" s="133" t="str">
        <f>IF(L39="Vervalt","Vervalt",IF(L39=0,"",IF(LEN(L39)=0,0,(VLOOKUP($L39,Validatie!E45:F55,2,FALSE)))))</f>
        <v/>
      </c>
      <c r="L39" s="136"/>
      <c r="M39" s="136"/>
    </row>
    <row r="40" spans="1:13" x14ac:dyDescent="0.3">
      <c r="A40" s="148"/>
      <c r="B40" s="137"/>
      <c r="C40" s="137"/>
      <c r="D40" s="148"/>
      <c r="E40" s="148"/>
      <c r="F40" s="138"/>
      <c r="G40" s="133" t="str">
        <f>IF(H40="Vervalt","Vervalt",IF(H40=0,"",IF(LEN(H40)=0,0,(VLOOKUP($H40,Validatie!C46:D57,2,FALSE)))))</f>
        <v/>
      </c>
      <c r="H40" s="136"/>
      <c r="I40" s="136"/>
      <c r="J40" s="141"/>
      <c r="K40" s="133" t="str">
        <f>IF(L40="Vervalt","Vervalt",IF(L40=0,"",IF(LEN(L40)=0,0,(VLOOKUP($L40,Validatie!E46:F56,2,FALSE)))))</f>
        <v/>
      </c>
      <c r="L40" s="136"/>
      <c r="M40" s="136"/>
    </row>
    <row r="41" spans="1:13" x14ac:dyDescent="0.3">
      <c r="A41" s="148"/>
      <c r="B41" s="137"/>
      <c r="C41" s="137"/>
      <c r="D41" s="148"/>
      <c r="E41" s="148"/>
      <c r="F41" s="138"/>
      <c r="G41" s="133" t="str">
        <f>IF(H41="Vervalt","Vervalt",IF(H41=0,"",IF(LEN(H41)=0,0,(VLOOKUP($H41,Validatie!C47:D58,2,FALSE)))))</f>
        <v/>
      </c>
      <c r="H41" s="136"/>
      <c r="I41" s="136"/>
      <c r="J41" s="141"/>
      <c r="K41" s="133" t="str">
        <f>IF(L41="Vervalt","Vervalt",IF(L41=0,"",IF(LEN(L41)=0,0,(VLOOKUP($L41,Validatie!E47:F57,2,FALSE)))))</f>
        <v/>
      </c>
      <c r="L41" s="136"/>
      <c r="M41" s="136"/>
    </row>
    <row r="42" spans="1:13" x14ac:dyDescent="0.3">
      <c r="A42" s="148"/>
      <c r="B42" s="137"/>
      <c r="C42" s="137"/>
      <c r="D42" s="148"/>
      <c r="E42" s="148"/>
      <c r="F42" s="138"/>
      <c r="G42" s="133" t="str">
        <f>IF(H42="Vervalt","Vervalt",IF(H42=0,"",IF(LEN(H42)=0,0,(VLOOKUP($H42,Validatie!C48:D59,2,FALSE)))))</f>
        <v/>
      </c>
      <c r="H42" s="136"/>
      <c r="I42" s="136"/>
      <c r="J42" s="141"/>
      <c r="K42" s="133" t="str">
        <f>IF(L42="Vervalt","Vervalt",IF(L42=0,"",IF(LEN(L42)=0,0,(VLOOKUP($L42,Validatie!E48:F58,2,FALSE)))))</f>
        <v/>
      </c>
      <c r="L42" s="136"/>
      <c r="M42" s="136"/>
    </row>
    <row r="43" spans="1:13" x14ac:dyDescent="0.3">
      <c r="A43" s="148"/>
      <c r="B43" s="137"/>
      <c r="C43" s="137"/>
      <c r="D43" s="148"/>
      <c r="E43" s="148"/>
      <c r="F43" s="138"/>
      <c r="G43" s="133" t="str">
        <f>IF(H43="Vervalt","Vervalt",IF(H43=0,"",IF(LEN(H43)=0,0,(VLOOKUP($H43,Validatie!C49:D60,2,FALSE)))))</f>
        <v/>
      </c>
      <c r="H43" s="136"/>
      <c r="I43" s="136"/>
      <c r="J43" s="141"/>
      <c r="K43" s="133" t="str">
        <f>IF(L43="Vervalt","Vervalt",IF(L43=0,"",IF(LEN(L43)=0,0,(VLOOKUP($L43,Validatie!E49:F59,2,FALSE)))))</f>
        <v/>
      </c>
      <c r="L43" s="136"/>
      <c r="M43" s="136"/>
    </row>
    <row r="44" spans="1:13" x14ac:dyDescent="0.3">
      <c r="A44" s="148"/>
      <c r="B44" s="137"/>
      <c r="C44" s="137"/>
      <c r="D44" s="148"/>
      <c r="E44" s="148"/>
      <c r="F44" s="138"/>
      <c r="G44" s="133" t="str">
        <f>IF(H44="Vervalt","Vervalt",IF(H44=0,"",IF(LEN(H44)=0,0,(VLOOKUP($H44,Validatie!C50:D61,2,FALSE)))))</f>
        <v/>
      </c>
      <c r="H44" s="136"/>
      <c r="I44" s="136"/>
      <c r="J44" s="141"/>
      <c r="K44" s="133" t="str">
        <f>IF(L44="Vervalt","Vervalt",IF(L44=0,"",IF(LEN(L44)=0,0,(VLOOKUP($L44,Validatie!E50:F60,2,FALSE)))))</f>
        <v/>
      </c>
      <c r="L44" s="136"/>
      <c r="M44" s="136"/>
    </row>
    <row r="45" spans="1:13" x14ac:dyDescent="0.3">
      <c r="A45" s="148"/>
      <c r="B45" s="137"/>
      <c r="C45" s="137"/>
      <c r="D45" s="148"/>
      <c r="E45" s="148"/>
      <c r="F45" s="138"/>
      <c r="G45" s="133" t="str">
        <f>IF(H45="Vervalt","Vervalt",IF(H45=0,"",IF(LEN(H45)=0,0,(VLOOKUP($H45,Validatie!C51:D62,2,FALSE)))))</f>
        <v/>
      </c>
      <c r="H45" s="136"/>
      <c r="I45" s="136"/>
      <c r="J45" s="141"/>
      <c r="K45" s="133" t="str">
        <f>IF(L45="Vervalt","Vervalt",IF(L45=0,"",IF(LEN(L45)=0,0,(VLOOKUP($L45,Validatie!E51:F61,2,FALSE)))))</f>
        <v/>
      </c>
      <c r="L45" s="136"/>
      <c r="M45" s="136"/>
    </row>
    <row r="46" spans="1:13" x14ac:dyDescent="0.3">
      <c r="A46" s="148"/>
      <c r="B46" s="137"/>
      <c r="C46" s="137"/>
      <c r="D46" s="148"/>
      <c r="E46" s="148"/>
      <c r="F46" s="138"/>
      <c r="G46" s="133" t="str">
        <f>IF(H46="Vervalt","Vervalt",IF(H46=0,"",IF(LEN(H46)=0,0,(VLOOKUP($H46,Validatie!C52:D63,2,FALSE)))))</f>
        <v/>
      </c>
      <c r="H46" s="136"/>
      <c r="I46" s="136"/>
      <c r="J46" s="141"/>
      <c r="K46" s="133" t="str">
        <f>IF(L46="Vervalt","Vervalt",IF(L46=0,"",IF(LEN(L46)=0,0,(VLOOKUP($L46,Validatie!E52:F62,2,FALSE)))))</f>
        <v/>
      </c>
      <c r="L46" s="136"/>
      <c r="M46" s="136"/>
    </row>
    <row r="47" spans="1:13" x14ac:dyDescent="0.3">
      <c r="A47" s="148"/>
      <c r="B47" s="137"/>
      <c r="C47" s="137"/>
      <c r="D47" s="148"/>
      <c r="E47" s="148"/>
      <c r="F47" s="138"/>
      <c r="G47" s="133" t="str">
        <f>IF(H47="Vervalt","Vervalt",IF(H47=0,"",IF(LEN(H47)=0,0,(VLOOKUP($H47,Validatie!C53:D64,2,FALSE)))))</f>
        <v/>
      </c>
      <c r="H47" s="136"/>
      <c r="I47" s="136"/>
      <c r="J47" s="141"/>
      <c r="K47" s="133" t="str">
        <f>IF(L47="Vervalt","Vervalt",IF(L47=0,"",IF(LEN(L47)=0,0,(VLOOKUP($L47,Validatie!E53:F63,2,FALSE)))))</f>
        <v/>
      </c>
      <c r="L47" s="136"/>
      <c r="M47" s="136"/>
    </row>
    <row r="48" spans="1:13" x14ac:dyDescent="0.3">
      <c r="A48" s="148"/>
      <c r="B48" s="137"/>
      <c r="C48" s="137"/>
      <c r="D48" s="148"/>
      <c r="E48" s="148"/>
      <c r="F48" s="138"/>
      <c r="G48" s="133" t="str">
        <f>IF(H48="Vervalt","Vervalt",IF(H48=0,"",IF(LEN(H48)=0,0,(VLOOKUP($H48,Validatie!C54:D65,2,FALSE)))))</f>
        <v/>
      </c>
      <c r="H48" s="136"/>
      <c r="I48" s="136"/>
      <c r="J48" s="141"/>
      <c r="K48" s="133" t="str">
        <f>IF(L48="Vervalt","Vervalt",IF(L48=0,"",IF(LEN(L48)=0,0,(VLOOKUP($L48,Validatie!E54:F64,2,FALSE)))))</f>
        <v/>
      </c>
      <c r="L48" s="136"/>
      <c r="M48" s="136"/>
    </row>
    <row r="49" spans="1:13" x14ac:dyDescent="0.3">
      <c r="A49" s="148"/>
      <c r="B49" s="137"/>
      <c r="C49" s="137"/>
      <c r="D49" s="148"/>
      <c r="E49" s="148"/>
      <c r="F49" s="138"/>
      <c r="G49" s="133" t="str">
        <f>IF(H49="Vervalt","Vervalt",IF(H49=0,"",IF(LEN(H49)=0,0,(VLOOKUP($H49,Validatie!C55:D66,2,FALSE)))))</f>
        <v/>
      </c>
      <c r="H49" s="136"/>
      <c r="I49" s="136"/>
      <c r="J49" s="141"/>
      <c r="K49" s="133" t="str">
        <f>IF(L49="Vervalt","Vervalt",IF(L49=0,"",IF(LEN(L49)=0,0,(VLOOKUP($L49,Validatie!E55:F65,2,FALSE)))))</f>
        <v/>
      </c>
      <c r="L49" s="136"/>
      <c r="M49" s="136"/>
    </row>
    <row r="50" spans="1:13" x14ac:dyDescent="0.3">
      <c r="A50" s="148"/>
      <c r="B50" s="137"/>
      <c r="C50" s="137"/>
      <c r="D50" s="148"/>
      <c r="E50" s="148"/>
      <c r="F50" s="138"/>
      <c r="G50" s="133" t="str">
        <f>IF(H50="Vervalt","Vervalt",IF(H50=0,"",IF(LEN(H50)=0,0,(VLOOKUP($H50,Validatie!C56:D67,2,FALSE)))))</f>
        <v/>
      </c>
      <c r="H50" s="136"/>
      <c r="I50" s="136"/>
      <c r="J50" s="141"/>
      <c r="K50" s="133" t="str">
        <f>IF(L50="Vervalt","Vervalt",IF(L50=0,"",IF(LEN(L50)=0,0,(VLOOKUP($L50,Validatie!E56:F66,2,FALSE)))))</f>
        <v/>
      </c>
      <c r="L50" s="136"/>
      <c r="M50" s="136"/>
    </row>
    <row r="51" spans="1:13" x14ac:dyDescent="0.3">
      <c r="A51" s="148"/>
      <c r="B51" s="137"/>
      <c r="C51" s="137"/>
      <c r="D51" s="148"/>
      <c r="E51" s="148"/>
      <c r="F51" s="138"/>
      <c r="G51" s="133" t="str">
        <f>IF(H51="Vervalt","Vervalt",IF(H51=0,"",IF(LEN(H51)=0,0,(VLOOKUP($H51,Validatie!C57:D68,2,FALSE)))))</f>
        <v/>
      </c>
      <c r="H51" s="136"/>
      <c r="I51" s="136"/>
      <c r="J51" s="141"/>
      <c r="K51" s="133" t="str">
        <f>IF(L51="Vervalt","Vervalt",IF(L51=0,"",IF(LEN(L51)=0,0,(VLOOKUP($L51,Validatie!E57:F67,2,FALSE)))))</f>
        <v/>
      </c>
      <c r="L51" s="136"/>
      <c r="M51" s="136"/>
    </row>
    <row r="52" spans="1:13" x14ac:dyDescent="0.3">
      <c r="A52" s="148"/>
      <c r="B52" s="137"/>
      <c r="C52" s="137"/>
      <c r="D52" s="148"/>
      <c r="E52" s="148"/>
      <c r="F52" s="138"/>
      <c r="G52" s="133" t="str">
        <f>IF(H52="Vervalt","Vervalt",IF(H52=0,"",IF(LEN(H52)=0,0,(VLOOKUP($H52,Validatie!C58:D69,2,FALSE)))))</f>
        <v/>
      </c>
      <c r="H52" s="136"/>
      <c r="I52" s="136"/>
      <c r="J52" s="141"/>
      <c r="K52" s="133" t="str">
        <f>IF(L52="Vervalt","Vervalt",IF(L52=0,"",IF(LEN(L52)=0,0,(VLOOKUP($L52,Validatie!E58:F68,2,FALSE)))))</f>
        <v/>
      </c>
      <c r="L52" s="136"/>
      <c r="M52" s="136"/>
    </row>
    <row r="53" spans="1:13" x14ac:dyDescent="0.3">
      <c r="A53" s="148"/>
      <c r="B53" s="137"/>
      <c r="C53" s="137"/>
      <c r="D53" s="148"/>
      <c r="E53" s="148"/>
      <c r="F53" s="138"/>
      <c r="G53" s="133" t="str">
        <f>IF(H53="Vervalt","Vervalt",IF(H53=0,"",IF(LEN(H53)=0,0,(VLOOKUP($H53,Validatie!C59:D70,2,FALSE)))))</f>
        <v/>
      </c>
      <c r="H53" s="136"/>
      <c r="I53" s="136"/>
      <c r="J53" s="141"/>
      <c r="K53" s="133" t="str">
        <f>IF(L53="Vervalt","Vervalt",IF(L53=0,"",IF(LEN(L53)=0,0,(VLOOKUP($L53,Validatie!E59:F69,2,FALSE)))))</f>
        <v/>
      </c>
      <c r="L53" s="136"/>
      <c r="M53" s="136"/>
    </row>
    <row r="54" spans="1:13" x14ac:dyDescent="0.3">
      <c r="A54" s="148"/>
      <c r="B54" s="137"/>
      <c r="C54" s="137"/>
      <c r="D54" s="148"/>
      <c r="E54" s="148"/>
      <c r="F54" s="138"/>
      <c r="G54" s="133" t="str">
        <f>IF(H54="Vervalt","Vervalt",IF(H54=0,"",IF(LEN(H54)=0,0,(VLOOKUP($H54,Validatie!C60:D71,2,FALSE)))))</f>
        <v/>
      </c>
      <c r="H54" s="136"/>
      <c r="I54" s="136"/>
      <c r="J54" s="141"/>
      <c r="K54" s="133" t="str">
        <f>IF(L54="Vervalt","Vervalt",IF(L54=0,"",IF(LEN(L54)=0,0,(VLOOKUP($L54,Validatie!E60:F70,2,FALSE)))))</f>
        <v/>
      </c>
      <c r="L54" s="136"/>
      <c r="M54" s="136"/>
    </row>
    <row r="55" spans="1:13" x14ac:dyDescent="0.3">
      <c r="A55" s="148"/>
      <c r="B55" s="137"/>
      <c r="C55" s="137"/>
      <c r="D55" s="148"/>
      <c r="E55" s="148"/>
      <c r="F55" s="138"/>
      <c r="G55" s="133" t="str">
        <f>IF(H55="Vervalt","Vervalt",IF(H55=0,"",IF(LEN(H55)=0,0,(VLOOKUP($H55,Validatie!C61:D72,2,FALSE)))))</f>
        <v/>
      </c>
      <c r="H55" s="136"/>
      <c r="I55" s="136"/>
      <c r="J55" s="141"/>
      <c r="K55" s="133" t="str">
        <f>IF(L55="Vervalt","Vervalt",IF(L55=0,"",IF(LEN(L55)=0,0,(VLOOKUP($L55,Validatie!E61:F71,2,FALSE)))))</f>
        <v/>
      </c>
      <c r="L55" s="136"/>
      <c r="M55" s="136"/>
    </row>
    <row r="56" spans="1:13" x14ac:dyDescent="0.3">
      <c r="A56" s="148"/>
      <c r="B56" s="137"/>
      <c r="C56" s="137"/>
      <c r="D56" s="148"/>
      <c r="E56" s="148"/>
      <c r="F56" s="138"/>
      <c r="G56" s="133" t="str">
        <f>IF(H56="Vervalt","Vervalt",IF(H56=0,"",IF(LEN(H56)=0,0,(VLOOKUP($H56,Validatie!C62:D73,2,FALSE)))))</f>
        <v/>
      </c>
      <c r="H56" s="136"/>
      <c r="I56" s="136"/>
      <c r="J56" s="141"/>
      <c r="K56" s="133" t="str">
        <f>IF(L56="Vervalt","Vervalt",IF(L56=0,"",IF(LEN(L56)=0,0,(VLOOKUP($L56,Validatie!E62:F72,2,FALSE)))))</f>
        <v/>
      </c>
      <c r="L56" s="136"/>
      <c r="M56" s="136"/>
    </row>
    <row r="57" spans="1:13" x14ac:dyDescent="0.3">
      <c r="A57" s="148"/>
      <c r="B57" s="137"/>
      <c r="C57" s="137"/>
      <c r="D57" s="148"/>
      <c r="E57" s="148"/>
      <c r="F57" s="138"/>
      <c r="G57" s="133" t="str">
        <f>IF(H57="Vervalt","Vervalt",IF(H57=0,"",IF(LEN(H57)=0,0,(VLOOKUP($H57,Validatie!C63:D74,2,FALSE)))))</f>
        <v/>
      </c>
      <c r="H57" s="136"/>
      <c r="I57" s="136"/>
      <c r="J57" s="141"/>
      <c r="K57" s="133" t="str">
        <f>IF(L57="Vervalt","Vervalt",IF(L57=0,"",IF(LEN(L57)=0,0,(VLOOKUP($L57,Validatie!E63:F73,2,FALSE)))))</f>
        <v/>
      </c>
      <c r="L57" s="136"/>
      <c r="M57" s="136"/>
    </row>
    <row r="58" spans="1:13" x14ac:dyDescent="0.3">
      <c r="A58" s="148"/>
      <c r="B58" s="137"/>
      <c r="C58" s="137"/>
      <c r="D58" s="148"/>
      <c r="E58" s="148"/>
      <c r="F58" s="138"/>
      <c r="G58" s="133" t="str">
        <f>IF(H58="Vervalt","Vervalt",IF(H58=0,"",IF(LEN(H58)=0,0,(VLOOKUP($H58,Validatie!C64:D75,2,FALSE)))))</f>
        <v/>
      </c>
      <c r="H58" s="136"/>
      <c r="I58" s="136"/>
      <c r="J58" s="141"/>
      <c r="K58" s="133" t="str">
        <f>IF(L58="Vervalt","Vervalt",IF(L58=0,"",IF(LEN(L58)=0,0,(VLOOKUP($L58,Validatie!E64:F74,2,FALSE)))))</f>
        <v/>
      </c>
      <c r="L58" s="136"/>
      <c r="M58" s="136"/>
    </row>
    <row r="59" spans="1:13" x14ac:dyDescent="0.3">
      <c r="A59" s="148"/>
      <c r="B59" s="137"/>
      <c r="C59" s="137"/>
      <c r="D59" s="148"/>
      <c r="E59" s="148"/>
      <c r="F59" s="138"/>
      <c r="G59" s="133" t="str">
        <f>IF(H59="Vervalt","Vervalt",IF(H59=0,"",IF(LEN(H59)=0,0,(VLOOKUP($H59,Validatie!C65:D76,2,FALSE)))))</f>
        <v/>
      </c>
      <c r="H59" s="136"/>
      <c r="I59" s="136"/>
      <c r="J59" s="141"/>
      <c r="K59" s="133" t="str">
        <f>IF(L59="Vervalt","Vervalt",IF(L59=0,"",IF(LEN(L59)=0,0,(VLOOKUP($L59,Validatie!E65:F75,2,FALSE)))))</f>
        <v/>
      </c>
      <c r="L59" s="136"/>
      <c r="M59" s="136"/>
    </row>
    <row r="60" spans="1:13" x14ac:dyDescent="0.3">
      <c r="A60" s="148"/>
      <c r="B60" s="137"/>
      <c r="C60" s="137"/>
      <c r="D60" s="148"/>
      <c r="E60" s="148"/>
      <c r="F60" s="138"/>
      <c r="G60" s="133" t="str">
        <f>IF(H60="Vervalt","Vervalt",IF(H60=0,"",IF(LEN(H60)=0,0,(VLOOKUP($H60,Validatie!C66:D77,2,FALSE)))))</f>
        <v/>
      </c>
      <c r="H60" s="136"/>
      <c r="I60" s="136"/>
      <c r="J60" s="141"/>
      <c r="K60" s="133" t="str">
        <f>IF(L60="Vervalt","Vervalt",IF(L60=0,"",IF(LEN(L60)=0,0,(VLOOKUP($L60,Validatie!E66:F76,2,FALSE)))))</f>
        <v/>
      </c>
      <c r="L60" s="136"/>
      <c r="M60" s="136"/>
    </row>
    <row r="61" spans="1:13" x14ac:dyDescent="0.3">
      <c r="A61" s="148"/>
      <c r="B61" s="137"/>
      <c r="C61" s="137"/>
      <c r="D61" s="148"/>
      <c r="E61" s="148"/>
      <c r="F61" s="138"/>
      <c r="G61" s="133" t="str">
        <f>IF(H61="Vervalt","Vervalt",IF(H61=0,"",IF(LEN(H61)=0,0,(VLOOKUP($H61,Validatie!C67:D78,2,FALSE)))))</f>
        <v/>
      </c>
      <c r="H61" s="136"/>
      <c r="I61" s="136"/>
      <c r="J61" s="141"/>
      <c r="K61" s="133" t="str">
        <f>IF(L61="Vervalt","Vervalt",IF(L61=0,"",IF(LEN(L61)=0,0,(VLOOKUP($L61,Validatie!E67:F77,2,FALSE)))))</f>
        <v/>
      </c>
      <c r="L61" s="136"/>
      <c r="M61" s="136"/>
    </row>
    <row r="62" spans="1:13" x14ac:dyDescent="0.3">
      <c r="A62" s="148"/>
      <c r="B62" s="137"/>
      <c r="C62" s="137"/>
      <c r="D62" s="148"/>
      <c r="E62" s="148"/>
      <c r="F62" s="138"/>
      <c r="G62" s="133" t="str">
        <f>IF(H62="Vervalt","Vervalt",IF(H62=0,"",IF(LEN(H62)=0,0,(VLOOKUP($H62,Validatie!C68:D79,2,FALSE)))))</f>
        <v/>
      </c>
      <c r="H62" s="136"/>
      <c r="I62" s="136"/>
      <c r="J62" s="141"/>
      <c r="K62" s="133" t="str">
        <f>IF(L62="Vervalt","Vervalt",IF(L62=0,"",IF(LEN(L62)=0,0,(VLOOKUP($L62,Validatie!E68:F78,2,FALSE)))))</f>
        <v/>
      </c>
      <c r="L62" s="136"/>
      <c r="M62" s="136"/>
    </row>
    <row r="63" spans="1:13" x14ac:dyDescent="0.3">
      <c r="A63" s="148"/>
      <c r="B63" s="137"/>
      <c r="C63" s="137"/>
      <c r="D63" s="148"/>
      <c r="E63" s="148"/>
      <c r="F63" s="138"/>
      <c r="G63" s="133" t="str">
        <f>IF(H63="Vervalt","Vervalt",IF(H63=0,"",IF(LEN(H63)=0,0,(VLOOKUP($H63,Validatie!C69:D80,2,FALSE)))))</f>
        <v/>
      </c>
      <c r="H63" s="136"/>
      <c r="I63" s="136"/>
      <c r="J63" s="141"/>
      <c r="K63" s="133" t="str">
        <f>IF(L63="Vervalt","Vervalt",IF(L63=0,"",IF(LEN(L63)=0,0,(VLOOKUP($L63,Validatie!E69:F79,2,FALSE)))))</f>
        <v/>
      </c>
      <c r="L63" s="136"/>
      <c r="M63" s="136"/>
    </row>
    <row r="64" spans="1:13" x14ac:dyDescent="0.3">
      <c r="A64" s="148"/>
      <c r="B64" s="137"/>
      <c r="C64" s="137"/>
      <c r="D64" s="148"/>
      <c r="E64" s="148"/>
      <c r="F64" s="138"/>
      <c r="G64" s="133" t="str">
        <f>IF(H64="Vervalt","Vervalt",IF(H64=0,"",IF(LEN(H64)=0,0,(VLOOKUP($H64,Validatie!C70:D81,2,FALSE)))))</f>
        <v/>
      </c>
      <c r="H64" s="136"/>
      <c r="I64" s="136"/>
      <c r="J64" s="141"/>
      <c r="K64" s="133" t="str">
        <f>IF(L64="Vervalt","Vervalt",IF(L64=0,"",IF(LEN(L64)=0,0,(VLOOKUP($L64,Validatie!E70:F80,2,FALSE)))))</f>
        <v/>
      </c>
      <c r="L64" s="136"/>
      <c r="M64" s="136"/>
    </row>
    <row r="65" spans="1:13" x14ac:dyDescent="0.3">
      <c r="A65" s="148"/>
      <c r="B65" s="137"/>
      <c r="C65" s="137"/>
      <c r="D65" s="148"/>
      <c r="E65" s="148"/>
      <c r="F65" s="138"/>
      <c r="G65" s="133" t="str">
        <f>IF(H65="Vervalt","Vervalt",IF(H65=0,"",IF(LEN(H65)=0,0,(VLOOKUP($H65,Validatie!C71:D82,2,FALSE)))))</f>
        <v/>
      </c>
      <c r="H65" s="136"/>
      <c r="I65" s="136"/>
      <c r="J65" s="141"/>
      <c r="K65" s="133" t="str">
        <f>IF(L65="Vervalt","Vervalt",IF(L65=0,"",IF(LEN(L65)=0,0,(VLOOKUP($L65,Validatie!E71:F81,2,FALSE)))))</f>
        <v/>
      </c>
      <c r="L65" s="136"/>
      <c r="M65" s="136"/>
    </row>
    <row r="66" spans="1:13" x14ac:dyDescent="0.3">
      <c r="A66" s="148"/>
      <c r="B66" s="137"/>
      <c r="C66" s="137"/>
      <c r="D66" s="148"/>
      <c r="E66" s="148"/>
      <c r="F66" s="138"/>
      <c r="G66" s="133" t="str">
        <f>IF(H66="Vervalt","Vervalt",IF(H66=0,"",IF(LEN(H66)=0,0,(VLOOKUP($H66,Validatie!C72:D83,2,FALSE)))))</f>
        <v/>
      </c>
      <c r="H66" s="136"/>
      <c r="I66" s="136"/>
      <c r="J66" s="141"/>
      <c r="K66" s="133" t="str">
        <f>IF(L66="Vervalt","Vervalt",IF(L66=0,"",IF(LEN(L66)=0,0,(VLOOKUP($L66,Validatie!E72:F82,2,FALSE)))))</f>
        <v/>
      </c>
      <c r="L66" s="136"/>
      <c r="M66" s="136"/>
    </row>
    <row r="67" spans="1:13" x14ac:dyDescent="0.3">
      <c r="A67" s="148"/>
      <c r="B67" s="137"/>
      <c r="C67" s="137"/>
      <c r="D67" s="148"/>
      <c r="E67" s="148"/>
      <c r="F67" s="138"/>
      <c r="G67" s="133" t="str">
        <f>IF(H67="Vervalt","Vervalt",IF(H67=0,"",IF(LEN(H67)=0,0,(VLOOKUP($H67,Validatie!C73:D84,2,FALSE)))))</f>
        <v/>
      </c>
      <c r="H67" s="136"/>
      <c r="I67" s="136"/>
      <c r="J67" s="141"/>
      <c r="K67" s="133" t="str">
        <f>IF(L67="Vervalt","Vervalt",IF(L67=0,"",IF(LEN(L67)=0,0,(VLOOKUP($L67,Validatie!E73:F83,2,FALSE)))))</f>
        <v/>
      </c>
      <c r="L67" s="136"/>
      <c r="M67" s="136"/>
    </row>
    <row r="68" spans="1:13" x14ac:dyDescent="0.3">
      <c r="A68" s="148"/>
      <c r="B68" s="137"/>
      <c r="C68" s="137"/>
      <c r="D68" s="148"/>
      <c r="E68" s="148"/>
      <c r="F68" s="138"/>
      <c r="G68" s="133" t="str">
        <f>IF(H68="Vervalt","Vervalt",IF(H68=0,"",IF(LEN(H68)=0,0,(VLOOKUP($H68,Validatie!C74:D85,2,FALSE)))))</f>
        <v/>
      </c>
      <c r="H68" s="136"/>
      <c r="I68" s="136"/>
      <c r="J68" s="141"/>
      <c r="K68" s="133" t="str">
        <f>IF(L68="Vervalt","Vervalt",IF(L68=0,"",IF(LEN(L68)=0,0,(VLOOKUP($L68,Validatie!E74:F84,2,FALSE)))))</f>
        <v/>
      </c>
      <c r="L68" s="136"/>
      <c r="M68" s="136"/>
    </row>
    <row r="69" spans="1:13" x14ac:dyDescent="0.3">
      <c r="A69" s="148"/>
      <c r="B69" s="137"/>
      <c r="C69" s="137"/>
      <c r="D69" s="148"/>
      <c r="E69" s="148"/>
      <c r="F69" s="138"/>
      <c r="G69" s="133" t="str">
        <f>IF(H69="Vervalt","Vervalt",IF(H69=0,"",IF(LEN(H69)=0,0,(VLOOKUP($H69,Validatie!C75:D86,2,FALSE)))))</f>
        <v/>
      </c>
      <c r="H69" s="136"/>
      <c r="I69" s="136"/>
      <c r="J69" s="141"/>
      <c r="K69" s="133" t="str">
        <f>IF(L69="Vervalt","Vervalt",IF(L69=0,"",IF(LEN(L69)=0,0,(VLOOKUP($L69,Validatie!E75:F85,2,FALSE)))))</f>
        <v/>
      </c>
      <c r="L69" s="136"/>
      <c r="M69" s="136"/>
    </row>
    <row r="70" spans="1:13" x14ac:dyDescent="0.3">
      <c r="A70" s="148"/>
      <c r="B70" s="137"/>
      <c r="C70" s="137"/>
      <c r="D70" s="148"/>
      <c r="E70" s="148"/>
      <c r="F70" s="138"/>
      <c r="G70" s="133" t="str">
        <f>IF(H70="Vervalt","Vervalt",IF(H70=0,"",IF(LEN(H70)=0,0,(VLOOKUP($H70,Validatie!C76:D87,2,FALSE)))))</f>
        <v/>
      </c>
      <c r="H70" s="136"/>
      <c r="I70" s="136"/>
      <c r="J70" s="141"/>
      <c r="K70" s="133" t="str">
        <f>IF(L70="Vervalt","Vervalt",IF(L70=0,"",IF(LEN(L70)=0,0,(VLOOKUP($L70,Validatie!E76:F86,2,FALSE)))))</f>
        <v/>
      </c>
      <c r="L70" s="136"/>
      <c r="M70" s="136"/>
    </row>
    <row r="71" spans="1:13" x14ac:dyDescent="0.3">
      <c r="A71" s="148"/>
      <c r="B71" s="137"/>
      <c r="C71" s="137"/>
      <c r="D71" s="148"/>
      <c r="E71" s="148"/>
      <c r="F71" s="138"/>
      <c r="G71" s="133" t="str">
        <f>IF(H71="Vervalt","Vervalt",IF(H71=0,"",IF(LEN(H71)=0,0,(VLOOKUP($H71,Validatie!C77:D88,2,FALSE)))))</f>
        <v/>
      </c>
      <c r="H71" s="136"/>
      <c r="I71" s="136"/>
      <c r="J71" s="141"/>
      <c r="K71" s="133" t="str">
        <f>IF(L71="Vervalt","Vervalt",IF(L71=0,"",IF(LEN(L71)=0,0,(VLOOKUP($L71,Validatie!E77:F87,2,FALSE)))))</f>
        <v/>
      </c>
      <c r="L71" s="136"/>
      <c r="M71" s="136"/>
    </row>
    <row r="72" spans="1:13" x14ac:dyDescent="0.3">
      <c r="A72" s="148"/>
      <c r="B72" s="137"/>
      <c r="C72" s="137"/>
      <c r="D72" s="148"/>
      <c r="E72" s="148"/>
      <c r="F72" s="138"/>
      <c r="G72" s="133" t="str">
        <f>IF(H72="Vervalt","Vervalt",IF(H72=0,"",IF(LEN(H72)=0,0,(VLOOKUP($H72,Validatie!C78:D89,2,FALSE)))))</f>
        <v/>
      </c>
      <c r="H72" s="136"/>
      <c r="I72" s="136"/>
      <c r="J72" s="141"/>
      <c r="K72" s="133" t="str">
        <f>IF(L72="Vervalt","Vervalt",IF(L72=0,"",IF(LEN(L72)=0,0,(VLOOKUP($L72,Validatie!E78:F88,2,FALSE)))))</f>
        <v/>
      </c>
      <c r="L72" s="136"/>
      <c r="M72" s="136"/>
    </row>
    <row r="73" spans="1:13" x14ac:dyDescent="0.3">
      <c r="A73" s="148"/>
      <c r="B73" s="137"/>
      <c r="C73" s="137"/>
      <c r="D73" s="148"/>
      <c r="E73" s="148"/>
      <c r="F73" s="138"/>
      <c r="G73" s="133" t="str">
        <f>IF(H73="Vervalt","Vervalt",IF(H73=0,"",IF(LEN(H73)=0,0,(VLOOKUP($H73,Validatie!C79:D90,2,FALSE)))))</f>
        <v/>
      </c>
      <c r="H73" s="136"/>
      <c r="I73" s="136"/>
      <c r="J73" s="141"/>
      <c r="K73" s="133" t="str">
        <f>IF(L73="Vervalt","Vervalt",IF(L73=0,"",IF(LEN(L73)=0,0,(VLOOKUP($L73,Validatie!E79:F89,2,FALSE)))))</f>
        <v/>
      </c>
      <c r="L73" s="136"/>
      <c r="M73" s="136"/>
    </row>
    <row r="74" spans="1:13" x14ac:dyDescent="0.3">
      <c r="A74" s="148"/>
      <c r="B74" s="137"/>
      <c r="C74" s="137"/>
      <c r="D74" s="148"/>
      <c r="E74" s="148"/>
      <c r="F74" s="138"/>
      <c r="G74" s="133" t="str">
        <f>IF(H74="Vervalt","Vervalt",IF(H74=0,"",IF(LEN(H74)=0,0,(VLOOKUP($H74,Validatie!C80:D91,2,FALSE)))))</f>
        <v/>
      </c>
      <c r="H74" s="136"/>
      <c r="I74" s="136"/>
      <c r="J74" s="141"/>
      <c r="K74" s="133" t="str">
        <f>IF(L74="Vervalt","Vervalt",IF(L74=0,"",IF(LEN(L74)=0,0,(VLOOKUP($L74,Validatie!E80:F90,2,FALSE)))))</f>
        <v/>
      </c>
      <c r="L74" s="136"/>
      <c r="M74" s="136"/>
    </row>
    <row r="75" spans="1:13" x14ac:dyDescent="0.3">
      <c r="A75" s="148"/>
      <c r="B75" s="137"/>
      <c r="C75" s="137"/>
      <c r="D75" s="148"/>
      <c r="E75" s="148"/>
      <c r="F75" s="138"/>
      <c r="G75" s="133" t="str">
        <f>IF(H75="Vervalt","Vervalt",IF(H75=0,"",IF(LEN(H75)=0,0,(VLOOKUP($H75,Validatie!C81:D92,2,FALSE)))))</f>
        <v/>
      </c>
      <c r="H75" s="136"/>
      <c r="I75" s="136"/>
      <c r="J75" s="141"/>
      <c r="K75" s="133" t="str">
        <f>IF(L75="Vervalt","Vervalt",IF(L75=0,"",IF(LEN(L75)=0,0,(VLOOKUP($L75,Validatie!E81:F91,2,FALSE)))))</f>
        <v/>
      </c>
      <c r="L75" s="136"/>
      <c r="M75" s="136"/>
    </row>
    <row r="76" spans="1:13" x14ac:dyDescent="0.3">
      <c r="A76" s="148"/>
      <c r="B76" s="137"/>
      <c r="C76" s="137"/>
      <c r="D76" s="148"/>
      <c r="E76" s="148"/>
      <c r="F76" s="138"/>
      <c r="G76" s="133" t="str">
        <f>IF(H76="Vervalt","Vervalt",IF(H76=0,"",IF(LEN(H76)=0,0,(VLOOKUP($H76,Validatie!C82:D93,2,FALSE)))))</f>
        <v/>
      </c>
      <c r="H76" s="136"/>
      <c r="I76" s="136"/>
      <c r="J76" s="141"/>
      <c r="K76" s="133" t="str">
        <f>IF(L76="Vervalt","Vervalt",IF(L76=0,"",IF(LEN(L76)=0,0,(VLOOKUP($L76,Validatie!E82:F92,2,FALSE)))))</f>
        <v/>
      </c>
      <c r="L76" s="136"/>
      <c r="M76" s="136"/>
    </row>
    <row r="77" spans="1:13" x14ac:dyDescent="0.3">
      <c r="A77" s="148"/>
      <c r="B77" s="137"/>
      <c r="C77" s="137"/>
      <c r="D77" s="148"/>
      <c r="E77" s="148"/>
      <c r="F77" s="138"/>
      <c r="G77" s="133" t="str">
        <f>IF(H77="Vervalt","Vervalt",IF(H77=0,"",IF(LEN(H77)=0,0,(VLOOKUP($H77,Validatie!C83:D94,2,FALSE)))))</f>
        <v/>
      </c>
      <c r="H77" s="136"/>
      <c r="I77" s="136"/>
      <c r="J77" s="141"/>
      <c r="K77" s="133" t="str">
        <f>IF(L77="Vervalt","Vervalt",IF(L77=0,"",IF(LEN(L77)=0,0,(VLOOKUP($L77,Validatie!E83:F93,2,FALSE)))))</f>
        <v/>
      </c>
      <c r="L77" s="136"/>
      <c r="M77" s="136"/>
    </row>
    <row r="78" spans="1:13" x14ac:dyDescent="0.3">
      <c r="A78" s="148"/>
      <c r="B78" s="137"/>
      <c r="C78" s="137"/>
      <c r="D78" s="148"/>
      <c r="E78" s="148"/>
      <c r="F78" s="138"/>
      <c r="G78" s="133" t="str">
        <f>IF(H78="Vervalt","Vervalt",IF(H78=0,"",IF(LEN(H78)=0,0,(VLOOKUP($H78,Validatie!C84:D95,2,FALSE)))))</f>
        <v/>
      </c>
      <c r="H78" s="136"/>
      <c r="I78" s="136"/>
      <c r="J78" s="141"/>
      <c r="K78" s="133" t="str">
        <f>IF(L78="Vervalt","Vervalt",IF(L78=0,"",IF(LEN(L78)=0,0,(VLOOKUP($L78,Validatie!E84:F94,2,FALSE)))))</f>
        <v/>
      </c>
      <c r="L78" s="136"/>
      <c r="M78" s="136"/>
    </row>
    <row r="79" spans="1:13" x14ac:dyDescent="0.3">
      <c r="A79" s="148"/>
      <c r="B79" s="137"/>
      <c r="C79" s="137"/>
      <c r="D79" s="148"/>
      <c r="E79" s="148"/>
      <c r="F79" s="138"/>
      <c r="G79" s="133" t="str">
        <f>IF(H79="Vervalt","Vervalt",IF(H79=0,"",IF(LEN(H79)=0,0,(VLOOKUP($H79,Validatie!C85:D96,2,FALSE)))))</f>
        <v/>
      </c>
      <c r="H79" s="136"/>
      <c r="I79" s="136"/>
      <c r="J79" s="141"/>
      <c r="K79" s="133" t="str">
        <f>IF(L79="Vervalt","Vervalt",IF(L79=0,"",IF(LEN(L79)=0,0,(VLOOKUP($L79,Validatie!E85:F95,2,FALSE)))))</f>
        <v/>
      </c>
      <c r="L79" s="136"/>
      <c r="M79" s="136"/>
    </row>
    <row r="80" spans="1:13" x14ac:dyDescent="0.3">
      <c r="A80" s="148"/>
      <c r="B80" s="137"/>
      <c r="C80" s="137"/>
      <c r="D80" s="148"/>
      <c r="E80" s="148"/>
      <c r="F80" s="138"/>
      <c r="G80" s="133" t="str">
        <f>IF(H80="Vervalt","Vervalt",IF(H80=0,"",IF(LEN(H80)=0,0,(VLOOKUP($H80,Validatie!C86:D97,2,FALSE)))))</f>
        <v/>
      </c>
      <c r="H80" s="136"/>
      <c r="I80" s="136"/>
      <c r="J80" s="141"/>
      <c r="K80" s="133" t="str">
        <f>IF(L80="Vervalt","Vervalt",IF(L80=0,"",IF(LEN(L80)=0,0,(VLOOKUP($L80,Validatie!E86:F96,2,FALSE)))))</f>
        <v/>
      </c>
      <c r="L80" s="136"/>
      <c r="M80" s="136"/>
    </row>
    <row r="81" spans="1:13" x14ac:dyDescent="0.3">
      <c r="A81" s="148"/>
      <c r="B81" s="137"/>
      <c r="C81" s="137"/>
      <c r="D81" s="148"/>
      <c r="E81" s="148"/>
      <c r="F81" s="138"/>
      <c r="G81" s="133" t="str">
        <f>IF(H81="Vervalt","Vervalt",IF(H81=0,"",IF(LEN(H81)=0,0,(VLOOKUP($H81,Validatie!C87:D98,2,FALSE)))))</f>
        <v/>
      </c>
      <c r="H81" s="136"/>
      <c r="I81" s="136"/>
      <c r="J81" s="141"/>
      <c r="K81" s="133" t="str">
        <f>IF(L81="Vervalt","Vervalt",IF(L81=0,"",IF(LEN(L81)=0,0,(VLOOKUP($L81,Validatie!E87:F97,2,FALSE)))))</f>
        <v/>
      </c>
      <c r="L81" s="136"/>
      <c r="M81" s="136"/>
    </row>
    <row r="82" spans="1:13" x14ac:dyDescent="0.3">
      <c r="A82" s="148"/>
      <c r="B82" s="137"/>
      <c r="C82" s="137"/>
      <c r="D82" s="148"/>
      <c r="E82" s="148"/>
      <c r="F82" s="138"/>
      <c r="G82" s="133" t="str">
        <f>IF(H82="Vervalt","Vervalt",IF(H82=0,"",IF(LEN(H82)=0,0,(VLOOKUP($H82,Validatie!C88:D99,2,FALSE)))))</f>
        <v/>
      </c>
      <c r="H82" s="136"/>
      <c r="I82" s="136"/>
      <c r="J82" s="141"/>
      <c r="K82" s="133" t="str">
        <f>IF(L82="Vervalt","Vervalt",IF(L82=0,"",IF(LEN(L82)=0,0,(VLOOKUP($L82,Validatie!E88:F98,2,FALSE)))))</f>
        <v/>
      </c>
      <c r="L82" s="136"/>
      <c r="M82" s="136"/>
    </row>
    <row r="83" spans="1:13" x14ac:dyDescent="0.3">
      <c r="A83" s="148"/>
      <c r="B83" s="137"/>
      <c r="C83" s="137"/>
      <c r="D83" s="148"/>
      <c r="E83" s="148"/>
      <c r="F83" s="138"/>
      <c r="G83" s="133" t="str">
        <f>IF(H83="Vervalt","Vervalt",IF(H83=0,"",IF(LEN(H83)=0,0,(VLOOKUP($H83,Validatie!C89:D100,2,FALSE)))))</f>
        <v/>
      </c>
      <c r="H83" s="136"/>
      <c r="I83" s="136"/>
      <c r="J83" s="141"/>
      <c r="K83" s="133" t="str">
        <f>IF(L83="Vervalt","Vervalt",IF(L83=0,"",IF(LEN(L83)=0,0,(VLOOKUP($L83,Validatie!E89:F99,2,FALSE)))))</f>
        <v/>
      </c>
      <c r="L83" s="136"/>
      <c r="M83" s="136"/>
    </row>
    <row r="84" spans="1:13" x14ac:dyDescent="0.3">
      <c r="A84" s="148"/>
      <c r="B84" s="137"/>
      <c r="C84" s="137"/>
      <c r="D84" s="148"/>
      <c r="E84" s="148"/>
      <c r="F84" s="138"/>
      <c r="G84" s="133" t="str">
        <f>IF(H84="Vervalt","Vervalt",IF(H84=0,"",IF(LEN(H84)=0,0,(VLOOKUP($H84,Validatie!C90:D101,2,FALSE)))))</f>
        <v/>
      </c>
      <c r="H84" s="136"/>
      <c r="I84" s="136"/>
      <c r="J84" s="141"/>
      <c r="K84" s="133" t="str">
        <f>IF(L84="Vervalt","Vervalt",IF(L84=0,"",IF(LEN(L84)=0,0,(VLOOKUP($L84,Validatie!E90:F100,2,FALSE)))))</f>
        <v/>
      </c>
      <c r="L84" s="136"/>
      <c r="M84" s="136"/>
    </row>
    <row r="85" spans="1:13" x14ac:dyDescent="0.3">
      <c r="A85" s="148"/>
      <c r="B85" s="137"/>
      <c r="C85" s="137"/>
      <c r="D85" s="148"/>
      <c r="E85" s="148"/>
      <c r="F85" s="138"/>
      <c r="G85" s="133" t="str">
        <f>IF(H85="Vervalt","Vervalt",IF(H85=0,"",IF(LEN(H85)=0,0,(VLOOKUP($H85,Validatie!C91:D102,2,FALSE)))))</f>
        <v/>
      </c>
      <c r="H85" s="136"/>
      <c r="I85" s="136"/>
      <c r="J85" s="141"/>
      <c r="K85" s="133" t="str">
        <f>IF(L85="Vervalt","Vervalt",IF(L85=0,"",IF(LEN(L85)=0,0,(VLOOKUP($L85,Validatie!E91:F101,2,FALSE)))))</f>
        <v/>
      </c>
      <c r="L85" s="136"/>
      <c r="M85" s="136"/>
    </row>
    <row r="86" spans="1:13" x14ac:dyDescent="0.3">
      <c r="A86" s="148"/>
      <c r="B86" s="137"/>
      <c r="C86" s="137"/>
      <c r="D86" s="148"/>
      <c r="E86" s="148"/>
      <c r="F86" s="138"/>
      <c r="G86" s="133" t="str">
        <f>IF(H86="Vervalt","Vervalt",IF(H86=0,"",IF(LEN(H86)=0,0,(VLOOKUP($H86,Validatie!C92:D103,2,FALSE)))))</f>
        <v/>
      </c>
      <c r="H86" s="136"/>
      <c r="I86" s="136"/>
      <c r="J86" s="141"/>
      <c r="K86" s="133" t="str">
        <f>IF(L86="Vervalt","Vervalt",IF(L86=0,"",IF(LEN(L86)=0,0,(VLOOKUP($L86,Validatie!E92:F102,2,FALSE)))))</f>
        <v/>
      </c>
      <c r="L86" s="136"/>
      <c r="M86" s="136"/>
    </row>
    <row r="87" spans="1:13" x14ac:dyDescent="0.3">
      <c r="A87" s="148"/>
      <c r="B87" s="137"/>
      <c r="C87" s="137"/>
      <c r="D87" s="148"/>
      <c r="E87" s="148"/>
      <c r="F87" s="138"/>
      <c r="G87" s="133" t="str">
        <f>IF(H87="Vervalt","Vervalt",IF(H87=0,"",IF(LEN(H87)=0,0,(VLOOKUP($H87,Validatie!C93:D104,2,FALSE)))))</f>
        <v/>
      </c>
      <c r="H87" s="136"/>
      <c r="I87" s="136"/>
      <c r="J87" s="141"/>
      <c r="K87" s="133" t="str">
        <f>IF(L87="Vervalt","Vervalt",IF(L87=0,"",IF(LEN(L87)=0,0,(VLOOKUP($L87,Validatie!E93:F103,2,FALSE)))))</f>
        <v/>
      </c>
      <c r="L87" s="136"/>
      <c r="M87" s="136"/>
    </row>
    <row r="88" spans="1:13" x14ac:dyDescent="0.3">
      <c r="A88" s="148"/>
      <c r="B88" s="137"/>
      <c r="C88" s="137"/>
      <c r="D88" s="148"/>
      <c r="E88" s="148"/>
      <c r="F88" s="138"/>
      <c r="G88" s="133" t="str">
        <f>IF(H88="Vervalt","Vervalt",IF(H88=0,"",IF(LEN(H88)=0,0,(VLOOKUP($H88,Validatie!C94:D105,2,FALSE)))))</f>
        <v/>
      </c>
      <c r="H88" s="136"/>
      <c r="I88" s="136"/>
      <c r="J88" s="141"/>
      <c r="K88" s="133" t="str">
        <f>IF(L88="Vervalt","Vervalt",IF(L88=0,"",IF(LEN(L88)=0,0,(VLOOKUP($L88,Validatie!E94:F104,2,FALSE)))))</f>
        <v/>
      </c>
      <c r="L88" s="136"/>
      <c r="M88" s="136"/>
    </row>
    <row r="89" spans="1:13" x14ac:dyDescent="0.3">
      <c r="A89" s="148"/>
      <c r="B89" s="137"/>
      <c r="C89" s="137"/>
      <c r="D89" s="148"/>
      <c r="E89" s="148"/>
      <c r="F89" s="138"/>
      <c r="G89" s="133" t="str">
        <f>IF(H89="Vervalt","Vervalt",IF(H89=0,"",IF(LEN(H89)=0,0,(VLOOKUP($H89,Validatie!C95:D106,2,FALSE)))))</f>
        <v/>
      </c>
      <c r="H89" s="136"/>
      <c r="I89" s="136"/>
      <c r="J89" s="141"/>
      <c r="K89" s="133" t="str">
        <f>IF(L89="Vervalt","Vervalt",IF(L89=0,"",IF(LEN(L89)=0,0,(VLOOKUP($L89,Validatie!E95:F105,2,FALSE)))))</f>
        <v/>
      </c>
      <c r="L89" s="136"/>
      <c r="M89" s="136"/>
    </row>
    <row r="90" spans="1:13" x14ac:dyDescent="0.3">
      <c r="A90" s="148"/>
      <c r="B90" s="137"/>
      <c r="C90" s="137"/>
      <c r="D90" s="148"/>
      <c r="E90" s="148"/>
      <c r="F90" s="138"/>
      <c r="G90" s="133" t="str">
        <f>IF(H90="Vervalt","Vervalt",IF(H90=0,"",IF(LEN(H90)=0,0,(VLOOKUP($H90,Validatie!C96:D107,2,FALSE)))))</f>
        <v/>
      </c>
      <c r="H90" s="136"/>
      <c r="I90" s="136"/>
      <c r="J90" s="141"/>
      <c r="K90" s="133" t="str">
        <f>IF(L90="Vervalt","Vervalt",IF(L90=0,"",IF(LEN(L90)=0,0,(VLOOKUP($L90,Validatie!E96:F106,2,FALSE)))))</f>
        <v/>
      </c>
      <c r="L90" s="136"/>
      <c r="M90" s="136"/>
    </row>
    <row r="91" spans="1:13" x14ac:dyDescent="0.3">
      <c r="A91" s="148"/>
      <c r="B91" s="137"/>
      <c r="C91" s="137"/>
      <c r="D91" s="148"/>
      <c r="E91" s="148"/>
      <c r="F91" s="138"/>
      <c r="G91" s="133" t="str">
        <f>IF(H91="Vervalt","Vervalt",IF(H91=0,"",IF(LEN(H91)=0,0,(VLOOKUP($H91,Validatie!C97:D108,2,FALSE)))))</f>
        <v/>
      </c>
      <c r="H91" s="136"/>
      <c r="I91" s="136"/>
      <c r="J91" s="141"/>
      <c r="K91" s="133" t="str">
        <f>IF(L91="Vervalt","Vervalt",IF(L91=0,"",IF(LEN(L91)=0,0,(VLOOKUP($L91,Validatie!E97:F107,2,FALSE)))))</f>
        <v/>
      </c>
      <c r="L91" s="136"/>
      <c r="M91" s="136"/>
    </row>
    <row r="92" spans="1:13" x14ac:dyDescent="0.3">
      <c r="A92" s="148"/>
      <c r="B92" s="137"/>
      <c r="C92" s="137"/>
      <c r="D92" s="148"/>
      <c r="E92" s="148"/>
      <c r="F92" s="138"/>
      <c r="G92" s="133" t="str">
        <f>IF(H92="Vervalt","Vervalt",IF(H92=0,"",IF(LEN(H92)=0,0,(VLOOKUP($H92,Validatie!C98:D109,2,FALSE)))))</f>
        <v/>
      </c>
      <c r="H92" s="136"/>
      <c r="I92" s="136"/>
      <c r="J92" s="141"/>
      <c r="K92" s="133" t="str">
        <f>IF(L92="Vervalt","Vervalt",IF(L92=0,"",IF(LEN(L92)=0,0,(VLOOKUP($L92,Validatie!E98:F108,2,FALSE)))))</f>
        <v/>
      </c>
      <c r="L92" s="136"/>
      <c r="M92" s="136"/>
    </row>
    <row r="93" spans="1:13" x14ac:dyDescent="0.3">
      <c r="A93" s="148"/>
      <c r="B93" s="137"/>
      <c r="C93" s="137"/>
      <c r="D93" s="148"/>
      <c r="E93" s="148"/>
      <c r="F93" s="138"/>
      <c r="G93" s="133" t="str">
        <f>IF(H93="Vervalt","Vervalt",IF(H93=0,"",IF(LEN(H93)=0,0,(VLOOKUP($H93,Validatie!C99:D110,2,FALSE)))))</f>
        <v/>
      </c>
      <c r="H93" s="136"/>
      <c r="I93" s="136"/>
      <c r="J93" s="141"/>
      <c r="K93" s="133" t="str">
        <f>IF(L93="Vervalt","Vervalt",IF(L93=0,"",IF(LEN(L93)=0,0,(VLOOKUP($L93,Validatie!E99:F109,2,FALSE)))))</f>
        <v/>
      </c>
      <c r="L93" s="136"/>
      <c r="M93" s="136"/>
    </row>
    <row r="94" spans="1:13" x14ac:dyDescent="0.3">
      <c r="A94" s="148"/>
      <c r="B94" s="137"/>
      <c r="C94" s="137"/>
      <c r="D94" s="148"/>
      <c r="E94" s="148"/>
      <c r="F94" s="138"/>
      <c r="G94" s="133" t="str">
        <f>IF(H94="Vervalt","Vervalt",IF(H94=0,"",IF(LEN(H94)=0,0,(VLOOKUP($H94,Validatie!C100:D111,2,FALSE)))))</f>
        <v/>
      </c>
      <c r="H94" s="136"/>
      <c r="I94" s="136"/>
      <c r="J94" s="141"/>
      <c r="K94" s="133" t="str">
        <f>IF(L94="Vervalt","Vervalt",IF(L94=0,"",IF(LEN(L94)=0,0,(VLOOKUP($L94,Validatie!E100:F110,2,FALSE)))))</f>
        <v/>
      </c>
      <c r="L94" s="136"/>
      <c r="M94" s="136"/>
    </row>
    <row r="95" spans="1:13" x14ac:dyDescent="0.3">
      <c r="A95" s="148"/>
      <c r="B95" s="137"/>
      <c r="C95" s="137"/>
      <c r="D95" s="148"/>
      <c r="E95" s="148"/>
      <c r="F95" s="138"/>
      <c r="G95" s="133" t="str">
        <f>IF(H95="Vervalt","Vervalt",IF(H95=0,"",IF(LEN(H95)=0,0,(VLOOKUP($H95,Validatie!C101:D112,2,FALSE)))))</f>
        <v/>
      </c>
      <c r="H95" s="136"/>
      <c r="I95" s="136"/>
      <c r="J95" s="141"/>
      <c r="K95" s="133" t="str">
        <f>IF(L95="Vervalt","Vervalt",IF(L95=0,"",IF(LEN(L95)=0,0,(VLOOKUP($L95,Validatie!E101:F111,2,FALSE)))))</f>
        <v/>
      </c>
      <c r="L95" s="136"/>
      <c r="M95" s="136"/>
    </row>
    <row r="96" spans="1:13" x14ac:dyDescent="0.3">
      <c r="A96" s="148"/>
      <c r="B96" s="137"/>
      <c r="C96" s="137"/>
      <c r="D96" s="148"/>
      <c r="E96" s="148"/>
      <c r="F96" s="138"/>
      <c r="G96" s="133" t="str">
        <f>IF(H96="Vervalt","Vervalt",IF(H96=0,"",IF(LEN(H96)=0,0,(VLOOKUP($H96,Validatie!C102:D113,2,FALSE)))))</f>
        <v/>
      </c>
      <c r="H96" s="136"/>
      <c r="I96" s="136"/>
      <c r="J96" s="141"/>
      <c r="K96" s="133" t="str">
        <f>IF(L96="Vervalt","Vervalt",IF(L96=0,"",IF(LEN(L96)=0,0,(VLOOKUP($L96,Validatie!E102:F112,2,FALSE)))))</f>
        <v/>
      </c>
      <c r="L96" s="136"/>
      <c r="M96" s="136"/>
    </row>
    <row r="97" spans="1:13" x14ac:dyDescent="0.3">
      <c r="A97" s="148"/>
      <c r="B97" s="137"/>
      <c r="C97" s="137"/>
      <c r="D97" s="148"/>
      <c r="E97" s="148"/>
      <c r="F97" s="138"/>
      <c r="G97" s="133" t="str">
        <f>IF(H97="Vervalt","Vervalt",IF(H97=0,"",IF(LEN(H97)=0,0,(VLOOKUP($H97,Validatie!C103:D114,2,FALSE)))))</f>
        <v/>
      </c>
      <c r="H97" s="136"/>
      <c r="I97" s="136"/>
      <c r="J97" s="141"/>
      <c r="K97" s="133" t="str">
        <f>IF(L97="Vervalt","Vervalt",IF(L97=0,"",IF(LEN(L97)=0,0,(VLOOKUP($L97,Validatie!E103:F113,2,FALSE)))))</f>
        <v/>
      </c>
      <c r="L97" s="136"/>
      <c r="M97" s="136"/>
    </row>
    <row r="98" spans="1:13" x14ac:dyDescent="0.3">
      <c r="A98" s="148"/>
      <c r="B98" s="137"/>
      <c r="C98" s="137"/>
      <c r="D98" s="148"/>
      <c r="E98" s="148"/>
      <c r="F98" s="138"/>
      <c r="G98" s="133" t="str">
        <f>IF(H98="Vervalt","Vervalt",IF(H98=0,"",IF(LEN(H98)=0,0,(VLOOKUP($H98,Validatie!C104:D115,2,FALSE)))))</f>
        <v/>
      </c>
      <c r="H98" s="136"/>
      <c r="I98" s="136"/>
      <c r="J98" s="141"/>
      <c r="K98" s="133" t="str">
        <f>IF(L98="Vervalt","Vervalt",IF(L98=0,"",IF(LEN(L98)=0,0,(VLOOKUP($L98,Validatie!E104:F114,2,FALSE)))))</f>
        <v/>
      </c>
      <c r="L98" s="136"/>
      <c r="M98" s="136"/>
    </row>
    <row r="99" spans="1:13" x14ac:dyDescent="0.3">
      <c r="A99" s="148"/>
      <c r="B99" s="137"/>
      <c r="C99" s="137"/>
      <c r="D99" s="148"/>
      <c r="E99" s="148"/>
      <c r="F99" s="138"/>
      <c r="G99" s="133" t="str">
        <f>IF(H99="Vervalt","Vervalt",IF(H99=0,"",IF(LEN(H99)=0,0,(VLOOKUP($H99,Validatie!C105:D116,2,FALSE)))))</f>
        <v/>
      </c>
      <c r="H99" s="136"/>
      <c r="I99" s="136"/>
      <c r="J99" s="141"/>
      <c r="K99" s="133" t="str">
        <f>IF(L99="Vervalt","Vervalt",IF(L99=0,"",IF(LEN(L99)=0,0,(VLOOKUP($L99,Validatie!E105:F115,2,FALSE)))))</f>
        <v/>
      </c>
      <c r="L99" s="136"/>
      <c r="M99" s="136"/>
    </row>
    <row r="100" spans="1:13" x14ac:dyDescent="0.3">
      <c r="A100" s="148"/>
      <c r="B100" s="137"/>
      <c r="C100" s="137"/>
      <c r="D100" s="148"/>
      <c r="E100" s="148"/>
      <c r="F100" s="138"/>
      <c r="G100" s="133" t="str">
        <f>IF(H100="Vervalt","Vervalt",IF(H100=0,"",IF(LEN(H100)=0,0,(VLOOKUP($H100,Validatie!C106:D117,2,FALSE)))))</f>
        <v/>
      </c>
      <c r="H100" s="136"/>
      <c r="I100" s="136"/>
      <c r="J100" s="141"/>
      <c r="K100" s="133" t="str">
        <f>IF(L100="Vervalt","Vervalt",IF(L100=0,"",IF(LEN(L100)=0,0,(VLOOKUP($L100,Validatie!E106:F116,2,FALSE)))))</f>
        <v/>
      </c>
      <c r="L100" s="136"/>
      <c r="M100" s="136"/>
    </row>
    <row r="101" spans="1:13" x14ac:dyDescent="0.3">
      <c r="A101" s="148"/>
      <c r="B101" s="137"/>
      <c r="C101" s="137"/>
      <c r="D101" s="148"/>
      <c r="E101" s="148"/>
      <c r="F101" s="138"/>
      <c r="G101" s="133" t="str">
        <f>IF(H101="Vervalt","Vervalt",IF(H101=0,"",IF(LEN(H101)=0,0,(VLOOKUP($H101,Validatie!C107:D118,2,FALSE)))))</f>
        <v/>
      </c>
      <c r="H101" s="136"/>
      <c r="I101" s="136"/>
      <c r="J101" s="141"/>
      <c r="K101" s="133" t="str">
        <f>IF(L101="Vervalt","Vervalt",IF(L101=0,"",IF(LEN(L101)=0,0,(VLOOKUP($L101,Validatie!E107:F117,2,FALSE)))))</f>
        <v/>
      </c>
      <c r="L101" s="136"/>
      <c r="M101" s="136"/>
    </row>
    <row r="102" spans="1:13" x14ac:dyDescent="0.3">
      <c r="A102" s="148"/>
      <c r="B102" s="137"/>
      <c r="C102" s="137"/>
      <c r="D102" s="148"/>
      <c r="E102" s="148"/>
      <c r="F102" s="138"/>
      <c r="G102" s="133" t="str">
        <f>IF(H102="Vervalt","Vervalt",IF(H102=0,"",IF(LEN(H102)=0,0,(VLOOKUP($H102,Validatie!C108:D119,2,FALSE)))))</f>
        <v/>
      </c>
      <c r="H102" s="136"/>
      <c r="I102" s="136"/>
      <c r="J102" s="141"/>
      <c r="K102" s="133" t="str">
        <f>IF(L102="Vervalt","Vervalt",IF(L102=0,"",IF(LEN(L102)=0,0,(VLOOKUP($L102,Validatie!E108:F118,2,FALSE)))))</f>
        <v/>
      </c>
      <c r="L102" s="136"/>
      <c r="M102" s="136"/>
    </row>
    <row r="103" spans="1:13" x14ac:dyDescent="0.3">
      <c r="A103" s="148"/>
      <c r="B103" s="137"/>
      <c r="C103" s="137"/>
      <c r="D103" s="148"/>
      <c r="E103" s="148"/>
      <c r="F103" s="138"/>
      <c r="G103" s="133" t="str">
        <f>IF(H103="Vervalt","Vervalt",IF(H103=0,"",IF(LEN(H103)=0,0,(VLOOKUP($H103,Validatie!C109:D120,2,FALSE)))))</f>
        <v/>
      </c>
      <c r="H103" s="136"/>
      <c r="I103" s="136"/>
      <c r="J103" s="141"/>
      <c r="K103" s="133" t="str">
        <f>IF(L103="Vervalt","Vervalt",IF(L103=0,"",IF(LEN(L103)=0,0,(VLOOKUP($L103,Validatie!E109:F119,2,FALSE)))))</f>
        <v/>
      </c>
      <c r="L103" s="136"/>
      <c r="M103" s="136"/>
    </row>
    <row r="104" spans="1:13" x14ac:dyDescent="0.3">
      <c r="A104" s="148"/>
      <c r="B104" s="137"/>
      <c r="C104" s="137"/>
      <c r="D104" s="148"/>
      <c r="E104" s="148"/>
      <c r="F104" s="138"/>
      <c r="G104" s="133" t="str">
        <f>IF(H104="Vervalt","Vervalt",IF(H104=0,"",IF(LEN(H104)=0,0,(VLOOKUP($H104,Validatie!C110:D121,2,FALSE)))))</f>
        <v/>
      </c>
      <c r="H104" s="136"/>
      <c r="I104" s="136"/>
      <c r="J104" s="141"/>
      <c r="K104" s="133" t="str">
        <f>IF(L104="Vervalt","Vervalt",IF(L104=0,"",IF(LEN(L104)=0,0,(VLOOKUP($L104,Validatie!E110:F120,2,FALSE)))))</f>
        <v/>
      </c>
      <c r="L104" s="136"/>
      <c r="M104" s="136"/>
    </row>
    <row r="105" spans="1:13" x14ac:dyDescent="0.3">
      <c r="A105" s="148"/>
      <c r="B105" s="137"/>
      <c r="C105" s="137"/>
      <c r="D105" s="148"/>
      <c r="E105" s="148"/>
      <c r="F105" s="138"/>
      <c r="G105" s="133" t="str">
        <f>IF(H105="Vervalt","Vervalt",IF(H105=0,"",IF(LEN(H105)=0,0,(VLOOKUP($H105,Validatie!C111:D122,2,FALSE)))))</f>
        <v/>
      </c>
      <c r="H105" s="136"/>
      <c r="I105" s="136"/>
      <c r="J105" s="141"/>
      <c r="K105" s="133" t="str">
        <f>IF(L105="Vervalt","Vervalt",IF(L105=0,"",IF(LEN(L105)=0,0,(VLOOKUP($L105,Validatie!E111:F121,2,FALSE)))))</f>
        <v/>
      </c>
      <c r="L105" s="136"/>
      <c r="M105" s="136"/>
    </row>
    <row r="106" spans="1:13" x14ac:dyDescent="0.3">
      <c r="A106" s="148"/>
      <c r="B106" s="137"/>
      <c r="C106" s="137"/>
      <c r="D106" s="148"/>
      <c r="E106" s="148"/>
      <c r="F106" s="138"/>
      <c r="G106" s="133" t="str">
        <f>IF(H106="Vervalt","Vervalt",IF(H106=0,"",IF(LEN(H106)=0,0,(VLOOKUP($H106,Validatie!C112:D123,2,FALSE)))))</f>
        <v/>
      </c>
      <c r="H106" s="136"/>
      <c r="I106" s="136"/>
      <c r="J106" s="141"/>
      <c r="K106" s="133" t="str">
        <f>IF(L106="Vervalt","Vervalt",IF(L106=0,"",IF(LEN(L106)=0,0,(VLOOKUP($L106,Validatie!E112:F122,2,FALSE)))))</f>
        <v/>
      </c>
      <c r="L106" s="136"/>
      <c r="M106" s="136"/>
    </row>
    <row r="107" spans="1:13" x14ac:dyDescent="0.3">
      <c r="A107" s="148"/>
      <c r="B107" s="137"/>
      <c r="C107" s="137"/>
      <c r="D107" s="148"/>
      <c r="E107" s="148"/>
      <c r="F107" s="138"/>
      <c r="G107" s="133" t="str">
        <f>IF(H107="Vervalt","Vervalt",IF(H107=0,"",IF(LEN(H107)=0,0,(VLOOKUP($H107,Validatie!C113:D124,2,FALSE)))))</f>
        <v/>
      </c>
      <c r="H107" s="136"/>
      <c r="I107" s="136"/>
      <c r="J107" s="141"/>
      <c r="K107" s="133" t="str">
        <f>IF(L107="Vervalt","Vervalt",IF(L107=0,"",IF(LEN(L107)=0,0,(VLOOKUP($L107,Validatie!E113:F123,2,FALSE)))))</f>
        <v/>
      </c>
      <c r="L107" s="136"/>
      <c r="M107" s="136"/>
    </row>
    <row r="108" spans="1:13" x14ac:dyDescent="0.3">
      <c r="A108" s="148"/>
      <c r="B108" s="137"/>
      <c r="C108" s="137"/>
      <c r="D108" s="148"/>
      <c r="E108" s="148"/>
      <c r="F108" s="138"/>
      <c r="G108" s="133" t="str">
        <f>IF(H108="Vervalt","Vervalt",IF(H108=0,"",IF(LEN(H108)=0,0,(VLOOKUP($H108,Validatie!C114:D125,2,FALSE)))))</f>
        <v/>
      </c>
      <c r="H108" s="136"/>
      <c r="I108" s="136"/>
      <c r="J108" s="141"/>
      <c r="K108" s="133" t="str">
        <f>IF(L108="Vervalt","Vervalt",IF(L108=0,"",IF(LEN(L108)=0,0,(VLOOKUP($L108,Validatie!E114:F124,2,FALSE)))))</f>
        <v/>
      </c>
      <c r="L108" s="136"/>
      <c r="M108" s="136"/>
    </row>
    <row r="109" spans="1:13" x14ac:dyDescent="0.3">
      <c r="A109" s="148"/>
      <c r="B109" s="137"/>
      <c r="C109" s="137"/>
      <c r="D109" s="148"/>
      <c r="E109" s="148"/>
      <c r="F109" s="138"/>
      <c r="G109" s="133" t="str">
        <f>IF(H109="Vervalt","Vervalt",IF(H109=0,"",IF(LEN(H109)=0,0,(VLOOKUP($H109,Validatie!C115:D126,2,FALSE)))))</f>
        <v/>
      </c>
      <c r="H109" s="136"/>
      <c r="I109" s="136"/>
      <c r="J109" s="141"/>
      <c r="K109" s="133" t="str">
        <f>IF(L109="Vervalt","Vervalt",IF(L109=0,"",IF(LEN(L109)=0,0,(VLOOKUP($L109,Validatie!E115:F125,2,FALSE)))))</f>
        <v/>
      </c>
      <c r="L109" s="136"/>
      <c r="M109" s="136"/>
    </row>
    <row r="110" spans="1:13" x14ac:dyDescent="0.3">
      <c r="A110" s="148"/>
      <c r="B110" s="137"/>
      <c r="C110" s="137"/>
      <c r="D110" s="148"/>
      <c r="E110" s="148"/>
      <c r="F110" s="138"/>
      <c r="G110" s="133" t="str">
        <f>IF(H110="Vervalt","Vervalt",IF(H110=0,"",IF(LEN(H110)=0,0,(VLOOKUP($H110,Validatie!C116:D127,2,FALSE)))))</f>
        <v/>
      </c>
      <c r="H110" s="136"/>
      <c r="I110" s="136"/>
      <c r="J110" s="141"/>
      <c r="K110" s="133" t="str">
        <f>IF(L110="Vervalt","Vervalt",IF(L110=0,"",IF(LEN(L110)=0,0,(VLOOKUP($L110,Validatie!E116:F126,2,FALSE)))))</f>
        <v/>
      </c>
      <c r="L110" s="136"/>
      <c r="M110" s="136"/>
    </row>
    <row r="111" spans="1:13" x14ac:dyDescent="0.3">
      <c r="A111" s="148"/>
      <c r="B111" s="137"/>
      <c r="C111" s="137"/>
      <c r="D111" s="148"/>
      <c r="E111" s="148"/>
      <c r="F111" s="138"/>
      <c r="G111" s="133" t="str">
        <f>IF(H111="Vervalt","Vervalt",IF(H111=0,"",IF(LEN(H111)=0,0,(VLOOKUP($H111,Validatie!C117:D128,2,FALSE)))))</f>
        <v/>
      </c>
      <c r="H111" s="136"/>
      <c r="I111" s="136"/>
      <c r="J111" s="141"/>
      <c r="K111" s="133" t="str">
        <f>IF(L111="Vervalt","Vervalt",IF(L111=0,"",IF(LEN(L111)=0,0,(VLOOKUP($L111,Validatie!E117:F127,2,FALSE)))))</f>
        <v/>
      </c>
      <c r="L111" s="136"/>
      <c r="M111" s="136"/>
    </row>
    <row r="112" spans="1:13" x14ac:dyDescent="0.3">
      <c r="A112" s="148"/>
      <c r="B112" s="137"/>
      <c r="C112" s="137"/>
      <c r="D112" s="148"/>
      <c r="E112" s="148"/>
      <c r="F112" s="138"/>
      <c r="G112" s="133" t="str">
        <f>IF(H112="Vervalt","Vervalt",IF(H112=0,"",IF(LEN(H112)=0,0,(VLOOKUP($H112,Validatie!C118:D129,2,FALSE)))))</f>
        <v/>
      </c>
      <c r="H112" s="136"/>
      <c r="I112" s="136"/>
      <c r="J112" s="141"/>
      <c r="K112" s="133" t="str">
        <f>IF(L112="Vervalt","Vervalt",IF(L112=0,"",IF(LEN(L112)=0,0,(VLOOKUP($L112,Validatie!E118:F128,2,FALSE)))))</f>
        <v/>
      </c>
      <c r="L112" s="136"/>
      <c r="M112" s="136"/>
    </row>
    <row r="113" spans="1:13" x14ac:dyDescent="0.3">
      <c r="A113" s="148"/>
      <c r="B113" s="137"/>
      <c r="C113" s="137"/>
      <c r="D113" s="148"/>
      <c r="E113" s="148"/>
      <c r="F113" s="138"/>
      <c r="G113" s="133" t="str">
        <f>IF(H113="Vervalt","Vervalt",IF(H113=0,"",IF(LEN(H113)=0,0,(VLOOKUP($H113,Validatie!C119:D130,2,FALSE)))))</f>
        <v/>
      </c>
      <c r="H113" s="136"/>
      <c r="I113" s="136"/>
      <c r="J113" s="141"/>
      <c r="K113" s="133" t="str">
        <f>IF(L113="Vervalt","Vervalt",IF(L113=0,"",IF(LEN(L113)=0,0,(VLOOKUP($L113,Validatie!E119:F129,2,FALSE)))))</f>
        <v/>
      </c>
      <c r="L113" s="136"/>
      <c r="M113" s="136"/>
    </row>
    <row r="114" spans="1:13" x14ac:dyDescent="0.3">
      <c r="A114" s="148"/>
      <c r="B114" s="137"/>
      <c r="C114" s="137"/>
      <c r="D114" s="148"/>
      <c r="E114" s="148"/>
      <c r="F114" s="138"/>
      <c r="G114" s="133" t="str">
        <f>IF(H114="Vervalt","Vervalt",IF(H114=0,"",IF(LEN(H114)=0,0,(VLOOKUP($H114,Validatie!C120:D131,2,FALSE)))))</f>
        <v/>
      </c>
      <c r="H114" s="136"/>
      <c r="I114" s="136"/>
      <c r="J114" s="141"/>
      <c r="K114" s="133" t="str">
        <f>IF(L114="Vervalt","Vervalt",IF(L114=0,"",IF(LEN(L114)=0,0,(VLOOKUP($L114,Validatie!E120:F130,2,FALSE)))))</f>
        <v/>
      </c>
      <c r="L114" s="136"/>
      <c r="M114" s="136"/>
    </row>
    <row r="115" spans="1:13" x14ac:dyDescent="0.3">
      <c r="A115" s="148"/>
      <c r="B115" s="137"/>
      <c r="C115" s="137"/>
      <c r="D115" s="148"/>
      <c r="E115" s="148"/>
      <c r="F115" s="138"/>
      <c r="G115" s="133" t="str">
        <f>IF(H115="Vervalt","Vervalt",IF(H115=0,"",IF(LEN(H115)=0,0,(VLOOKUP($H115,Validatie!C121:D132,2,FALSE)))))</f>
        <v/>
      </c>
      <c r="H115" s="136"/>
      <c r="I115" s="136"/>
      <c r="J115" s="141"/>
      <c r="K115" s="133" t="str">
        <f>IF(L115="Vervalt","Vervalt",IF(L115=0,"",IF(LEN(L115)=0,0,(VLOOKUP($L115,Validatie!E121:F131,2,FALSE)))))</f>
        <v/>
      </c>
      <c r="L115" s="136"/>
      <c r="M115" s="136"/>
    </row>
    <row r="116" spans="1:13" x14ac:dyDescent="0.3">
      <c r="A116" s="148"/>
      <c r="B116" s="137"/>
      <c r="C116" s="137"/>
      <c r="D116" s="148"/>
      <c r="E116" s="148"/>
      <c r="F116" s="138"/>
      <c r="G116" s="133" t="str">
        <f>IF(H116="Vervalt","Vervalt",IF(H116=0,"",IF(LEN(H116)=0,0,(VLOOKUP($H116,Validatie!C122:D133,2,FALSE)))))</f>
        <v/>
      </c>
      <c r="H116" s="136"/>
      <c r="I116" s="136"/>
      <c r="J116" s="141"/>
      <c r="K116" s="133" t="str">
        <f>IF(L116="Vervalt","Vervalt",IF(L116=0,"",IF(LEN(L116)=0,0,(VLOOKUP($L116,Validatie!E122:F132,2,FALSE)))))</f>
        <v/>
      </c>
      <c r="L116" s="136"/>
      <c r="M116" s="136"/>
    </row>
    <row r="117" spans="1:13" x14ac:dyDescent="0.3">
      <c r="A117" s="148"/>
      <c r="B117" s="137"/>
      <c r="C117" s="137"/>
      <c r="D117" s="148"/>
      <c r="E117" s="148"/>
      <c r="F117" s="138"/>
      <c r="G117" s="133" t="str">
        <f>IF(H117="Vervalt","Vervalt",IF(H117=0,"",IF(LEN(H117)=0,0,(VLOOKUP($H117,Validatie!C123:D134,2,FALSE)))))</f>
        <v/>
      </c>
      <c r="H117" s="136"/>
      <c r="I117" s="136"/>
      <c r="J117" s="141"/>
      <c r="K117" s="133" t="str">
        <f>IF(L117="Vervalt","Vervalt",IF(L117=0,"",IF(LEN(L117)=0,0,(VLOOKUP($L117,Validatie!E123:F133,2,FALSE)))))</f>
        <v/>
      </c>
      <c r="L117" s="136"/>
      <c r="M117" s="136"/>
    </row>
    <row r="118" spans="1:13" x14ac:dyDescent="0.3">
      <c r="A118" s="148"/>
      <c r="B118" s="137"/>
      <c r="C118" s="137"/>
      <c r="D118" s="148"/>
      <c r="E118" s="148"/>
      <c r="F118" s="138"/>
      <c r="G118" s="133" t="str">
        <f>IF(H118="Vervalt","Vervalt",IF(H118=0,"",IF(LEN(H118)=0,0,(VLOOKUP($H118,Validatie!C124:D135,2,FALSE)))))</f>
        <v/>
      </c>
      <c r="H118" s="136"/>
      <c r="I118" s="136"/>
      <c r="J118" s="141"/>
      <c r="K118" s="133" t="str">
        <f>IF(L118="Vervalt","Vervalt",IF(L118=0,"",IF(LEN(L118)=0,0,(VLOOKUP($L118,Validatie!E124:F134,2,FALSE)))))</f>
        <v/>
      </c>
      <c r="L118" s="136"/>
      <c r="M118" s="136"/>
    </row>
    <row r="119" spans="1:13" x14ac:dyDescent="0.3">
      <c r="A119" s="148"/>
      <c r="B119" s="137"/>
      <c r="C119" s="137"/>
      <c r="D119" s="148"/>
      <c r="E119" s="148"/>
      <c r="F119" s="138"/>
      <c r="G119" s="133" t="str">
        <f>IF(H119="Vervalt","Vervalt",IF(H119=0,"",IF(LEN(H119)=0,0,(VLOOKUP($H119,Validatie!C125:D136,2,FALSE)))))</f>
        <v/>
      </c>
      <c r="H119" s="136"/>
      <c r="I119" s="136"/>
      <c r="J119" s="141"/>
      <c r="K119" s="133" t="str">
        <f>IF(L119="Vervalt","Vervalt",IF(L119=0,"",IF(LEN(L119)=0,0,(VLOOKUP($L119,Validatie!E125:F135,2,FALSE)))))</f>
        <v/>
      </c>
      <c r="L119" s="136"/>
      <c r="M119" s="136"/>
    </row>
    <row r="120" spans="1:13" x14ac:dyDescent="0.3">
      <c r="A120" s="148"/>
      <c r="B120" s="137"/>
      <c r="C120" s="137"/>
      <c r="D120" s="148"/>
      <c r="E120" s="148"/>
      <c r="F120" s="138"/>
      <c r="G120" s="133" t="str">
        <f>IF(H120="Vervalt","Vervalt",IF(H120=0,"",IF(LEN(H120)=0,0,(VLOOKUP($H120,Validatie!C126:D137,2,FALSE)))))</f>
        <v/>
      </c>
      <c r="H120" s="136"/>
      <c r="I120" s="136"/>
      <c r="J120" s="141"/>
      <c r="K120" s="133" t="str">
        <f>IF(L120="Vervalt","Vervalt",IF(L120=0,"",IF(LEN(L120)=0,0,(VLOOKUP($L120,Validatie!E126:F136,2,FALSE)))))</f>
        <v/>
      </c>
      <c r="L120" s="136"/>
      <c r="M120" s="136"/>
    </row>
    <row r="121" spans="1:13" x14ac:dyDescent="0.3">
      <c r="A121" s="148"/>
      <c r="B121" s="137"/>
      <c r="C121" s="137"/>
      <c r="D121" s="148"/>
      <c r="E121" s="148"/>
      <c r="F121" s="138"/>
      <c r="G121" s="133" t="str">
        <f>IF(H121="Vervalt","Vervalt",IF(H121=0,"",IF(LEN(H121)=0,0,(VLOOKUP($H121,Validatie!C127:D138,2,FALSE)))))</f>
        <v/>
      </c>
      <c r="H121" s="136"/>
      <c r="I121" s="136"/>
      <c r="J121" s="141"/>
      <c r="K121" s="133" t="str">
        <f>IF(L121="Vervalt","Vervalt",IF(L121=0,"",IF(LEN(L121)=0,0,(VLOOKUP($L121,Validatie!E127:F137,2,FALSE)))))</f>
        <v/>
      </c>
      <c r="L121" s="136"/>
      <c r="M121" s="136"/>
    </row>
    <row r="122" spans="1:13" x14ac:dyDescent="0.3">
      <c r="A122" s="148"/>
      <c r="B122" s="137"/>
      <c r="C122" s="137"/>
      <c r="D122" s="148"/>
      <c r="E122" s="148"/>
      <c r="F122" s="138"/>
      <c r="G122" s="133" t="str">
        <f>IF(H122="Vervalt","Vervalt",IF(H122=0,"",IF(LEN(H122)=0,0,(VLOOKUP($H122,Validatie!C128:D139,2,FALSE)))))</f>
        <v/>
      </c>
      <c r="H122" s="136"/>
      <c r="I122" s="136"/>
      <c r="J122" s="141"/>
      <c r="K122" s="133" t="str">
        <f>IF(L122="Vervalt","Vervalt",IF(L122=0,"",IF(LEN(L122)=0,0,(VLOOKUP($L122,Validatie!E128:F138,2,FALSE)))))</f>
        <v/>
      </c>
      <c r="L122" s="136"/>
      <c r="M122" s="136"/>
    </row>
    <row r="123" spans="1:13" x14ac:dyDescent="0.3">
      <c r="A123" s="148"/>
      <c r="B123" s="137"/>
      <c r="C123" s="137"/>
      <c r="D123" s="148"/>
      <c r="E123" s="148"/>
      <c r="F123" s="138"/>
      <c r="G123" s="133" t="str">
        <f>IF(H123="Vervalt","Vervalt",IF(H123=0,"",IF(LEN(H123)=0,0,(VLOOKUP($H123,Validatie!C129:D140,2,FALSE)))))</f>
        <v/>
      </c>
      <c r="H123" s="136"/>
      <c r="I123" s="136"/>
      <c r="J123" s="141"/>
      <c r="K123" s="133" t="str">
        <f>IF(L123="Vervalt","Vervalt",IF(L123=0,"",IF(LEN(L123)=0,0,(VLOOKUP($L123,Validatie!E129:F139,2,FALSE)))))</f>
        <v/>
      </c>
      <c r="L123" s="136"/>
      <c r="M123" s="136"/>
    </row>
    <row r="124" spans="1:13" x14ac:dyDescent="0.3">
      <c r="A124" s="148"/>
      <c r="B124" s="137"/>
      <c r="C124" s="137"/>
      <c r="D124" s="148"/>
      <c r="E124" s="148"/>
      <c r="F124" s="138"/>
      <c r="G124" s="133" t="str">
        <f>IF(H124="Vervalt","Vervalt",IF(H124=0,"",IF(LEN(H124)=0,0,(VLOOKUP($H124,Validatie!C130:D141,2,FALSE)))))</f>
        <v/>
      </c>
      <c r="H124" s="136"/>
      <c r="I124" s="136"/>
      <c r="J124" s="141"/>
      <c r="K124" s="133" t="str">
        <f>IF(L124="Vervalt","Vervalt",IF(L124=0,"",IF(LEN(L124)=0,0,(VLOOKUP($L124,Validatie!E130:F140,2,FALSE)))))</f>
        <v/>
      </c>
      <c r="L124" s="136"/>
      <c r="M124" s="136"/>
    </row>
    <row r="125" spans="1:13" x14ac:dyDescent="0.3">
      <c r="A125" s="148"/>
      <c r="B125" s="137"/>
      <c r="C125" s="137"/>
      <c r="D125" s="148"/>
      <c r="E125" s="148"/>
      <c r="F125" s="138"/>
      <c r="G125" s="133" t="str">
        <f>IF(H125="Vervalt","Vervalt",IF(H125=0,"",IF(LEN(H125)=0,0,(VLOOKUP($H125,Validatie!C131:D142,2,FALSE)))))</f>
        <v/>
      </c>
      <c r="H125" s="136"/>
      <c r="I125" s="136"/>
      <c r="J125" s="141"/>
      <c r="K125" s="133" t="str">
        <f>IF(L125="Vervalt","Vervalt",IF(L125=0,"",IF(LEN(L125)=0,0,(VLOOKUP($L125,Validatie!E131:F141,2,FALSE)))))</f>
        <v/>
      </c>
      <c r="L125" s="136"/>
      <c r="M125" s="136"/>
    </row>
    <row r="126" spans="1:13" x14ac:dyDescent="0.3">
      <c r="A126" s="148"/>
      <c r="B126" s="137"/>
      <c r="C126" s="137"/>
      <c r="D126" s="148"/>
      <c r="E126" s="148"/>
      <c r="F126" s="138"/>
      <c r="G126" s="133" t="str">
        <f>IF(H126="Vervalt","Vervalt",IF(H126=0,"",IF(LEN(H126)=0,0,(VLOOKUP($H126,Validatie!C132:D143,2,FALSE)))))</f>
        <v/>
      </c>
      <c r="H126" s="136"/>
      <c r="I126" s="136"/>
      <c r="J126" s="141"/>
      <c r="K126" s="133" t="str">
        <f>IF(L126="Vervalt","Vervalt",IF(L126=0,"",IF(LEN(L126)=0,0,(VLOOKUP($L126,Validatie!E132:F142,2,FALSE)))))</f>
        <v/>
      </c>
      <c r="L126" s="136"/>
      <c r="M126" s="136"/>
    </row>
    <row r="127" spans="1:13" x14ac:dyDescent="0.3">
      <c r="A127" s="148"/>
      <c r="B127" s="137"/>
      <c r="C127" s="137"/>
      <c r="D127" s="148"/>
      <c r="E127" s="148"/>
      <c r="F127" s="138"/>
      <c r="G127" s="133" t="str">
        <f>IF(H127="Vervalt","Vervalt",IF(H127=0,"",IF(LEN(H127)=0,0,(VLOOKUP($H127,Validatie!C133:D144,2,FALSE)))))</f>
        <v/>
      </c>
      <c r="H127" s="136"/>
      <c r="I127" s="136"/>
      <c r="J127" s="141"/>
      <c r="K127" s="133" t="str">
        <f>IF(L127="Vervalt","Vervalt",IF(L127=0,"",IF(LEN(L127)=0,0,(VLOOKUP($L127,Validatie!E133:F143,2,FALSE)))))</f>
        <v/>
      </c>
      <c r="L127" s="136"/>
      <c r="M127" s="136"/>
    </row>
    <row r="128" spans="1:13" x14ac:dyDescent="0.3">
      <c r="A128" s="148"/>
      <c r="B128" s="137"/>
      <c r="C128" s="137"/>
      <c r="D128" s="148"/>
      <c r="E128" s="148"/>
      <c r="F128" s="138"/>
      <c r="G128" s="133" t="str">
        <f>IF(H128="Vervalt","Vervalt",IF(H128=0,"",IF(LEN(H128)=0,0,(VLOOKUP($H128,Validatie!C134:D145,2,FALSE)))))</f>
        <v/>
      </c>
      <c r="H128" s="136"/>
      <c r="I128" s="136"/>
      <c r="J128" s="141"/>
      <c r="K128" s="133" t="str">
        <f>IF(L128="Vervalt","Vervalt",IF(L128=0,"",IF(LEN(L128)=0,0,(VLOOKUP($L128,Validatie!E134:F144,2,FALSE)))))</f>
        <v/>
      </c>
      <c r="L128" s="136"/>
      <c r="M128" s="136"/>
    </row>
    <row r="129" spans="1:13" x14ac:dyDescent="0.3">
      <c r="A129" s="148"/>
      <c r="B129" s="137"/>
      <c r="C129" s="137"/>
      <c r="D129" s="148"/>
      <c r="E129" s="148"/>
      <c r="F129" s="138"/>
      <c r="G129" s="133" t="str">
        <f>IF(H129="Vervalt","Vervalt",IF(H129=0,"",IF(LEN(H129)=0,0,(VLOOKUP($H129,Validatie!C135:D146,2,FALSE)))))</f>
        <v/>
      </c>
      <c r="H129" s="136"/>
      <c r="I129" s="136"/>
      <c r="J129" s="141"/>
      <c r="K129" s="133" t="str">
        <f>IF(L129="Vervalt","Vervalt",IF(L129=0,"",IF(LEN(L129)=0,0,(VLOOKUP($L129,Validatie!E135:F145,2,FALSE)))))</f>
        <v/>
      </c>
      <c r="L129" s="136"/>
      <c r="M129" s="136"/>
    </row>
    <row r="130" spans="1:13" x14ac:dyDescent="0.3">
      <c r="A130" s="148"/>
      <c r="B130" s="137"/>
      <c r="C130" s="137"/>
      <c r="D130" s="148"/>
      <c r="E130" s="148"/>
      <c r="F130" s="138"/>
      <c r="G130" s="133" t="str">
        <f>IF(H130="Vervalt","Vervalt",IF(H130=0,"",IF(LEN(H130)=0,0,(VLOOKUP($H130,Validatie!C136:D147,2,FALSE)))))</f>
        <v/>
      </c>
      <c r="H130" s="136"/>
      <c r="I130" s="136"/>
      <c r="J130" s="141"/>
      <c r="K130" s="133" t="str">
        <f>IF(L130="Vervalt","Vervalt",IF(L130=0,"",IF(LEN(L130)=0,0,(VLOOKUP($L130,Validatie!E136:F146,2,FALSE)))))</f>
        <v/>
      </c>
      <c r="L130" s="136"/>
      <c r="M130" s="136"/>
    </row>
    <row r="131" spans="1:13" x14ac:dyDescent="0.3">
      <c r="A131" s="148"/>
      <c r="B131" s="137"/>
      <c r="C131" s="137"/>
      <c r="D131" s="148"/>
      <c r="E131" s="148"/>
      <c r="F131" s="138"/>
      <c r="G131" s="133" t="str">
        <f>IF(H131="Vervalt","Vervalt",IF(H131=0,"",IF(LEN(H131)=0,0,(VLOOKUP($H131,Validatie!C137:D148,2,FALSE)))))</f>
        <v/>
      </c>
      <c r="H131" s="136"/>
      <c r="I131" s="136"/>
      <c r="J131" s="141"/>
      <c r="K131" s="133" t="str">
        <f>IF(L131="Vervalt","Vervalt",IF(L131=0,"",IF(LEN(L131)=0,0,(VLOOKUP($L131,Validatie!E137:F147,2,FALSE)))))</f>
        <v/>
      </c>
      <c r="L131" s="136"/>
      <c r="M131" s="136"/>
    </row>
    <row r="132" spans="1:13" x14ac:dyDescent="0.3">
      <c r="A132" s="148"/>
      <c r="B132" s="137"/>
      <c r="C132" s="137"/>
      <c r="D132" s="148"/>
      <c r="E132" s="148"/>
      <c r="F132" s="138"/>
      <c r="G132" s="133" t="str">
        <f>IF(H132="Vervalt","Vervalt",IF(H132=0,"",IF(LEN(H132)=0,0,(VLOOKUP($H132,Validatie!C138:D149,2,FALSE)))))</f>
        <v/>
      </c>
      <c r="H132" s="136"/>
      <c r="I132" s="136"/>
      <c r="J132" s="141"/>
      <c r="K132" s="133" t="str">
        <f>IF(L132="Vervalt","Vervalt",IF(L132=0,"",IF(LEN(L132)=0,0,(VLOOKUP($L132,Validatie!E138:F148,2,FALSE)))))</f>
        <v/>
      </c>
      <c r="L132" s="136"/>
      <c r="M132" s="136"/>
    </row>
    <row r="133" spans="1:13" x14ac:dyDescent="0.3">
      <c r="A133" s="148"/>
      <c r="B133" s="137"/>
      <c r="C133" s="137"/>
      <c r="D133" s="148"/>
      <c r="E133" s="148"/>
      <c r="F133" s="138"/>
      <c r="G133" s="133" t="str">
        <f>IF(H133="Vervalt","Vervalt",IF(H133=0,"",IF(LEN(H133)=0,0,(VLOOKUP($H133,Validatie!C139:D150,2,FALSE)))))</f>
        <v/>
      </c>
      <c r="H133" s="136"/>
      <c r="I133" s="136"/>
      <c r="J133" s="141"/>
      <c r="K133" s="133" t="str">
        <f>IF(L133="Vervalt","Vervalt",IF(L133=0,"",IF(LEN(L133)=0,0,(VLOOKUP($L133,Validatie!E139:F149,2,FALSE)))))</f>
        <v/>
      </c>
      <c r="L133" s="136"/>
      <c r="M133" s="136"/>
    </row>
    <row r="134" spans="1:13" x14ac:dyDescent="0.3">
      <c r="A134" s="148"/>
      <c r="B134" s="137"/>
      <c r="C134" s="137"/>
      <c r="D134" s="148"/>
      <c r="E134" s="148"/>
      <c r="F134" s="138"/>
      <c r="G134" s="133" t="str">
        <f>IF(H134="Vervalt","Vervalt",IF(H134=0,"",IF(LEN(H134)=0,0,(VLOOKUP($H134,Validatie!C140:D151,2,FALSE)))))</f>
        <v/>
      </c>
      <c r="H134" s="136"/>
      <c r="I134" s="136"/>
      <c r="J134" s="141"/>
      <c r="K134" s="133" t="str">
        <f>IF(L134="Vervalt","Vervalt",IF(L134=0,"",IF(LEN(L134)=0,0,(VLOOKUP($L134,Validatie!E140:F150,2,FALSE)))))</f>
        <v/>
      </c>
      <c r="L134" s="136"/>
      <c r="M134" s="136"/>
    </row>
    <row r="135" spans="1:13" x14ac:dyDescent="0.3">
      <c r="A135" s="148"/>
      <c r="B135" s="137"/>
      <c r="C135" s="137"/>
      <c r="D135" s="148"/>
      <c r="E135" s="148"/>
      <c r="F135" s="138"/>
      <c r="G135" s="133" t="str">
        <f>IF(H135="Vervalt","Vervalt",IF(H135=0,"",IF(LEN(H135)=0,0,(VLOOKUP($H135,Validatie!C141:D152,2,FALSE)))))</f>
        <v/>
      </c>
      <c r="H135" s="136"/>
      <c r="I135" s="136"/>
      <c r="J135" s="141"/>
      <c r="K135" s="133" t="str">
        <f>IF(L135="Vervalt","Vervalt",IF(L135=0,"",IF(LEN(L135)=0,0,(VLOOKUP($L135,Validatie!E141:F151,2,FALSE)))))</f>
        <v/>
      </c>
      <c r="L135" s="136"/>
      <c r="M135" s="136"/>
    </row>
    <row r="136" spans="1:13" x14ac:dyDescent="0.3">
      <c r="A136" s="148"/>
      <c r="B136" s="137"/>
      <c r="C136" s="137"/>
      <c r="D136" s="148"/>
      <c r="E136" s="148"/>
      <c r="F136" s="138"/>
      <c r="G136" s="133" t="str">
        <f>IF(H136="Vervalt","Vervalt",IF(H136=0,"",IF(LEN(H136)=0,0,(VLOOKUP($H136,Validatie!C142:D153,2,FALSE)))))</f>
        <v/>
      </c>
      <c r="H136" s="136"/>
      <c r="I136" s="136"/>
      <c r="J136" s="141"/>
      <c r="K136" s="133" t="str">
        <f>IF(L136="Vervalt","Vervalt",IF(L136=0,"",IF(LEN(L136)=0,0,(VLOOKUP($L136,Validatie!E142:F152,2,FALSE)))))</f>
        <v/>
      </c>
      <c r="L136" s="136"/>
      <c r="M136" s="136"/>
    </row>
    <row r="137" spans="1:13" x14ac:dyDescent="0.3">
      <c r="A137" s="148"/>
      <c r="B137" s="137"/>
      <c r="C137" s="137"/>
      <c r="D137" s="148"/>
      <c r="E137" s="148"/>
      <c r="F137" s="138"/>
      <c r="G137" s="133" t="str">
        <f>IF(H137="Vervalt","Vervalt",IF(H137=0,"",IF(LEN(H137)=0,0,(VLOOKUP($H137,Validatie!C143:D154,2,FALSE)))))</f>
        <v/>
      </c>
      <c r="H137" s="136"/>
      <c r="I137" s="136"/>
      <c r="J137" s="141"/>
      <c r="K137" s="133" t="str">
        <f>IF(L137="Vervalt","Vervalt",IF(L137=0,"",IF(LEN(L137)=0,0,(VLOOKUP($L137,Validatie!E143:F153,2,FALSE)))))</f>
        <v/>
      </c>
      <c r="L137" s="136"/>
      <c r="M137" s="136"/>
    </row>
    <row r="138" spans="1:13" x14ac:dyDescent="0.3">
      <c r="A138" s="148"/>
      <c r="B138" s="137"/>
      <c r="C138" s="137"/>
      <c r="D138" s="148"/>
      <c r="E138" s="148"/>
      <c r="F138" s="138"/>
      <c r="G138" s="133" t="str">
        <f>IF(H138="Vervalt","Vervalt",IF(H138=0,"",IF(LEN(H138)=0,0,(VLOOKUP($H138,Validatie!C144:D155,2,FALSE)))))</f>
        <v/>
      </c>
      <c r="H138" s="136"/>
      <c r="I138" s="136"/>
      <c r="J138" s="141"/>
      <c r="K138" s="133" t="str">
        <f>IF(L138="Vervalt","Vervalt",IF(L138=0,"",IF(LEN(L138)=0,0,(VLOOKUP($L138,Validatie!E144:F154,2,FALSE)))))</f>
        <v/>
      </c>
      <c r="L138" s="136"/>
      <c r="M138" s="136"/>
    </row>
    <row r="139" spans="1:13" x14ac:dyDescent="0.3">
      <c r="A139" s="148"/>
      <c r="B139" s="137"/>
      <c r="C139" s="137"/>
      <c r="D139" s="148"/>
      <c r="E139" s="148"/>
      <c r="F139" s="138"/>
      <c r="G139" s="133" t="str">
        <f>IF(H139="Vervalt","Vervalt",IF(H139=0,"",IF(LEN(H139)=0,0,(VLOOKUP($H139,Validatie!C145:D156,2,FALSE)))))</f>
        <v/>
      </c>
      <c r="H139" s="136"/>
      <c r="I139" s="136"/>
      <c r="J139" s="141"/>
      <c r="K139" s="133" t="str">
        <f>IF(L139="Vervalt","Vervalt",IF(L139=0,"",IF(LEN(L139)=0,0,(VLOOKUP($L139,Validatie!E145:F155,2,FALSE)))))</f>
        <v/>
      </c>
      <c r="L139" s="136"/>
      <c r="M139" s="136"/>
    </row>
    <row r="140" spans="1:13" x14ac:dyDescent="0.3">
      <c r="A140" s="148"/>
      <c r="B140" s="137"/>
      <c r="C140" s="137"/>
      <c r="D140" s="148"/>
      <c r="E140" s="148"/>
      <c r="F140" s="138"/>
      <c r="G140" s="133" t="str">
        <f>IF(H140="Vervalt","Vervalt",IF(H140=0,"",IF(LEN(H140)=0,0,(VLOOKUP($H140,Validatie!C146:D157,2,FALSE)))))</f>
        <v/>
      </c>
      <c r="H140" s="136"/>
      <c r="I140" s="136"/>
      <c r="J140" s="141"/>
      <c r="K140" s="133" t="str">
        <f>IF(L140="Vervalt","Vervalt",IF(L140=0,"",IF(LEN(L140)=0,0,(VLOOKUP($L140,Validatie!E146:F156,2,FALSE)))))</f>
        <v/>
      </c>
      <c r="L140" s="136"/>
      <c r="M140" s="136"/>
    </row>
    <row r="141" spans="1:13" x14ac:dyDescent="0.3">
      <c r="A141" s="148"/>
      <c r="B141" s="137"/>
      <c r="C141" s="137"/>
      <c r="D141" s="148"/>
      <c r="E141" s="148"/>
      <c r="F141" s="138"/>
      <c r="G141" s="133" t="str">
        <f>IF(H141="Vervalt","Vervalt",IF(H141=0,"",IF(LEN(H141)=0,0,(VLOOKUP($H141,Validatie!C147:D158,2,FALSE)))))</f>
        <v/>
      </c>
      <c r="H141" s="136"/>
      <c r="I141" s="136"/>
      <c r="J141" s="141"/>
      <c r="K141" s="133" t="str">
        <f>IF(L141="Vervalt","Vervalt",IF(L141=0,"",IF(LEN(L141)=0,0,(VLOOKUP($L141,Validatie!E147:F157,2,FALSE)))))</f>
        <v/>
      </c>
      <c r="L141" s="136"/>
      <c r="M141" s="136"/>
    </row>
    <row r="142" spans="1:13" x14ac:dyDescent="0.3">
      <c r="A142" s="148"/>
      <c r="B142" s="137"/>
      <c r="C142" s="137"/>
      <c r="D142" s="148"/>
      <c r="E142" s="148"/>
      <c r="F142" s="138"/>
      <c r="G142" s="133" t="str">
        <f>IF(H142="Vervalt","Vervalt",IF(H142=0,"",IF(LEN(H142)=0,0,(VLOOKUP($H142,Validatie!C148:D159,2,FALSE)))))</f>
        <v/>
      </c>
      <c r="H142" s="136"/>
      <c r="I142" s="136"/>
      <c r="J142" s="141"/>
      <c r="K142" s="133" t="str">
        <f>IF(L142="Vervalt","Vervalt",IF(L142=0,"",IF(LEN(L142)=0,0,(VLOOKUP($L142,Validatie!E148:F158,2,FALSE)))))</f>
        <v/>
      </c>
      <c r="L142" s="136"/>
      <c r="M142" s="136"/>
    </row>
    <row r="143" spans="1:13" x14ac:dyDescent="0.3">
      <c r="A143" s="148"/>
      <c r="B143" s="137"/>
      <c r="C143" s="137"/>
      <c r="D143" s="148"/>
      <c r="E143" s="148"/>
      <c r="F143" s="138"/>
      <c r="G143" s="133" t="str">
        <f>IF(H143="Vervalt","Vervalt",IF(H143=0,"",IF(LEN(H143)=0,0,(VLOOKUP($H143,Validatie!C149:D160,2,FALSE)))))</f>
        <v/>
      </c>
      <c r="H143" s="136"/>
      <c r="I143" s="136"/>
      <c r="J143" s="141"/>
      <c r="K143" s="133" t="str">
        <f>IF(L143="Vervalt","Vervalt",IF(L143=0,"",IF(LEN(L143)=0,0,(VLOOKUP($L143,Validatie!E149:F159,2,FALSE)))))</f>
        <v/>
      </c>
      <c r="L143" s="136"/>
      <c r="M143" s="136"/>
    </row>
    <row r="144" spans="1:13" x14ac:dyDescent="0.3">
      <c r="A144" s="148"/>
      <c r="B144" s="137"/>
      <c r="C144" s="137"/>
      <c r="D144" s="148"/>
      <c r="E144" s="148"/>
      <c r="F144" s="138"/>
      <c r="G144" s="133" t="str">
        <f>IF(H144="Vervalt","Vervalt",IF(H144=0,"",IF(LEN(H144)=0,0,(VLOOKUP($H144,Validatie!C150:D161,2,FALSE)))))</f>
        <v/>
      </c>
      <c r="H144" s="136"/>
      <c r="I144" s="136"/>
      <c r="J144" s="141"/>
      <c r="K144" s="133" t="str">
        <f>IF(L144="Vervalt","Vervalt",IF(L144=0,"",IF(LEN(L144)=0,0,(VLOOKUP($L144,Validatie!E150:F160,2,FALSE)))))</f>
        <v/>
      </c>
      <c r="L144" s="136"/>
      <c r="M144" s="136"/>
    </row>
    <row r="145" spans="1:13" x14ac:dyDescent="0.3">
      <c r="A145" s="148"/>
      <c r="B145" s="137"/>
      <c r="C145" s="137"/>
      <c r="D145" s="148"/>
      <c r="E145" s="148"/>
      <c r="F145" s="138"/>
      <c r="G145" s="133" t="str">
        <f>IF(H145="Vervalt","Vervalt",IF(H145=0,"",IF(LEN(H145)=0,0,(VLOOKUP($H145,Validatie!C151:D162,2,FALSE)))))</f>
        <v/>
      </c>
      <c r="H145" s="136"/>
      <c r="I145" s="136"/>
      <c r="J145" s="141"/>
      <c r="K145" s="133" t="str">
        <f>IF(L145="Vervalt","Vervalt",IF(L145=0,"",IF(LEN(L145)=0,0,(VLOOKUP($L145,Validatie!E151:F161,2,FALSE)))))</f>
        <v/>
      </c>
      <c r="L145" s="136"/>
      <c r="M145" s="136"/>
    </row>
    <row r="146" spans="1:13" x14ac:dyDescent="0.3">
      <c r="A146" s="148"/>
      <c r="B146" s="137"/>
      <c r="C146" s="137"/>
      <c r="D146" s="148"/>
      <c r="E146" s="148"/>
      <c r="F146" s="138"/>
      <c r="G146" s="133" t="str">
        <f>IF(H146="Vervalt","Vervalt",IF(H146=0,"",IF(LEN(H146)=0,0,(VLOOKUP($H146,Validatie!C152:D163,2,FALSE)))))</f>
        <v/>
      </c>
      <c r="H146" s="136"/>
      <c r="I146" s="136"/>
      <c r="J146" s="141"/>
      <c r="K146" s="133" t="str">
        <f>IF(L146="Vervalt","Vervalt",IF(L146=0,"",IF(LEN(L146)=0,0,(VLOOKUP($L146,Validatie!E152:F162,2,FALSE)))))</f>
        <v/>
      </c>
      <c r="L146" s="136"/>
      <c r="M146" s="136"/>
    </row>
    <row r="147" spans="1:13" x14ac:dyDescent="0.3">
      <c r="A147" s="148"/>
      <c r="B147" s="137"/>
      <c r="C147" s="137"/>
      <c r="D147" s="148"/>
      <c r="E147" s="148"/>
      <c r="F147" s="138"/>
      <c r="G147" s="133" t="str">
        <f>IF(H147="Vervalt","Vervalt",IF(H147=0,"",IF(LEN(H147)=0,0,(VLOOKUP($H147,Validatie!C153:D164,2,FALSE)))))</f>
        <v/>
      </c>
      <c r="H147" s="136"/>
      <c r="I147" s="136"/>
      <c r="J147" s="141"/>
      <c r="K147" s="133" t="str">
        <f>IF(L147="Vervalt","Vervalt",IF(L147=0,"",IF(LEN(L147)=0,0,(VLOOKUP($L147,Validatie!E153:F163,2,FALSE)))))</f>
        <v/>
      </c>
      <c r="L147" s="136"/>
      <c r="M147" s="136"/>
    </row>
    <row r="148" spans="1:13" x14ac:dyDescent="0.3">
      <c r="A148" s="148"/>
      <c r="B148" s="137"/>
      <c r="C148" s="137"/>
      <c r="D148" s="148"/>
      <c r="E148" s="148"/>
      <c r="F148" s="138"/>
      <c r="G148" s="133" t="str">
        <f>IF(H148="Vervalt","Vervalt",IF(H148=0,"",IF(LEN(H148)=0,0,(VLOOKUP($H148,Validatie!C154:D165,2,FALSE)))))</f>
        <v/>
      </c>
      <c r="H148" s="136"/>
      <c r="I148" s="136"/>
      <c r="J148" s="141"/>
      <c r="K148" s="133" t="str">
        <f>IF(L148="Vervalt","Vervalt",IF(L148=0,"",IF(LEN(L148)=0,0,(VLOOKUP($L148,Validatie!E154:F164,2,FALSE)))))</f>
        <v/>
      </c>
      <c r="L148" s="136"/>
      <c r="M148" s="136"/>
    </row>
    <row r="149" spans="1:13" x14ac:dyDescent="0.3">
      <c r="A149" s="148"/>
      <c r="B149" s="137"/>
      <c r="C149" s="137"/>
      <c r="D149" s="148"/>
      <c r="E149" s="148"/>
      <c r="F149" s="138"/>
      <c r="G149" s="133" t="str">
        <f>IF(H149="Vervalt","Vervalt",IF(H149=0,"",IF(LEN(H149)=0,0,(VLOOKUP($H149,Validatie!C155:D166,2,FALSE)))))</f>
        <v/>
      </c>
      <c r="H149" s="136"/>
      <c r="I149" s="136"/>
      <c r="J149" s="141"/>
      <c r="K149" s="133" t="str">
        <f>IF(L149="Vervalt","Vervalt",IF(L149=0,"",IF(LEN(L149)=0,0,(VLOOKUP($L149,Validatie!E155:F165,2,FALSE)))))</f>
        <v/>
      </c>
      <c r="L149" s="136"/>
      <c r="M149" s="136"/>
    </row>
    <row r="150" spans="1:13" x14ac:dyDescent="0.3">
      <c r="A150" s="148"/>
      <c r="B150" s="137"/>
      <c r="C150" s="137"/>
      <c r="D150" s="148"/>
      <c r="E150" s="148"/>
      <c r="F150" s="138"/>
      <c r="G150" s="133" t="str">
        <f>IF(H150="Vervalt","Vervalt",IF(H150=0,"",IF(LEN(H150)=0,0,(VLOOKUP($H150,Validatie!C156:D167,2,FALSE)))))</f>
        <v/>
      </c>
      <c r="H150" s="136"/>
      <c r="I150" s="136"/>
      <c r="J150" s="141"/>
      <c r="K150" s="133" t="str">
        <f>IF(L150="Vervalt","Vervalt",IF(L150=0,"",IF(LEN(L150)=0,0,(VLOOKUP($L150,Validatie!E156:F166,2,FALSE)))))</f>
        <v/>
      </c>
      <c r="L150" s="136"/>
      <c r="M150" s="136"/>
    </row>
    <row r="151" spans="1:13" x14ac:dyDescent="0.3">
      <c r="A151" s="148"/>
      <c r="B151" s="137"/>
      <c r="C151" s="137"/>
      <c r="D151" s="148"/>
      <c r="E151" s="148"/>
      <c r="F151" s="138"/>
      <c r="G151" s="133" t="str">
        <f>IF(H151="Vervalt","Vervalt",IF(H151=0,"",IF(LEN(H151)=0,0,(VLOOKUP($H151,Validatie!C157:D168,2,FALSE)))))</f>
        <v/>
      </c>
      <c r="H151" s="136"/>
      <c r="I151" s="136"/>
      <c r="J151" s="141"/>
      <c r="K151" s="133" t="str">
        <f>IF(L151="Vervalt","Vervalt",IF(L151=0,"",IF(LEN(L151)=0,0,(VLOOKUP($L151,Validatie!E157:F167,2,FALSE)))))</f>
        <v/>
      </c>
      <c r="L151" s="136"/>
      <c r="M151" s="136"/>
    </row>
    <row r="152" spans="1:13" x14ac:dyDescent="0.3">
      <c r="A152" s="148"/>
      <c r="B152" s="137"/>
      <c r="C152" s="137"/>
      <c r="D152" s="148"/>
      <c r="E152" s="148"/>
      <c r="F152" s="138"/>
      <c r="G152" s="133" t="str">
        <f>IF(H152="Vervalt","Vervalt",IF(H152=0,"",IF(LEN(H152)=0,0,(VLOOKUP($H152,Validatie!C158:D169,2,FALSE)))))</f>
        <v/>
      </c>
      <c r="H152" s="136"/>
      <c r="I152" s="136"/>
      <c r="J152" s="141"/>
      <c r="K152" s="133" t="str">
        <f>IF(L152="Vervalt","Vervalt",IF(L152=0,"",IF(LEN(L152)=0,0,(VLOOKUP($L152,Validatie!E158:F168,2,FALSE)))))</f>
        <v/>
      </c>
      <c r="L152" s="136"/>
      <c r="M152" s="136"/>
    </row>
    <row r="153" spans="1:13" x14ac:dyDescent="0.3">
      <c r="A153" s="148"/>
      <c r="B153" s="137"/>
      <c r="C153" s="137"/>
      <c r="D153" s="148"/>
      <c r="E153" s="148"/>
      <c r="F153" s="138"/>
      <c r="G153" s="133" t="str">
        <f>IF(H153="Vervalt","Vervalt",IF(H153=0,"",IF(LEN(H153)=0,0,(VLOOKUP($H153,Validatie!C159:D170,2,FALSE)))))</f>
        <v/>
      </c>
      <c r="H153" s="136"/>
      <c r="I153" s="136"/>
      <c r="J153" s="141"/>
      <c r="K153" s="133" t="str">
        <f>IF(L153="Vervalt","Vervalt",IF(L153=0,"",IF(LEN(L153)=0,0,(VLOOKUP($L153,Validatie!E159:F169,2,FALSE)))))</f>
        <v/>
      </c>
      <c r="L153" s="136"/>
      <c r="M153" s="136"/>
    </row>
    <row r="154" spans="1:13" x14ac:dyDescent="0.3">
      <c r="A154" s="148"/>
      <c r="B154" s="137"/>
      <c r="C154" s="137"/>
      <c r="D154" s="148"/>
      <c r="E154" s="148"/>
      <c r="F154" s="138"/>
      <c r="G154" s="133" t="str">
        <f>IF(H154="Vervalt","Vervalt",IF(H154=0,"",IF(LEN(H154)=0,0,(VLOOKUP($H154,Validatie!C160:D171,2,FALSE)))))</f>
        <v/>
      </c>
      <c r="H154" s="136"/>
      <c r="I154" s="136"/>
      <c r="J154" s="141"/>
      <c r="K154" s="133" t="str">
        <f>IF(L154="Vervalt","Vervalt",IF(L154=0,"",IF(LEN(L154)=0,0,(VLOOKUP($L154,Validatie!E160:F170,2,FALSE)))))</f>
        <v/>
      </c>
      <c r="L154" s="136"/>
      <c r="M154" s="136"/>
    </row>
    <row r="155" spans="1:13" x14ac:dyDescent="0.3">
      <c r="A155" s="148"/>
      <c r="B155" s="137"/>
      <c r="C155" s="137"/>
      <c r="D155" s="148"/>
      <c r="E155" s="148"/>
      <c r="F155" s="138"/>
      <c r="G155" s="133" t="str">
        <f>IF(H155="Vervalt","Vervalt",IF(H155=0,"",IF(LEN(H155)=0,0,(VLOOKUP($H155,Validatie!C161:D172,2,FALSE)))))</f>
        <v/>
      </c>
      <c r="H155" s="136"/>
      <c r="I155" s="136"/>
      <c r="J155" s="141"/>
      <c r="K155" s="133" t="str">
        <f>IF(L155="Vervalt","Vervalt",IF(L155=0,"",IF(LEN(L155)=0,0,(VLOOKUP($L155,Validatie!E161:F171,2,FALSE)))))</f>
        <v/>
      </c>
      <c r="L155" s="136"/>
      <c r="M155" s="136"/>
    </row>
    <row r="156" spans="1:13" x14ac:dyDescent="0.3">
      <c r="A156" s="148"/>
      <c r="B156" s="137"/>
      <c r="C156" s="137"/>
      <c r="D156" s="148"/>
      <c r="E156" s="148"/>
      <c r="F156" s="138"/>
      <c r="G156" s="133" t="str">
        <f>IF(H156="Vervalt","Vervalt",IF(H156=0,"",IF(LEN(H156)=0,0,(VLOOKUP($H156,Validatie!C162:D173,2,FALSE)))))</f>
        <v/>
      </c>
      <c r="H156" s="136"/>
      <c r="I156" s="136"/>
      <c r="J156" s="141"/>
      <c r="K156" s="133" t="str">
        <f>IF(L156="Vervalt","Vervalt",IF(L156=0,"",IF(LEN(L156)=0,0,(VLOOKUP($L156,Validatie!E162:F172,2,FALSE)))))</f>
        <v/>
      </c>
      <c r="L156" s="136"/>
      <c r="M156" s="136"/>
    </row>
    <row r="157" spans="1:13" x14ac:dyDescent="0.3">
      <c r="A157" s="148"/>
      <c r="B157" s="137"/>
      <c r="C157" s="137"/>
      <c r="D157" s="148"/>
      <c r="E157" s="148"/>
      <c r="F157" s="138"/>
      <c r="G157" s="133" t="str">
        <f>IF(H157="Vervalt","Vervalt",IF(H157=0,"",IF(LEN(H157)=0,0,(VLOOKUP($H157,Validatie!C163:D174,2,FALSE)))))</f>
        <v/>
      </c>
      <c r="H157" s="136"/>
      <c r="I157" s="136"/>
      <c r="J157" s="141"/>
      <c r="K157" s="133" t="str">
        <f>IF(L157="Vervalt","Vervalt",IF(L157=0,"",IF(LEN(L157)=0,0,(VLOOKUP($L157,Validatie!E163:F173,2,FALSE)))))</f>
        <v/>
      </c>
      <c r="L157" s="136"/>
      <c r="M157" s="136"/>
    </row>
    <row r="158" spans="1:13" x14ac:dyDescent="0.3">
      <c r="A158" s="148"/>
      <c r="B158" s="137"/>
      <c r="C158" s="137"/>
      <c r="D158" s="148"/>
      <c r="E158" s="148"/>
      <c r="F158" s="138"/>
      <c r="G158" s="133" t="str">
        <f>IF(H158="Vervalt","Vervalt",IF(H158=0,"",IF(LEN(H158)=0,0,(VLOOKUP($H158,Validatie!C164:D175,2,FALSE)))))</f>
        <v/>
      </c>
      <c r="H158" s="136"/>
      <c r="I158" s="136"/>
      <c r="J158" s="141"/>
      <c r="K158" s="133" t="str">
        <f>IF(L158="Vervalt","Vervalt",IF(L158=0,"",IF(LEN(L158)=0,0,(VLOOKUP($L158,Validatie!E164:F174,2,FALSE)))))</f>
        <v/>
      </c>
      <c r="L158" s="136"/>
      <c r="M158" s="136"/>
    </row>
    <row r="159" spans="1:13" x14ac:dyDescent="0.3">
      <c r="A159" s="148"/>
      <c r="B159" s="137"/>
      <c r="C159" s="137"/>
      <c r="D159" s="148"/>
      <c r="E159" s="148"/>
      <c r="F159" s="138"/>
      <c r="G159" s="133" t="str">
        <f>IF(H159="Vervalt","Vervalt",IF(H159=0,"",IF(LEN(H159)=0,0,(VLOOKUP($H159,Validatie!C165:D176,2,FALSE)))))</f>
        <v/>
      </c>
      <c r="H159" s="136"/>
      <c r="I159" s="136"/>
      <c r="J159" s="141"/>
      <c r="K159" s="133" t="str">
        <f>IF(L159="Vervalt","Vervalt",IF(L159=0,"",IF(LEN(L159)=0,0,(VLOOKUP($L159,Validatie!E165:F175,2,FALSE)))))</f>
        <v/>
      </c>
      <c r="L159" s="136"/>
      <c r="M159" s="136"/>
    </row>
    <row r="160" spans="1:13" x14ac:dyDescent="0.3">
      <c r="A160" s="148"/>
      <c r="B160" s="137"/>
      <c r="C160" s="137"/>
      <c r="D160" s="148"/>
      <c r="E160" s="148"/>
      <c r="F160" s="138"/>
      <c r="G160" s="133" t="str">
        <f>IF(H160="Vervalt","Vervalt",IF(H160=0,"",IF(LEN(H160)=0,0,(VLOOKUP($H160,Validatie!C166:D177,2,FALSE)))))</f>
        <v/>
      </c>
      <c r="H160" s="136"/>
      <c r="I160" s="136"/>
      <c r="J160" s="141"/>
      <c r="K160" s="133" t="str">
        <f>IF(L160="Vervalt","Vervalt",IF(L160=0,"",IF(LEN(L160)=0,0,(VLOOKUP($L160,Validatie!E166:F176,2,FALSE)))))</f>
        <v/>
      </c>
      <c r="L160" s="136"/>
      <c r="M160" s="136"/>
    </row>
    <row r="161" spans="1:13" x14ac:dyDescent="0.3">
      <c r="A161" s="148"/>
      <c r="B161" s="137"/>
      <c r="C161" s="137"/>
      <c r="D161" s="148"/>
      <c r="E161" s="148"/>
      <c r="F161" s="138"/>
      <c r="G161" s="133" t="str">
        <f>IF(H161="Vervalt","Vervalt",IF(H161=0,"",IF(LEN(H161)=0,0,(VLOOKUP($H161,Validatie!C167:D178,2,FALSE)))))</f>
        <v/>
      </c>
      <c r="H161" s="136"/>
      <c r="I161" s="136"/>
      <c r="J161" s="141"/>
      <c r="K161" s="133" t="str">
        <f>IF(L161="Vervalt","Vervalt",IF(L161=0,"",IF(LEN(L161)=0,0,(VLOOKUP($L161,Validatie!E167:F177,2,FALSE)))))</f>
        <v/>
      </c>
      <c r="L161" s="136"/>
      <c r="M161" s="136"/>
    </row>
    <row r="162" spans="1:13" x14ac:dyDescent="0.3">
      <c r="A162" s="148"/>
      <c r="B162" s="137"/>
      <c r="C162" s="137"/>
      <c r="D162" s="148"/>
      <c r="E162" s="148"/>
      <c r="F162" s="138"/>
      <c r="G162" s="133" t="str">
        <f>IF(H162="Vervalt","Vervalt",IF(H162=0,"",IF(LEN(H162)=0,0,(VLOOKUP($H162,Validatie!C168:D179,2,FALSE)))))</f>
        <v/>
      </c>
      <c r="H162" s="136"/>
      <c r="I162" s="136"/>
      <c r="J162" s="141"/>
      <c r="K162" s="133" t="str">
        <f>IF(L162="Vervalt","Vervalt",IF(L162=0,"",IF(LEN(L162)=0,0,(VLOOKUP($L162,Validatie!E168:F178,2,FALSE)))))</f>
        <v/>
      </c>
      <c r="L162" s="136"/>
      <c r="M162" s="136"/>
    </row>
    <row r="163" spans="1:13" x14ac:dyDescent="0.3">
      <c r="A163" s="148"/>
      <c r="B163" s="137"/>
      <c r="C163" s="137"/>
      <c r="D163" s="148"/>
      <c r="E163" s="148"/>
      <c r="F163" s="138"/>
      <c r="G163" s="133" t="str">
        <f>IF(H163="Vervalt","Vervalt",IF(H163=0,"",IF(LEN(H163)=0,0,(VLOOKUP($H163,Validatie!C169:D180,2,FALSE)))))</f>
        <v/>
      </c>
      <c r="H163" s="136"/>
      <c r="I163" s="136"/>
      <c r="J163" s="141"/>
      <c r="K163" s="133" t="str">
        <f>IF(L163="Vervalt","Vervalt",IF(L163=0,"",IF(LEN(L163)=0,0,(VLOOKUP($L163,Validatie!E169:F179,2,FALSE)))))</f>
        <v/>
      </c>
      <c r="L163" s="136"/>
      <c r="M163" s="136"/>
    </row>
    <row r="164" spans="1:13" x14ac:dyDescent="0.3">
      <c r="A164" s="148"/>
      <c r="B164" s="137"/>
      <c r="C164" s="137"/>
      <c r="D164" s="148"/>
      <c r="E164" s="148"/>
      <c r="F164" s="138"/>
      <c r="G164" s="133" t="str">
        <f>IF(H164="Vervalt","Vervalt",IF(H164=0,"",IF(LEN(H164)=0,0,(VLOOKUP($H164,Validatie!C170:D181,2,FALSE)))))</f>
        <v/>
      </c>
      <c r="H164" s="136"/>
      <c r="I164" s="136"/>
      <c r="J164" s="141"/>
      <c r="K164" s="133" t="str">
        <f>IF(L164="Vervalt","Vervalt",IF(L164=0,"",IF(LEN(L164)=0,0,(VLOOKUP($L164,Validatie!E170:F180,2,FALSE)))))</f>
        <v/>
      </c>
      <c r="L164" s="136"/>
      <c r="M164" s="136"/>
    </row>
    <row r="165" spans="1:13" x14ac:dyDescent="0.3">
      <c r="A165" s="148"/>
      <c r="B165" s="137"/>
      <c r="C165" s="137"/>
      <c r="D165" s="148"/>
      <c r="E165" s="148"/>
      <c r="F165" s="138"/>
      <c r="G165" s="133" t="str">
        <f>IF(H165="Vervalt","Vervalt",IF(H165=0,"",IF(LEN(H165)=0,0,(VLOOKUP($H165,Validatie!C171:D182,2,FALSE)))))</f>
        <v/>
      </c>
      <c r="H165" s="136"/>
      <c r="I165" s="136"/>
      <c r="J165" s="141"/>
      <c r="K165" s="133" t="str">
        <f>IF(L165="Vervalt","Vervalt",IF(L165=0,"",IF(LEN(L165)=0,0,(VLOOKUP($L165,Validatie!E171:F181,2,FALSE)))))</f>
        <v/>
      </c>
      <c r="L165" s="136"/>
      <c r="M165" s="136"/>
    </row>
    <row r="166" spans="1:13" x14ac:dyDescent="0.3">
      <c r="A166" s="148"/>
      <c r="B166" s="137"/>
      <c r="C166" s="137"/>
      <c r="D166" s="148"/>
      <c r="E166" s="148"/>
      <c r="F166" s="138"/>
      <c r="G166" s="133" t="str">
        <f>IF(H166="Vervalt","Vervalt",IF(H166=0,"",IF(LEN(H166)=0,0,(VLOOKUP($H166,Validatie!C172:D183,2,FALSE)))))</f>
        <v/>
      </c>
      <c r="H166" s="136"/>
      <c r="I166" s="136"/>
      <c r="J166" s="141"/>
      <c r="K166" s="133" t="str">
        <f>IF(L166="Vervalt","Vervalt",IF(L166=0,"",IF(LEN(L166)=0,0,(VLOOKUP($L166,Validatie!E172:F182,2,FALSE)))))</f>
        <v/>
      </c>
      <c r="L166" s="136"/>
      <c r="M166" s="136"/>
    </row>
    <row r="167" spans="1:13" x14ac:dyDescent="0.3">
      <c r="A167" s="148"/>
      <c r="B167" s="137"/>
      <c r="C167" s="137"/>
      <c r="D167" s="148"/>
      <c r="E167" s="148"/>
      <c r="F167" s="138"/>
      <c r="G167" s="133" t="str">
        <f>IF(H167="Vervalt","Vervalt",IF(H167=0,"",IF(LEN(H167)=0,0,(VLOOKUP($H167,Validatie!C173:D184,2,FALSE)))))</f>
        <v/>
      </c>
      <c r="H167" s="136"/>
      <c r="I167" s="136"/>
      <c r="J167" s="141"/>
      <c r="K167" s="133" t="str">
        <f>IF(L167="Vervalt","Vervalt",IF(L167=0,"",IF(LEN(L167)=0,0,(VLOOKUP($L167,Validatie!E173:F183,2,FALSE)))))</f>
        <v/>
      </c>
      <c r="L167" s="136"/>
      <c r="M167" s="136"/>
    </row>
    <row r="168" spans="1:13" x14ac:dyDescent="0.3">
      <c r="A168" s="148"/>
      <c r="B168" s="137"/>
      <c r="C168" s="137"/>
      <c r="D168" s="148"/>
      <c r="E168" s="148"/>
      <c r="F168" s="138"/>
      <c r="G168" s="133" t="str">
        <f>IF(H168="Vervalt","Vervalt",IF(H168=0,"",IF(LEN(H168)=0,0,(VLOOKUP($H168,Validatie!C174:D185,2,FALSE)))))</f>
        <v/>
      </c>
      <c r="H168" s="136"/>
      <c r="I168" s="136"/>
      <c r="J168" s="141"/>
      <c r="K168" s="133" t="str">
        <f>IF(L168="Vervalt","Vervalt",IF(L168=0,"",IF(LEN(L168)=0,0,(VLOOKUP($L168,Validatie!E174:F184,2,FALSE)))))</f>
        <v/>
      </c>
      <c r="L168" s="136"/>
      <c r="M168" s="136"/>
    </row>
    <row r="169" spans="1:13" x14ac:dyDescent="0.3">
      <c r="A169" s="148"/>
      <c r="B169" s="137"/>
      <c r="C169" s="137"/>
      <c r="D169" s="148"/>
      <c r="E169" s="148"/>
      <c r="F169" s="138"/>
      <c r="G169" s="133" t="str">
        <f>IF(H169="Vervalt","Vervalt",IF(H169=0,"",IF(LEN(H169)=0,0,(VLOOKUP($H169,Validatie!C175:D186,2,FALSE)))))</f>
        <v/>
      </c>
      <c r="H169" s="136"/>
      <c r="I169" s="136"/>
      <c r="J169" s="141"/>
      <c r="K169" s="133" t="str">
        <f>IF(L169="Vervalt","Vervalt",IF(L169=0,"",IF(LEN(L169)=0,0,(VLOOKUP($L169,Validatie!E175:F185,2,FALSE)))))</f>
        <v/>
      </c>
      <c r="L169" s="136"/>
      <c r="M169" s="136"/>
    </row>
    <row r="170" spans="1:13" x14ac:dyDescent="0.3">
      <c r="A170" s="148"/>
      <c r="B170" s="137"/>
      <c r="C170" s="137"/>
      <c r="D170" s="148"/>
      <c r="E170" s="148"/>
      <c r="F170" s="138"/>
      <c r="G170" s="133" t="str">
        <f>IF(H170="Vervalt","Vervalt",IF(H170=0,"",IF(LEN(H170)=0,0,(VLOOKUP($H170,Validatie!C176:D187,2,FALSE)))))</f>
        <v/>
      </c>
      <c r="H170" s="136"/>
      <c r="I170" s="136"/>
      <c r="J170" s="141"/>
      <c r="K170" s="133" t="str">
        <f>IF(L170="Vervalt","Vervalt",IF(L170=0,"",IF(LEN(L170)=0,0,(VLOOKUP($L170,Validatie!E176:F186,2,FALSE)))))</f>
        <v/>
      </c>
      <c r="L170" s="136"/>
      <c r="M170" s="136"/>
    </row>
    <row r="171" spans="1:13" x14ac:dyDescent="0.3">
      <c r="A171" s="148"/>
      <c r="B171" s="137"/>
      <c r="C171" s="137"/>
      <c r="D171" s="148"/>
      <c r="E171" s="148"/>
      <c r="F171" s="138"/>
      <c r="G171" s="133" t="str">
        <f>IF(H171="Vervalt","Vervalt",IF(H171=0,"",IF(LEN(H171)=0,0,(VLOOKUP($H171,Validatie!C177:D188,2,FALSE)))))</f>
        <v/>
      </c>
      <c r="H171" s="136"/>
      <c r="I171" s="136"/>
      <c r="J171" s="141"/>
      <c r="K171" s="133" t="str">
        <f>IF(L171="Vervalt","Vervalt",IF(L171=0,"",IF(LEN(L171)=0,0,(VLOOKUP($L171,Validatie!E177:F187,2,FALSE)))))</f>
        <v/>
      </c>
      <c r="L171" s="136"/>
      <c r="M171" s="136"/>
    </row>
    <row r="172" spans="1:13" x14ac:dyDescent="0.3">
      <c r="A172" s="148"/>
      <c r="B172" s="137"/>
      <c r="C172" s="137"/>
      <c r="D172" s="148"/>
      <c r="E172" s="148"/>
      <c r="F172" s="138"/>
      <c r="G172" s="133" t="str">
        <f>IF(H172="Vervalt","Vervalt",IF(H172=0,"",IF(LEN(H172)=0,0,(VLOOKUP($H172,Validatie!C178:D189,2,FALSE)))))</f>
        <v/>
      </c>
      <c r="H172" s="136"/>
      <c r="I172" s="136"/>
      <c r="J172" s="141"/>
      <c r="K172" s="133" t="str">
        <f>IF(L172="Vervalt","Vervalt",IF(L172=0,"",IF(LEN(L172)=0,0,(VLOOKUP($L172,Validatie!E178:F188,2,FALSE)))))</f>
        <v/>
      </c>
      <c r="L172" s="136"/>
      <c r="M172" s="136"/>
    </row>
    <row r="173" spans="1:13" x14ac:dyDescent="0.3">
      <c r="A173" s="148"/>
      <c r="B173" s="137"/>
      <c r="C173" s="137"/>
      <c r="D173" s="148"/>
      <c r="E173" s="148"/>
      <c r="F173" s="138"/>
      <c r="G173" s="133" t="str">
        <f>IF(H173="Vervalt","Vervalt",IF(H173=0,"",IF(LEN(H173)=0,0,(VLOOKUP($H173,Validatie!C179:D190,2,FALSE)))))</f>
        <v/>
      </c>
      <c r="H173" s="136"/>
      <c r="I173" s="136"/>
      <c r="J173" s="141"/>
      <c r="K173" s="133" t="str">
        <f>IF(L173="Vervalt","Vervalt",IF(L173=0,"",IF(LEN(L173)=0,0,(VLOOKUP($L173,Validatie!E179:F189,2,FALSE)))))</f>
        <v/>
      </c>
      <c r="L173" s="136"/>
      <c r="M173" s="136"/>
    </row>
    <row r="174" spans="1:13" x14ac:dyDescent="0.3">
      <c r="A174" s="148"/>
      <c r="B174" s="137"/>
      <c r="C174" s="137"/>
      <c r="D174" s="148"/>
      <c r="E174" s="148"/>
      <c r="F174" s="138"/>
      <c r="G174" s="133" t="str">
        <f>IF(H174="Vervalt","Vervalt",IF(H174=0,"",IF(LEN(H174)=0,0,(VLOOKUP($H174,Validatie!C180:D191,2,FALSE)))))</f>
        <v/>
      </c>
      <c r="H174" s="136"/>
      <c r="I174" s="136"/>
      <c r="J174" s="141"/>
      <c r="K174" s="133" t="str">
        <f>IF(L174="Vervalt","Vervalt",IF(L174=0,"",IF(LEN(L174)=0,0,(VLOOKUP($L174,Validatie!E180:F190,2,FALSE)))))</f>
        <v/>
      </c>
      <c r="L174" s="136"/>
      <c r="M174" s="136"/>
    </row>
    <row r="175" spans="1:13" x14ac:dyDescent="0.3">
      <c r="A175" s="148"/>
      <c r="B175" s="137"/>
      <c r="C175" s="137"/>
      <c r="D175" s="148"/>
      <c r="E175" s="148"/>
      <c r="F175" s="138"/>
      <c r="G175" s="133" t="str">
        <f>IF(H175="Vervalt","Vervalt",IF(H175=0,"",IF(LEN(H175)=0,0,(VLOOKUP($H175,Validatie!C181:D192,2,FALSE)))))</f>
        <v/>
      </c>
      <c r="H175" s="136"/>
      <c r="I175" s="136"/>
      <c r="J175" s="141"/>
      <c r="K175" s="133" t="str">
        <f>IF(L175="Vervalt","Vervalt",IF(L175=0,"",IF(LEN(L175)=0,0,(VLOOKUP($L175,Validatie!E181:F191,2,FALSE)))))</f>
        <v/>
      </c>
      <c r="L175" s="136"/>
      <c r="M175" s="136"/>
    </row>
    <row r="176" spans="1:13" x14ac:dyDescent="0.3">
      <c r="A176" s="148"/>
      <c r="B176" s="137"/>
      <c r="C176" s="137"/>
      <c r="D176" s="148"/>
      <c r="E176" s="148"/>
      <c r="F176" s="138"/>
      <c r="G176" s="133" t="str">
        <f>IF(H176="Vervalt","Vervalt",IF(H176=0,"",IF(LEN(H176)=0,0,(VLOOKUP($H176,Validatie!C182:D193,2,FALSE)))))</f>
        <v/>
      </c>
      <c r="H176" s="136"/>
      <c r="I176" s="136"/>
      <c r="J176" s="141"/>
      <c r="K176" s="133" t="str">
        <f>IF(L176="Vervalt","Vervalt",IF(L176=0,"",IF(LEN(L176)=0,0,(VLOOKUP($L176,Validatie!E182:F192,2,FALSE)))))</f>
        <v/>
      </c>
      <c r="L176" s="136"/>
      <c r="M176" s="136"/>
    </row>
    <row r="177" spans="1:13" x14ac:dyDescent="0.3">
      <c r="A177" s="148"/>
      <c r="B177" s="137"/>
      <c r="C177" s="137"/>
      <c r="D177" s="148"/>
      <c r="E177" s="148"/>
      <c r="F177" s="138"/>
      <c r="G177" s="133" t="str">
        <f>IF(H177="Vervalt","Vervalt",IF(H177=0,"",IF(LEN(H177)=0,0,(VLOOKUP($H177,Validatie!C183:D194,2,FALSE)))))</f>
        <v/>
      </c>
      <c r="H177" s="136"/>
      <c r="I177" s="136"/>
      <c r="J177" s="141"/>
      <c r="K177" s="133" t="str">
        <f>IF(L177="Vervalt","Vervalt",IF(L177=0,"",IF(LEN(L177)=0,0,(VLOOKUP($L177,Validatie!E183:F193,2,FALSE)))))</f>
        <v/>
      </c>
      <c r="L177" s="136"/>
      <c r="M177" s="136"/>
    </row>
    <row r="178" spans="1:13" x14ac:dyDescent="0.3">
      <c r="A178" s="148"/>
      <c r="B178" s="137"/>
      <c r="C178" s="137"/>
      <c r="D178" s="148"/>
      <c r="E178" s="148"/>
      <c r="F178" s="138"/>
      <c r="G178" s="133" t="str">
        <f>IF(H178="Vervalt","Vervalt",IF(H178=0,"",IF(LEN(H178)=0,0,(VLOOKUP($H178,Validatie!C184:D195,2,FALSE)))))</f>
        <v/>
      </c>
      <c r="H178" s="136"/>
      <c r="I178" s="136"/>
      <c r="J178" s="141"/>
      <c r="K178" s="133" t="str">
        <f>IF(L178="Vervalt","Vervalt",IF(L178=0,"",IF(LEN(L178)=0,0,(VLOOKUP($L178,Validatie!E184:F194,2,FALSE)))))</f>
        <v/>
      </c>
      <c r="L178" s="136"/>
      <c r="M178" s="136"/>
    </row>
    <row r="179" spans="1:13" x14ac:dyDescent="0.3">
      <c r="A179" s="148"/>
      <c r="B179" s="137"/>
      <c r="C179" s="137"/>
      <c r="D179" s="148"/>
      <c r="E179" s="148"/>
      <c r="F179" s="138"/>
      <c r="G179" s="133" t="str">
        <f>IF(H179="Vervalt","Vervalt",IF(H179=0,"",IF(LEN(H179)=0,0,(VLOOKUP($H179,Validatie!C185:D196,2,FALSE)))))</f>
        <v/>
      </c>
      <c r="H179" s="136"/>
      <c r="I179" s="136"/>
      <c r="J179" s="141"/>
      <c r="K179" s="133" t="str">
        <f>IF(L179="Vervalt","Vervalt",IF(L179=0,"",IF(LEN(L179)=0,0,(VLOOKUP($L179,Validatie!E185:F195,2,FALSE)))))</f>
        <v/>
      </c>
      <c r="L179" s="136"/>
      <c r="M179" s="136"/>
    </row>
    <row r="180" spans="1:13" x14ac:dyDescent="0.3">
      <c r="A180" s="148"/>
      <c r="B180" s="137"/>
      <c r="C180" s="137"/>
      <c r="D180" s="148"/>
      <c r="E180" s="148"/>
      <c r="F180" s="138"/>
      <c r="G180" s="133" t="str">
        <f>IF(H180="Vervalt","Vervalt",IF(H180=0,"",IF(LEN(H180)=0,0,(VLOOKUP($H180,Validatie!C186:D197,2,FALSE)))))</f>
        <v/>
      </c>
      <c r="H180" s="136"/>
      <c r="I180" s="136"/>
      <c r="J180" s="141"/>
      <c r="K180" s="133" t="str">
        <f>IF(L180="Vervalt","Vervalt",IF(L180=0,"",IF(LEN(L180)=0,0,(VLOOKUP($L180,Validatie!E186:F196,2,FALSE)))))</f>
        <v/>
      </c>
      <c r="L180" s="136"/>
      <c r="M180" s="136"/>
    </row>
    <row r="181" spans="1:13" x14ac:dyDescent="0.3">
      <c r="A181" s="148"/>
      <c r="B181" s="137"/>
      <c r="C181" s="137"/>
      <c r="D181" s="148"/>
      <c r="E181" s="148"/>
      <c r="F181" s="138"/>
      <c r="G181" s="133" t="str">
        <f>IF(H181="Vervalt","Vervalt",IF(H181=0,"",IF(LEN(H181)=0,0,(VLOOKUP($H181,Validatie!C187:D198,2,FALSE)))))</f>
        <v/>
      </c>
      <c r="H181" s="136"/>
      <c r="I181" s="136"/>
      <c r="J181" s="141"/>
      <c r="K181" s="133" t="str">
        <f>IF(L181="Vervalt","Vervalt",IF(L181=0,"",IF(LEN(L181)=0,0,(VLOOKUP($L181,Validatie!E187:F197,2,FALSE)))))</f>
        <v/>
      </c>
      <c r="L181" s="136"/>
      <c r="M181" s="136"/>
    </row>
    <row r="182" spans="1:13" x14ac:dyDescent="0.3">
      <c r="A182" s="148"/>
      <c r="B182" s="137"/>
      <c r="C182" s="137"/>
      <c r="D182" s="148"/>
      <c r="E182" s="148"/>
      <c r="F182" s="138"/>
      <c r="G182" s="133" t="str">
        <f>IF(H182="Vervalt","Vervalt",IF(H182=0,"",IF(LEN(H182)=0,0,(VLOOKUP($H182,Validatie!C188:D199,2,FALSE)))))</f>
        <v/>
      </c>
      <c r="H182" s="136"/>
      <c r="I182" s="136"/>
      <c r="J182" s="141"/>
      <c r="K182" s="133" t="str">
        <f>IF(L182="Vervalt","Vervalt",IF(L182=0,"",IF(LEN(L182)=0,0,(VLOOKUP($L182,Validatie!E188:F198,2,FALSE)))))</f>
        <v/>
      </c>
      <c r="L182" s="136"/>
      <c r="M182" s="136"/>
    </row>
    <row r="183" spans="1:13" x14ac:dyDescent="0.3">
      <c r="A183" s="148"/>
      <c r="B183" s="137"/>
      <c r="C183" s="137"/>
      <c r="D183" s="148"/>
      <c r="E183" s="148"/>
      <c r="F183" s="138"/>
      <c r="G183" s="133" t="str">
        <f>IF(H183="Vervalt","Vervalt",IF(H183=0,"",IF(LEN(H183)=0,0,(VLOOKUP($H183,Validatie!C189:D200,2,FALSE)))))</f>
        <v/>
      </c>
      <c r="H183" s="136"/>
      <c r="I183" s="136"/>
      <c r="J183" s="141"/>
      <c r="K183" s="133" t="str">
        <f>IF(L183="Vervalt","Vervalt",IF(L183=0,"",IF(LEN(L183)=0,0,(VLOOKUP($L183,Validatie!E189:F199,2,FALSE)))))</f>
        <v/>
      </c>
      <c r="L183" s="136"/>
      <c r="M183" s="136"/>
    </row>
    <row r="184" spans="1:13" x14ac:dyDescent="0.3">
      <c r="A184" s="148"/>
      <c r="B184" s="137"/>
      <c r="C184" s="137"/>
      <c r="D184" s="148"/>
      <c r="E184" s="148"/>
      <c r="F184" s="138"/>
      <c r="G184" s="133" t="str">
        <f>IF(H184="Vervalt","Vervalt",IF(H184=0,"",IF(LEN(H184)=0,0,(VLOOKUP($H184,Validatie!C190:D201,2,FALSE)))))</f>
        <v/>
      </c>
      <c r="H184" s="136"/>
      <c r="I184" s="136"/>
      <c r="J184" s="141"/>
      <c r="K184" s="133" t="str">
        <f>IF(L184="Vervalt","Vervalt",IF(L184=0,"",IF(LEN(L184)=0,0,(VLOOKUP($L184,Validatie!E190:F200,2,FALSE)))))</f>
        <v/>
      </c>
      <c r="L184" s="136"/>
      <c r="M184" s="136"/>
    </row>
    <row r="185" spans="1:13" x14ac:dyDescent="0.3">
      <c r="A185" s="148"/>
      <c r="B185" s="137"/>
      <c r="C185" s="137"/>
      <c r="D185" s="148"/>
      <c r="E185" s="148"/>
      <c r="F185" s="138"/>
      <c r="G185" s="133" t="str">
        <f>IF(H185="Vervalt","Vervalt",IF(H185=0,"",IF(LEN(H185)=0,0,(VLOOKUP($H185,Validatie!C191:D202,2,FALSE)))))</f>
        <v/>
      </c>
      <c r="H185" s="136"/>
      <c r="I185" s="136"/>
      <c r="J185" s="141"/>
      <c r="K185" s="133" t="str">
        <f>IF(L185="Vervalt","Vervalt",IF(L185=0,"",IF(LEN(L185)=0,0,(VLOOKUP($L185,Validatie!E191:F201,2,FALSE)))))</f>
        <v/>
      </c>
      <c r="L185" s="136"/>
      <c r="M185" s="136"/>
    </row>
    <row r="186" spans="1:13" x14ac:dyDescent="0.3">
      <c r="A186" s="148"/>
      <c r="B186" s="137"/>
      <c r="C186" s="137"/>
      <c r="D186" s="148"/>
      <c r="E186" s="148"/>
      <c r="F186" s="138"/>
      <c r="G186" s="133" t="str">
        <f>IF(H186="Vervalt","Vervalt",IF(H186=0,"",IF(LEN(H186)=0,0,(VLOOKUP($H186,Validatie!C192:D203,2,FALSE)))))</f>
        <v/>
      </c>
      <c r="H186" s="136"/>
      <c r="I186" s="136"/>
      <c r="J186" s="141"/>
      <c r="K186" s="133" t="str">
        <f>IF(L186="Vervalt","Vervalt",IF(L186=0,"",IF(LEN(L186)=0,0,(VLOOKUP($L186,Validatie!E192:F202,2,FALSE)))))</f>
        <v/>
      </c>
      <c r="L186" s="136"/>
      <c r="M186" s="136"/>
    </row>
    <row r="187" spans="1:13" x14ac:dyDescent="0.3">
      <c r="A187" s="148"/>
      <c r="B187" s="137"/>
      <c r="C187" s="137"/>
      <c r="D187" s="148"/>
      <c r="E187" s="148"/>
      <c r="F187" s="138"/>
      <c r="G187" s="133" t="str">
        <f>IF(H187="Vervalt","Vervalt",IF(H187=0,"",IF(LEN(H187)=0,0,(VLOOKUP($H187,Validatie!C193:D204,2,FALSE)))))</f>
        <v/>
      </c>
      <c r="H187" s="136"/>
      <c r="I187" s="136"/>
      <c r="J187" s="141"/>
      <c r="K187" s="133" t="str">
        <f>IF(L187="Vervalt","Vervalt",IF(L187=0,"",IF(LEN(L187)=0,0,(VLOOKUP($L187,Validatie!E193:F203,2,FALSE)))))</f>
        <v/>
      </c>
      <c r="L187" s="136"/>
      <c r="M187" s="136"/>
    </row>
    <row r="188" spans="1:13" x14ac:dyDescent="0.3">
      <c r="A188" s="148"/>
      <c r="B188" s="137"/>
      <c r="C188" s="137"/>
      <c r="D188" s="148"/>
      <c r="E188" s="148"/>
      <c r="F188" s="138"/>
      <c r="G188" s="133" t="str">
        <f>IF(H188="Vervalt","Vervalt",IF(H188=0,"",IF(LEN(H188)=0,0,(VLOOKUP($H188,Validatie!C194:D205,2,FALSE)))))</f>
        <v/>
      </c>
      <c r="H188" s="136"/>
      <c r="I188" s="136"/>
      <c r="J188" s="141"/>
      <c r="K188" s="133" t="str">
        <f>IF(L188="Vervalt","Vervalt",IF(L188=0,"",IF(LEN(L188)=0,0,(VLOOKUP($L188,Validatie!E194:F204,2,FALSE)))))</f>
        <v/>
      </c>
      <c r="L188" s="136"/>
      <c r="M188" s="136"/>
    </row>
    <row r="189" spans="1:13" x14ac:dyDescent="0.3">
      <c r="A189" s="148"/>
      <c r="B189" s="137"/>
      <c r="C189" s="137"/>
      <c r="D189" s="148"/>
      <c r="E189" s="148"/>
      <c r="F189" s="138"/>
      <c r="G189" s="133" t="str">
        <f>IF(H189="Vervalt","Vervalt",IF(H189=0,"",IF(LEN(H189)=0,0,(VLOOKUP($H189,Validatie!C195:D206,2,FALSE)))))</f>
        <v/>
      </c>
      <c r="H189" s="136"/>
      <c r="I189" s="136"/>
      <c r="J189" s="141"/>
      <c r="K189" s="133" t="str">
        <f>IF(L189="Vervalt","Vervalt",IF(L189=0,"",IF(LEN(L189)=0,0,(VLOOKUP($L189,Validatie!E195:F205,2,FALSE)))))</f>
        <v/>
      </c>
      <c r="L189" s="136"/>
      <c r="M189" s="136"/>
    </row>
    <row r="190" spans="1:13" x14ac:dyDescent="0.3">
      <c r="A190" s="148"/>
      <c r="B190" s="137"/>
      <c r="C190" s="137"/>
      <c r="D190" s="148"/>
      <c r="E190" s="148"/>
      <c r="F190" s="138"/>
      <c r="G190" s="133" t="str">
        <f>IF(H190="Vervalt","Vervalt",IF(H190=0,"",IF(LEN(H190)=0,0,(VLOOKUP($H190,Validatie!C196:D207,2,FALSE)))))</f>
        <v/>
      </c>
      <c r="H190" s="136"/>
      <c r="I190" s="136"/>
      <c r="J190" s="141"/>
      <c r="K190" s="133" t="str">
        <f>IF(L190="Vervalt","Vervalt",IF(L190=0,"",IF(LEN(L190)=0,0,(VLOOKUP($L190,Validatie!E196:F206,2,FALSE)))))</f>
        <v/>
      </c>
      <c r="L190" s="136"/>
      <c r="M190" s="136"/>
    </row>
    <row r="191" spans="1:13" x14ac:dyDescent="0.3">
      <c r="A191" s="148"/>
      <c r="B191" s="137"/>
      <c r="C191" s="137"/>
      <c r="D191" s="148"/>
      <c r="E191" s="148"/>
      <c r="F191" s="138"/>
      <c r="G191" s="133" t="str">
        <f>IF(H191="Vervalt","Vervalt",IF(H191=0,"",IF(LEN(H191)=0,0,(VLOOKUP($H191,Validatie!C197:D208,2,FALSE)))))</f>
        <v/>
      </c>
      <c r="H191" s="136"/>
      <c r="I191" s="136"/>
      <c r="J191" s="141"/>
      <c r="K191" s="133" t="str">
        <f>IF(L191="Vervalt","Vervalt",IF(L191=0,"",IF(LEN(L191)=0,0,(VLOOKUP($L191,Validatie!E197:F207,2,FALSE)))))</f>
        <v/>
      </c>
      <c r="L191" s="136"/>
      <c r="M191" s="136"/>
    </row>
    <row r="192" spans="1:13" x14ac:dyDescent="0.3">
      <c r="A192" s="148"/>
      <c r="B192" s="137"/>
      <c r="C192" s="137"/>
      <c r="D192" s="148"/>
      <c r="E192" s="148"/>
      <c r="F192" s="138"/>
      <c r="G192" s="133" t="str">
        <f>IF(H192="Vervalt","Vervalt",IF(H192=0,"",IF(LEN(H192)=0,0,(VLOOKUP($H192,Validatie!C198:D209,2,FALSE)))))</f>
        <v/>
      </c>
      <c r="H192" s="136"/>
      <c r="I192" s="136"/>
      <c r="J192" s="141"/>
      <c r="K192" s="133" t="str">
        <f>IF(L192="Vervalt","Vervalt",IF(L192=0,"",IF(LEN(L192)=0,0,(VLOOKUP($L192,Validatie!E198:F208,2,FALSE)))))</f>
        <v/>
      </c>
      <c r="L192" s="136"/>
      <c r="M192" s="136"/>
    </row>
    <row r="193" spans="1:13" x14ac:dyDescent="0.3">
      <c r="A193" s="148"/>
      <c r="B193" s="137"/>
      <c r="C193" s="137"/>
      <c r="D193" s="148"/>
      <c r="E193" s="148"/>
      <c r="F193" s="138"/>
      <c r="G193" s="133" t="str">
        <f>IF(H193="Vervalt","Vervalt",IF(H193=0,"",IF(LEN(H193)=0,0,(VLOOKUP($H193,Validatie!C199:D210,2,FALSE)))))</f>
        <v/>
      </c>
      <c r="H193" s="136"/>
      <c r="I193" s="136"/>
      <c r="J193" s="141"/>
      <c r="K193" s="133" t="str">
        <f>IF(L193="Vervalt","Vervalt",IF(L193=0,"",IF(LEN(L193)=0,0,(VLOOKUP($L193,Validatie!E199:F209,2,FALSE)))))</f>
        <v/>
      </c>
      <c r="L193" s="136"/>
      <c r="M193" s="136"/>
    </row>
    <row r="194" spans="1:13" x14ac:dyDescent="0.3">
      <c r="A194" s="148"/>
      <c r="B194" s="137"/>
      <c r="C194" s="137"/>
      <c r="D194" s="148"/>
      <c r="E194" s="148"/>
      <c r="F194" s="138"/>
      <c r="G194" s="133" t="str">
        <f>IF(H194="Vervalt","Vervalt",IF(H194=0,"",IF(LEN(H194)=0,0,(VLOOKUP($H194,Validatie!C200:D211,2,FALSE)))))</f>
        <v/>
      </c>
      <c r="H194" s="136"/>
      <c r="I194" s="136"/>
      <c r="J194" s="141"/>
      <c r="K194" s="133" t="str">
        <f>IF(L194="Vervalt","Vervalt",IF(L194=0,"",IF(LEN(L194)=0,0,(VLOOKUP($L194,Validatie!E200:F210,2,FALSE)))))</f>
        <v/>
      </c>
      <c r="L194" s="136"/>
      <c r="M194" s="136"/>
    </row>
    <row r="195" spans="1:13" x14ac:dyDescent="0.3">
      <c r="A195" s="148"/>
      <c r="B195" s="137"/>
      <c r="C195" s="137"/>
      <c r="D195" s="148"/>
      <c r="E195" s="148"/>
      <c r="F195" s="138"/>
      <c r="G195" s="133" t="str">
        <f>IF(H195="Vervalt","Vervalt",IF(H195=0,"",IF(LEN(H195)=0,0,(VLOOKUP($H195,Validatie!C201:D212,2,FALSE)))))</f>
        <v/>
      </c>
      <c r="H195" s="136"/>
      <c r="I195" s="136"/>
      <c r="J195" s="141"/>
      <c r="K195" s="133" t="str">
        <f>IF(L195="Vervalt","Vervalt",IF(L195=0,"",IF(LEN(L195)=0,0,(VLOOKUP($L195,Validatie!E201:F211,2,FALSE)))))</f>
        <v/>
      </c>
      <c r="L195" s="136"/>
      <c r="M195" s="136"/>
    </row>
    <row r="196" spans="1:13" x14ac:dyDescent="0.3">
      <c r="A196" s="148"/>
      <c r="B196" s="137"/>
      <c r="C196" s="137"/>
      <c r="D196" s="148"/>
      <c r="E196" s="148"/>
      <c r="F196" s="138"/>
      <c r="G196" s="133" t="str">
        <f>IF(H196="Vervalt","Vervalt",IF(H196=0,"",IF(LEN(H196)=0,0,(VLOOKUP($H196,Validatie!C202:D213,2,FALSE)))))</f>
        <v/>
      </c>
      <c r="H196" s="136"/>
      <c r="I196" s="136"/>
      <c r="J196" s="141"/>
      <c r="K196" s="133" t="str">
        <f>IF(L196="Vervalt","Vervalt",IF(L196=0,"",IF(LEN(L196)=0,0,(VLOOKUP($L196,Validatie!E202:F212,2,FALSE)))))</f>
        <v/>
      </c>
      <c r="L196" s="136"/>
      <c r="M196" s="136"/>
    </row>
    <row r="197" spans="1:13" x14ac:dyDescent="0.3">
      <c r="A197" s="148"/>
      <c r="B197" s="137"/>
      <c r="C197" s="137"/>
      <c r="D197" s="148"/>
      <c r="E197" s="148"/>
      <c r="F197" s="138"/>
      <c r="G197" s="133" t="str">
        <f>IF(H197="Vervalt","Vervalt",IF(H197=0,"",IF(LEN(H197)=0,0,(VLOOKUP($H197,Validatie!C203:D214,2,FALSE)))))</f>
        <v/>
      </c>
      <c r="H197" s="136"/>
      <c r="I197" s="136"/>
      <c r="J197" s="141"/>
      <c r="K197" s="133" t="str">
        <f>IF(L197="Vervalt","Vervalt",IF(L197=0,"",IF(LEN(L197)=0,0,(VLOOKUP($L197,Validatie!E203:F213,2,FALSE)))))</f>
        <v/>
      </c>
      <c r="L197" s="136"/>
      <c r="M197" s="136"/>
    </row>
    <row r="198" spans="1:13" x14ac:dyDescent="0.3">
      <c r="A198" s="148"/>
      <c r="B198" s="137"/>
      <c r="C198" s="137"/>
      <c r="D198" s="148"/>
      <c r="E198" s="148"/>
      <c r="F198" s="138"/>
      <c r="G198" s="133" t="str">
        <f>IF(H198="Vervalt","Vervalt",IF(H198=0,"",IF(LEN(H198)=0,0,(VLOOKUP($H198,Validatie!C204:D215,2,FALSE)))))</f>
        <v/>
      </c>
      <c r="H198" s="136"/>
      <c r="I198" s="136"/>
      <c r="J198" s="141"/>
      <c r="K198" s="133" t="str">
        <f>IF(L198="Vervalt","Vervalt",IF(L198=0,"",IF(LEN(L198)=0,0,(VLOOKUP($L198,Validatie!E204:F214,2,FALSE)))))</f>
        <v/>
      </c>
      <c r="L198" s="136"/>
      <c r="M198" s="136"/>
    </row>
    <row r="199" spans="1:13" x14ac:dyDescent="0.3">
      <c r="A199" s="148"/>
      <c r="B199" s="137"/>
      <c r="C199" s="137"/>
      <c r="D199" s="148"/>
      <c r="E199" s="148"/>
      <c r="F199" s="138"/>
      <c r="G199" s="133" t="str">
        <f>IF(H199="Vervalt","Vervalt",IF(H199=0,"",IF(LEN(H199)=0,0,(VLOOKUP($H199,Validatie!C205:D216,2,FALSE)))))</f>
        <v/>
      </c>
      <c r="H199" s="136"/>
      <c r="I199" s="136"/>
      <c r="J199" s="141"/>
      <c r="K199" s="133" t="str">
        <f>IF(L199="Vervalt","Vervalt",IF(L199=0,"",IF(LEN(L199)=0,0,(VLOOKUP($L199,Validatie!E205:F215,2,FALSE)))))</f>
        <v/>
      </c>
      <c r="L199" s="136"/>
      <c r="M199" s="136"/>
    </row>
    <row r="200" spans="1:13" x14ac:dyDescent="0.3">
      <c r="A200" s="148"/>
      <c r="B200" s="137"/>
      <c r="C200" s="137"/>
      <c r="D200" s="148"/>
      <c r="E200" s="148"/>
      <c r="F200" s="138"/>
      <c r="G200" s="133" t="str">
        <f>IF(H200="Vervalt","Vervalt",IF(H200=0,"",IF(LEN(H200)=0,0,(VLOOKUP($H200,Validatie!C206:D217,2,FALSE)))))</f>
        <v/>
      </c>
      <c r="H200" s="136"/>
      <c r="I200" s="136"/>
      <c r="J200" s="141"/>
      <c r="K200" s="133" t="str">
        <f>IF(L200="Vervalt","Vervalt",IF(L200=0,"",IF(LEN(L200)=0,0,(VLOOKUP($L200,Validatie!E206:F216,2,FALSE)))))</f>
        <v/>
      </c>
      <c r="L200" s="136"/>
      <c r="M200" s="136"/>
    </row>
    <row r="201" spans="1:13" x14ac:dyDescent="0.3">
      <c r="A201" s="148"/>
      <c r="B201" s="137"/>
      <c r="C201" s="137"/>
      <c r="D201" s="148"/>
      <c r="E201" s="148"/>
      <c r="F201" s="138"/>
      <c r="G201" s="133" t="str">
        <f>IF(H201="Vervalt","Vervalt",IF(H201=0,"",IF(LEN(H201)=0,0,(VLOOKUP($H201,Validatie!C207:D218,2,FALSE)))))</f>
        <v/>
      </c>
      <c r="H201" s="136"/>
      <c r="I201" s="136"/>
      <c r="J201" s="141"/>
      <c r="K201" s="133" t="str">
        <f>IF(L201="Vervalt","Vervalt",IF(L201=0,"",IF(LEN(L201)=0,0,(VLOOKUP($L201,Validatie!E207:F217,2,FALSE)))))</f>
        <v/>
      </c>
      <c r="L201" s="136"/>
      <c r="M201" s="136"/>
    </row>
    <row r="202" spans="1:13" x14ac:dyDescent="0.3">
      <c r="A202" s="148"/>
      <c r="B202" s="137"/>
      <c r="C202" s="137"/>
      <c r="D202" s="148"/>
      <c r="E202" s="148"/>
      <c r="F202" s="138"/>
      <c r="G202" s="133" t="str">
        <f>IF(H202="Vervalt","Vervalt",IF(H202=0,"",IF(LEN(H202)=0,0,(VLOOKUP($H202,Validatie!C208:D219,2,FALSE)))))</f>
        <v/>
      </c>
      <c r="H202" s="136"/>
      <c r="I202" s="136"/>
      <c r="J202" s="141"/>
      <c r="K202" s="133" t="str">
        <f>IF(L202="Vervalt","Vervalt",IF(L202=0,"",IF(LEN(L202)=0,0,(VLOOKUP($L202,Validatie!E208:F218,2,FALSE)))))</f>
        <v/>
      </c>
      <c r="L202" s="136"/>
      <c r="M202" s="136"/>
    </row>
    <row r="203" spans="1:13" x14ac:dyDescent="0.3">
      <c r="A203" s="148"/>
      <c r="B203" s="137"/>
      <c r="C203" s="137"/>
      <c r="D203" s="148"/>
      <c r="E203" s="148"/>
      <c r="F203" s="138"/>
      <c r="G203" s="133" t="str">
        <f>IF(H203="Vervalt","Vervalt",IF(H203=0,"",IF(LEN(H203)=0,0,(VLOOKUP($H203,Validatie!C209:D220,2,FALSE)))))</f>
        <v/>
      </c>
      <c r="H203" s="136"/>
      <c r="I203" s="136"/>
      <c r="J203" s="141"/>
      <c r="K203" s="133" t="str">
        <f>IF(L203="Vervalt","Vervalt",IF(L203=0,"",IF(LEN(L203)=0,0,(VLOOKUP($L203,Validatie!E209:F219,2,FALSE)))))</f>
        <v/>
      </c>
      <c r="L203" s="136"/>
      <c r="M203" s="136"/>
    </row>
    <row r="204" spans="1:13" x14ac:dyDescent="0.3">
      <c r="A204" s="148"/>
      <c r="B204" s="137"/>
      <c r="C204" s="137"/>
      <c r="D204" s="148"/>
      <c r="E204" s="148"/>
      <c r="F204" s="138"/>
      <c r="G204" s="133" t="str">
        <f>IF(H204="Vervalt","Vervalt",IF(H204=0,"",IF(LEN(H204)=0,0,(VLOOKUP($H204,Validatie!C210:D221,2,FALSE)))))</f>
        <v/>
      </c>
      <c r="H204" s="136"/>
      <c r="I204" s="136"/>
      <c r="J204" s="141"/>
      <c r="K204" s="133" t="str">
        <f>IF(L204="Vervalt","Vervalt",IF(L204=0,"",IF(LEN(L204)=0,0,(VLOOKUP($L204,Validatie!E210:F220,2,FALSE)))))</f>
        <v/>
      </c>
      <c r="L204" s="136"/>
      <c r="M204" s="136"/>
    </row>
    <row r="205" spans="1:13" x14ac:dyDescent="0.3">
      <c r="A205" s="148"/>
      <c r="B205" s="137"/>
      <c r="C205" s="137"/>
      <c r="D205" s="148"/>
      <c r="E205" s="148"/>
      <c r="F205" s="138"/>
      <c r="G205" s="133" t="str">
        <f>IF(H205="Vervalt","Vervalt",IF(H205=0,"",IF(LEN(H205)=0,0,(VLOOKUP($H205,Validatie!C211:D222,2,FALSE)))))</f>
        <v/>
      </c>
      <c r="H205" s="136"/>
      <c r="I205" s="136"/>
      <c r="J205" s="141"/>
      <c r="K205" s="133" t="str">
        <f>IF(L205="Vervalt","Vervalt",IF(L205=0,"",IF(LEN(L205)=0,0,(VLOOKUP($L205,Validatie!E211:F221,2,FALSE)))))</f>
        <v/>
      </c>
      <c r="L205" s="136"/>
      <c r="M205" s="136"/>
    </row>
    <row r="206" spans="1:13" x14ac:dyDescent="0.3">
      <c r="A206" s="148"/>
      <c r="B206" s="137"/>
      <c r="C206" s="137"/>
      <c r="D206" s="148"/>
      <c r="E206" s="148"/>
      <c r="F206" s="138"/>
      <c r="G206" s="133" t="str">
        <f>IF(H206="Vervalt","Vervalt",IF(H206=0,"",IF(LEN(H206)=0,0,(VLOOKUP($H206,Validatie!C212:D223,2,FALSE)))))</f>
        <v/>
      </c>
      <c r="H206" s="136"/>
      <c r="I206" s="136"/>
      <c r="J206" s="141"/>
      <c r="K206" s="133" t="str">
        <f>IF(L206="Vervalt","Vervalt",IF(L206=0,"",IF(LEN(L206)=0,0,(VLOOKUP($L206,Validatie!E212:F222,2,FALSE)))))</f>
        <v/>
      </c>
      <c r="L206" s="136"/>
      <c r="M206" s="136"/>
    </row>
    <row r="207" spans="1:13" x14ac:dyDescent="0.3">
      <c r="A207" s="148"/>
      <c r="B207" s="137"/>
      <c r="C207" s="137"/>
      <c r="D207" s="148"/>
      <c r="E207" s="148"/>
      <c r="F207" s="138"/>
      <c r="G207" s="133" t="str">
        <f>IF(H207="Vervalt","Vervalt",IF(H207=0,"",IF(LEN(H207)=0,0,(VLOOKUP($H207,Validatie!C213:D224,2,FALSE)))))</f>
        <v/>
      </c>
      <c r="H207" s="136"/>
      <c r="I207" s="136"/>
      <c r="J207" s="141"/>
      <c r="K207" s="133" t="str">
        <f>IF(L207="Vervalt","Vervalt",IF(L207=0,"",IF(LEN(L207)=0,0,(VLOOKUP($L207,Validatie!E213:F223,2,FALSE)))))</f>
        <v/>
      </c>
      <c r="L207" s="136"/>
      <c r="M207" s="136"/>
    </row>
    <row r="208" spans="1:13" x14ac:dyDescent="0.3">
      <c r="A208" s="148"/>
      <c r="B208" s="137"/>
      <c r="C208" s="137"/>
      <c r="D208" s="148"/>
      <c r="E208" s="148"/>
      <c r="F208" s="138"/>
      <c r="G208" s="133" t="str">
        <f>IF(H208="Vervalt","Vervalt",IF(H208=0,"",IF(LEN(H208)=0,0,(VLOOKUP($H208,Validatie!C214:D225,2,FALSE)))))</f>
        <v/>
      </c>
      <c r="H208" s="136"/>
      <c r="I208" s="136"/>
      <c r="J208" s="141"/>
      <c r="K208" s="133" t="str">
        <f>IF(L208="Vervalt","Vervalt",IF(L208=0,"",IF(LEN(L208)=0,0,(VLOOKUP($L208,Validatie!E214:F224,2,FALSE)))))</f>
        <v/>
      </c>
      <c r="L208" s="136"/>
      <c r="M208" s="136"/>
    </row>
    <row r="209" spans="1:13" x14ac:dyDescent="0.3">
      <c r="A209" s="148"/>
      <c r="B209" s="137"/>
      <c r="C209" s="137"/>
      <c r="D209" s="148"/>
      <c r="E209" s="148"/>
      <c r="F209" s="138"/>
      <c r="G209" s="133" t="str">
        <f>IF(H209="Vervalt","Vervalt",IF(H209=0,"",IF(LEN(H209)=0,0,(VLOOKUP($H209,Validatie!C215:D226,2,FALSE)))))</f>
        <v/>
      </c>
      <c r="H209" s="136"/>
      <c r="I209" s="136"/>
      <c r="J209" s="141"/>
      <c r="K209" s="133" t="str">
        <f>IF(L209="Vervalt","Vervalt",IF(L209=0,"",IF(LEN(L209)=0,0,(VLOOKUP($L209,Validatie!E215:F225,2,FALSE)))))</f>
        <v/>
      </c>
      <c r="L209" s="136"/>
      <c r="M209" s="136"/>
    </row>
    <row r="210" spans="1:13" x14ac:dyDescent="0.3">
      <c r="A210" s="148"/>
      <c r="B210" s="137"/>
      <c r="C210" s="137"/>
      <c r="D210" s="148"/>
      <c r="E210" s="148"/>
      <c r="F210" s="138"/>
      <c r="G210" s="133" t="str">
        <f>IF(H210="Vervalt","Vervalt",IF(H210=0,"",IF(LEN(H210)=0,0,(VLOOKUP($H210,Validatie!C216:D227,2,FALSE)))))</f>
        <v/>
      </c>
      <c r="H210" s="136"/>
      <c r="I210" s="136"/>
      <c r="J210" s="141"/>
      <c r="K210" s="133" t="str">
        <f>IF(L210="Vervalt","Vervalt",IF(L210=0,"",IF(LEN(L210)=0,0,(VLOOKUP($L210,Validatie!E216:F226,2,FALSE)))))</f>
        <v/>
      </c>
      <c r="L210" s="136"/>
      <c r="M210" s="136"/>
    </row>
    <row r="211" spans="1:13" x14ac:dyDescent="0.3">
      <c r="A211" s="148"/>
      <c r="B211" s="137"/>
      <c r="C211" s="137"/>
      <c r="D211" s="148"/>
      <c r="E211" s="148"/>
      <c r="F211" s="138"/>
      <c r="G211" s="133" t="str">
        <f>IF(H211="Vervalt","Vervalt",IF(H211=0,"",IF(LEN(H211)=0,0,(VLOOKUP($H211,Validatie!C217:D228,2,FALSE)))))</f>
        <v/>
      </c>
      <c r="H211" s="136"/>
      <c r="I211" s="136"/>
      <c r="J211" s="141"/>
      <c r="K211" s="133" t="str">
        <f>IF(L211="Vervalt","Vervalt",IF(L211=0,"",IF(LEN(L211)=0,0,(VLOOKUP($L211,Validatie!E217:F227,2,FALSE)))))</f>
        <v/>
      </c>
      <c r="L211" s="136"/>
      <c r="M211" s="136"/>
    </row>
    <row r="212" spans="1:13" x14ac:dyDescent="0.3">
      <c r="A212" s="148"/>
      <c r="B212" s="137"/>
      <c r="C212" s="137"/>
      <c r="D212" s="148"/>
      <c r="E212" s="148"/>
      <c r="F212" s="138"/>
      <c r="G212" s="133" t="str">
        <f>IF(H212="Vervalt","Vervalt",IF(H212=0,"",IF(LEN(H212)=0,0,(VLOOKUP($H212,Validatie!C218:D229,2,FALSE)))))</f>
        <v/>
      </c>
      <c r="H212" s="136"/>
      <c r="I212" s="136"/>
      <c r="J212" s="141"/>
      <c r="K212" s="133" t="str">
        <f>IF(L212="Vervalt","Vervalt",IF(L212=0,"",IF(LEN(L212)=0,0,(VLOOKUP($L212,Validatie!E218:F228,2,FALSE)))))</f>
        <v/>
      </c>
      <c r="L212" s="136"/>
      <c r="M212" s="136"/>
    </row>
    <row r="213" spans="1:13" x14ac:dyDescent="0.3">
      <c r="A213" s="148"/>
      <c r="B213" s="137"/>
      <c r="C213" s="137"/>
      <c r="D213" s="148"/>
      <c r="E213" s="148"/>
      <c r="F213" s="138"/>
      <c r="G213" s="133" t="str">
        <f>IF(H213="Vervalt","Vervalt",IF(H213=0,"",IF(LEN(H213)=0,0,(VLOOKUP($H213,Validatie!C219:D230,2,FALSE)))))</f>
        <v/>
      </c>
      <c r="H213" s="136"/>
      <c r="I213" s="136"/>
      <c r="J213" s="141"/>
      <c r="K213" s="133" t="str">
        <f>IF(L213="Vervalt","Vervalt",IF(L213=0,"",IF(LEN(L213)=0,0,(VLOOKUP($L213,Validatie!E219:F229,2,FALSE)))))</f>
        <v/>
      </c>
      <c r="L213" s="136"/>
      <c r="M213" s="136"/>
    </row>
    <row r="214" spans="1:13" x14ac:dyDescent="0.3">
      <c r="A214" s="148"/>
      <c r="B214" s="137"/>
      <c r="C214" s="137"/>
      <c r="D214" s="148"/>
      <c r="E214" s="148"/>
      <c r="F214" s="138"/>
      <c r="G214" s="133" t="str">
        <f>IF(H214="Vervalt","Vervalt",IF(H214=0,"",IF(LEN(H214)=0,0,(VLOOKUP($H214,Validatie!C220:D231,2,FALSE)))))</f>
        <v/>
      </c>
      <c r="H214" s="136"/>
      <c r="I214" s="136"/>
      <c r="J214" s="141"/>
      <c r="K214" s="133" t="str">
        <f>IF(L214="Vervalt","Vervalt",IF(L214=0,"",IF(LEN(L214)=0,0,(VLOOKUP($L214,Validatie!E220:F230,2,FALSE)))))</f>
        <v/>
      </c>
      <c r="L214" s="136"/>
      <c r="M214" s="136"/>
    </row>
    <row r="215" spans="1:13" x14ac:dyDescent="0.3">
      <c r="A215" s="148"/>
      <c r="B215" s="137"/>
      <c r="C215" s="137"/>
      <c r="D215" s="148"/>
      <c r="E215" s="148"/>
      <c r="F215" s="138"/>
      <c r="G215" s="133" t="str">
        <f>IF(H215="Vervalt","Vervalt",IF(H215=0,"",IF(LEN(H215)=0,0,(VLOOKUP($H215,Validatie!C221:D232,2,FALSE)))))</f>
        <v/>
      </c>
      <c r="H215" s="136"/>
      <c r="I215" s="136"/>
      <c r="J215" s="141"/>
      <c r="K215" s="133" t="str">
        <f>IF(L215="Vervalt","Vervalt",IF(L215=0,"",IF(LEN(L215)=0,0,(VLOOKUP($L215,Validatie!E221:F231,2,FALSE)))))</f>
        <v/>
      </c>
      <c r="L215" s="136"/>
      <c r="M215" s="136"/>
    </row>
    <row r="216" spans="1:13" x14ac:dyDescent="0.3">
      <c r="A216" s="148"/>
      <c r="B216" s="137"/>
      <c r="C216" s="137"/>
      <c r="D216" s="148"/>
      <c r="E216" s="148"/>
      <c r="F216" s="138"/>
      <c r="G216" s="133" t="str">
        <f>IF(H216="Vervalt","Vervalt",IF(H216=0,"",IF(LEN(H216)=0,0,(VLOOKUP($H216,Validatie!C222:D233,2,FALSE)))))</f>
        <v/>
      </c>
      <c r="H216" s="136"/>
      <c r="I216" s="136"/>
      <c r="J216" s="141"/>
      <c r="K216" s="133" t="str">
        <f>IF(L216="Vervalt","Vervalt",IF(L216=0,"",IF(LEN(L216)=0,0,(VLOOKUP($L216,Validatie!E222:F232,2,FALSE)))))</f>
        <v/>
      </c>
      <c r="L216" s="136"/>
      <c r="M216" s="136"/>
    </row>
    <row r="217" spans="1:13" x14ac:dyDescent="0.3">
      <c r="A217" s="148"/>
      <c r="B217" s="137"/>
      <c r="C217" s="137"/>
      <c r="D217" s="148"/>
      <c r="E217" s="148"/>
      <c r="F217" s="138"/>
      <c r="G217" s="133" t="str">
        <f>IF(H217="Vervalt","Vervalt",IF(H217=0,"",IF(LEN(H217)=0,0,(VLOOKUP($H217,Validatie!C223:D234,2,FALSE)))))</f>
        <v/>
      </c>
      <c r="H217" s="136"/>
      <c r="I217" s="136"/>
      <c r="J217" s="141"/>
      <c r="K217" s="133" t="str">
        <f>IF(L217="Vervalt","Vervalt",IF(L217=0,"",IF(LEN(L217)=0,0,(VLOOKUP($L217,Validatie!E223:F233,2,FALSE)))))</f>
        <v/>
      </c>
      <c r="L217" s="136"/>
      <c r="M217" s="136"/>
    </row>
    <row r="218" spans="1:13" x14ac:dyDescent="0.3">
      <c r="A218" s="148"/>
      <c r="B218" s="137"/>
      <c r="C218" s="137"/>
      <c r="D218" s="148"/>
      <c r="E218" s="148"/>
      <c r="F218" s="138"/>
      <c r="G218" s="133" t="str">
        <f>IF(H218="Vervalt","Vervalt",IF(H218=0,"",IF(LEN(H218)=0,0,(VLOOKUP($H218,Validatie!C224:D235,2,FALSE)))))</f>
        <v/>
      </c>
      <c r="H218" s="136"/>
      <c r="I218" s="136"/>
      <c r="J218" s="141"/>
      <c r="K218" s="133" t="str">
        <f>IF(L218="Vervalt","Vervalt",IF(L218=0,"",IF(LEN(L218)=0,0,(VLOOKUP($L218,Validatie!E224:F234,2,FALSE)))))</f>
        <v/>
      </c>
      <c r="L218" s="136"/>
      <c r="M218" s="136"/>
    </row>
    <row r="219" spans="1:13" x14ac:dyDescent="0.3">
      <c r="A219" s="148"/>
      <c r="B219" s="137"/>
      <c r="C219" s="137"/>
      <c r="D219" s="148"/>
      <c r="E219" s="148"/>
      <c r="F219" s="138"/>
      <c r="G219" s="133" t="str">
        <f>IF(H219="Vervalt","Vervalt",IF(H219=0,"",IF(LEN(H219)=0,0,(VLOOKUP($H219,Validatie!C225:D236,2,FALSE)))))</f>
        <v/>
      </c>
      <c r="H219" s="136"/>
      <c r="I219" s="136"/>
      <c r="J219" s="141"/>
      <c r="K219" s="133" t="str">
        <f>IF(L219="Vervalt","Vervalt",IF(L219=0,"",IF(LEN(L219)=0,0,(VLOOKUP($L219,Validatie!E225:F235,2,FALSE)))))</f>
        <v/>
      </c>
      <c r="L219" s="136"/>
      <c r="M219" s="136"/>
    </row>
    <row r="220" spans="1:13" x14ac:dyDescent="0.3">
      <c r="A220" s="148"/>
      <c r="B220" s="137"/>
      <c r="C220" s="137"/>
      <c r="D220" s="148"/>
      <c r="E220" s="148"/>
      <c r="F220" s="138"/>
      <c r="G220" s="133" t="str">
        <f>IF(H220="Vervalt","Vervalt",IF(H220=0,"",IF(LEN(H220)=0,0,(VLOOKUP($H220,Validatie!C226:D237,2,FALSE)))))</f>
        <v/>
      </c>
      <c r="H220" s="136"/>
      <c r="I220" s="136"/>
      <c r="J220" s="141"/>
      <c r="K220" s="133" t="str">
        <f>IF(L220="Vervalt","Vervalt",IF(L220=0,"",IF(LEN(L220)=0,0,(VLOOKUP($L220,Validatie!E226:F236,2,FALSE)))))</f>
        <v/>
      </c>
      <c r="L220" s="136"/>
      <c r="M220" s="136"/>
    </row>
    <row r="221" spans="1:13" x14ac:dyDescent="0.3">
      <c r="A221" s="148"/>
      <c r="B221" s="137"/>
      <c r="C221" s="137"/>
      <c r="D221" s="148"/>
      <c r="E221" s="148"/>
      <c r="F221" s="138"/>
      <c r="G221" s="133" t="str">
        <f>IF(H221="Vervalt","Vervalt",IF(H221=0,"",IF(LEN(H221)=0,0,(VLOOKUP($H221,Validatie!C227:D238,2,FALSE)))))</f>
        <v/>
      </c>
      <c r="H221" s="136"/>
      <c r="I221" s="136"/>
      <c r="J221" s="141"/>
      <c r="K221" s="133" t="str">
        <f>IF(L221="Vervalt","Vervalt",IF(L221=0,"",IF(LEN(L221)=0,0,(VLOOKUP($L221,Validatie!E227:F237,2,FALSE)))))</f>
        <v/>
      </c>
      <c r="L221" s="136"/>
      <c r="M221" s="136"/>
    </row>
    <row r="222" spans="1:13" x14ac:dyDescent="0.3">
      <c r="A222" s="148"/>
      <c r="B222" s="137"/>
      <c r="C222" s="137"/>
      <c r="D222" s="148"/>
      <c r="E222" s="148"/>
      <c r="F222" s="138"/>
      <c r="G222" s="133" t="str">
        <f>IF(H222="Vervalt","Vervalt",IF(H222=0,"",IF(LEN(H222)=0,0,(VLOOKUP($H222,Validatie!C228:D239,2,FALSE)))))</f>
        <v/>
      </c>
      <c r="H222" s="136"/>
      <c r="I222" s="136"/>
      <c r="J222" s="141"/>
      <c r="K222" s="133" t="str">
        <f>IF(L222="Vervalt","Vervalt",IF(L222=0,"",IF(LEN(L222)=0,0,(VLOOKUP($L222,Validatie!E228:F238,2,FALSE)))))</f>
        <v/>
      </c>
      <c r="L222" s="136"/>
      <c r="M222" s="136"/>
    </row>
    <row r="223" spans="1:13" x14ac:dyDescent="0.3">
      <c r="A223" s="148"/>
      <c r="B223" s="137"/>
      <c r="C223" s="137"/>
      <c r="D223" s="148"/>
      <c r="E223" s="148"/>
      <c r="F223" s="138"/>
      <c r="G223" s="133" t="str">
        <f>IF(H223="Vervalt","Vervalt",IF(H223=0,"",IF(LEN(H223)=0,0,(VLOOKUP($H223,Validatie!C229:D240,2,FALSE)))))</f>
        <v/>
      </c>
      <c r="H223" s="136"/>
      <c r="I223" s="136"/>
      <c r="J223" s="141"/>
      <c r="K223" s="133" t="str">
        <f>IF(L223="Vervalt","Vervalt",IF(L223=0,"",IF(LEN(L223)=0,0,(VLOOKUP($L223,Validatie!E229:F239,2,FALSE)))))</f>
        <v/>
      </c>
      <c r="L223" s="136"/>
      <c r="M223" s="136"/>
    </row>
    <row r="224" spans="1:13" x14ac:dyDescent="0.3">
      <c r="A224" s="148"/>
      <c r="B224" s="137"/>
      <c r="C224" s="137"/>
      <c r="D224" s="148"/>
      <c r="E224" s="148"/>
      <c r="F224" s="138"/>
      <c r="G224" s="133" t="str">
        <f>IF(H224="Vervalt","Vervalt",IF(H224=0,"",IF(LEN(H224)=0,0,(VLOOKUP($H224,Validatie!C230:D241,2,FALSE)))))</f>
        <v/>
      </c>
      <c r="H224" s="136"/>
      <c r="I224" s="136"/>
      <c r="J224" s="141"/>
      <c r="K224" s="133" t="str">
        <f>IF(L224="Vervalt","Vervalt",IF(L224=0,"",IF(LEN(L224)=0,0,(VLOOKUP($L224,Validatie!E230:F240,2,FALSE)))))</f>
        <v/>
      </c>
      <c r="L224" s="136"/>
      <c r="M224" s="136"/>
    </row>
    <row r="225" spans="1:13" x14ac:dyDescent="0.3">
      <c r="A225" s="148"/>
      <c r="B225" s="137"/>
      <c r="C225" s="137"/>
      <c r="D225" s="148"/>
      <c r="E225" s="148"/>
      <c r="F225" s="138"/>
      <c r="G225" s="133" t="str">
        <f>IF(H225="Vervalt","Vervalt",IF(H225=0,"",IF(LEN(H225)=0,0,(VLOOKUP($H225,Validatie!C231:D242,2,FALSE)))))</f>
        <v/>
      </c>
      <c r="H225" s="136"/>
      <c r="I225" s="136"/>
      <c r="J225" s="141"/>
      <c r="K225" s="133" t="str">
        <f>IF(L225="Vervalt","Vervalt",IF(L225=0,"",IF(LEN(L225)=0,0,(VLOOKUP($L225,Validatie!E231:F241,2,FALSE)))))</f>
        <v/>
      </c>
      <c r="L225" s="136"/>
      <c r="M225" s="136"/>
    </row>
    <row r="226" spans="1:13" x14ac:dyDescent="0.3">
      <c r="A226" s="148"/>
      <c r="B226" s="137"/>
      <c r="C226" s="137"/>
      <c r="D226" s="148"/>
      <c r="E226" s="148"/>
      <c r="F226" s="138"/>
      <c r="G226" s="133" t="str">
        <f>IF(H226="Vervalt","Vervalt",IF(H226=0,"",IF(LEN(H226)=0,0,(VLOOKUP($H226,Validatie!C232:D243,2,FALSE)))))</f>
        <v/>
      </c>
      <c r="H226" s="136"/>
      <c r="I226" s="136"/>
      <c r="J226" s="141"/>
      <c r="K226" s="133" t="str">
        <f>IF(L226="Vervalt","Vervalt",IF(L226=0,"",IF(LEN(L226)=0,0,(VLOOKUP($L226,Validatie!E232:F242,2,FALSE)))))</f>
        <v/>
      </c>
      <c r="L226" s="136"/>
      <c r="M226" s="136"/>
    </row>
    <row r="227" spans="1:13" x14ac:dyDescent="0.3">
      <c r="A227" s="148"/>
      <c r="B227" s="137"/>
      <c r="C227" s="137"/>
      <c r="D227" s="148"/>
      <c r="E227" s="148"/>
      <c r="F227" s="138"/>
      <c r="G227" s="133" t="str">
        <f>IF(H227="Vervalt","Vervalt",IF(H227=0,"",IF(LEN(H227)=0,0,(VLOOKUP($H227,Validatie!C233:D244,2,FALSE)))))</f>
        <v/>
      </c>
      <c r="H227" s="136"/>
      <c r="I227" s="136"/>
      <c r="J227" s="141"/>
      <c r="K227" s="133" t="str">
        <f>IF(L227="Vervalt","Vervalt",IF(L227=0,"",IF(LEN(L227)=0,0,(VLOOKUP($L227,Validatie!E233:F243,2,FALSE)))))</f>
        <v/>
      </c>
      <c r="L227" s="136"/>
      <c r="M227" s="136"/>
    </row>
    <row r="228" spans="1:13" x14ac:dyDescent="0.3">
      <c r="A228" s="148"/>
      <c r="B228" s="137"/>
      <c r="C228" s="137"/>
      <c r="D228" s="148"/>
      <c r="E228" s="148"/>
      <c r="F228" s="138"/>
      <c r="G228" s="133" t="str">
        <f>IF(H228="Vervalt","Vervalt",IF(H228=0,"",IF(LEN(H228)=0,0,(VLOOKUP($H228,Validatie!C234:D245,2,FALSE)))))</f>
        <v/>
      </c>
      <c r="H228" s="136"/>
      <c r="I228" s="136"/>
      <c r="J228" s="141"/>
      <c r="K228" s="133" t="str">
        <f>IF(L228="Vervalt","Vervalt",IF(L228=0,"",IF(LEN(L228)=0,0,(VLOOKUP($L228,Validatie!E234:F244,2,FALSE)))))</f>
        <v/>
      </c>
      <c r="L228" s="136"/>
      <c r="M228" s="136"/>
    </row>
    <row r="229" spans="1:13" x14ac:dyDescent="0.3">
      <c r="A229" s="148"/>
      <c r="B229" s="137"/>
      <c r="C229" s="137"/>
      <c r="D229" s="148"/>
      <c r="E229" s="148"/>
      <c r="F229" s="138"/>
      <c r="G229" s="133" t="str">
        <f>IF(H229="Vervalt","Vervalt",IF(H229=0,"",IF(LEN(H229)=0,0,(VLOOKUP($H229,Validatie!C235:D246,2,FALSE)))))</f>
        <v/>
      </c>
      <c r="H229" s="136"/>
      <c r="I229" s="136"/>
      <c r="J229" s="141"/>
      <c r="K229" s="133" t="str">
        <f>IF(L229="Vervalt","Vervalt",IF(L229=0,"",IF(LEN(L229)=0,0,(VLOOKUP($L229,Validatie!E235:F245,2,FALSE)))))</f>
        <v/>
      </c>
      <c r="L229" s="136"/>
      <c r="M229" s="136"/>
    </row>
    <row r="230" spans="1:13" x14ac:dyDescent="0.3">
      <c r="A230" s="148"/>
      <c r="B230" s="137"/>
      <c r="C230" s="137"/>
      <c r="D230" s="148"/>
      <c r="E230" s="148"/>
      <c r="F230" s="138"/>
      <c r="G230" s="133" t="str">
        <f>IF(H230="Vervalt","Vervalt",IF(H230=0,"",IF(LEN(H230)=0,0,(VLOOKUP($H230,Validatie!C236:D247,2,FALSE)))))</f>
        <v/>
      </c>
      <c r="H230" s="136"/>
      <c r="I230" s="136"/>
      <c r="J230" s="141"/>
      <c r="K230" s="133" t="str">
        <f>IF(L230="Vervalt","Vervalt",IF(L230=0,"",IF(LEN(L230)=0,0,(VLOOKUP($L230,Validatie!E236:F246,2,FALSE)))))</f>
        <v/>
      </c>
      <c r="L230" s="136"/>
      <c r="M230" s="136"/>
    </row>
    <row r="231" spans="1:13" x14ac:dyDescent="0.3">
      <c r="A231" s="148"/>
      <c r="B231" s="137"/>
      <c r="C231" s="137"/>
      <c r="D231" s="148"/>
      <c r="E231" s="148"/>
      <c r="F231" s="138"/>
      <c r="G231" s="133" t="str">
        <f>IF(H231="Vervalt","Vervalt",IF(H231=0,"",IF(LEN(H231)=0,0,(VLOOKUP($H231,Validatie!C237:D248,2,FALSE)))))</f>
        <v/>
      </c>
      <c r="H231" s="136"/>
      <c r="I231" s="136"/>
      <c r="J231" s="141"/>
      <c r="K231" s="133" t="str">
        <f>IF(L231="Vervalt","Vervalt",IF(L231=0,"",IF(LEN(L231)=0,0,(VLOOKUP($L231,Validatie!E237:F247,2,FALSE)))))</f>
        <v/>
      </c>
      <c r="L231" s="136"/>
      <c r="M231" s="136"/>
    </row>
    <row r="232" spans="1:13" x14ac:dyDescent="0.3">
      <c r="A232" s="148"/>
      <c r="B232" s="137"/>
      <c r="C232" s="137"/>
      <c r="D232" s="148"/>
      <c r="E232" s="148"/>
      <c r="F232" s="138"/>
      <c r="G232" s="133" t="str">
        <f>IF(H232="Vervalt","Vervalt",IF(H232=0,"",IF(LEN(H232)=0,0,(VLOOKUP($H232,Validatie!C238:D249,2,FALSE)))))</f>
        <v/>
      </c>
      <c r="H232" s="136"/>
      <c r="I232" s="136"/>
      <c r="J232" s="141"/>
      <c r="K232" s="133" t="str">
        <f>IF(L232="Vervalt","Vervalt",IF(L232=0,"",IF(LEN(L232)=0,0,(VLOOKUP($L232,Validatie!E238:F248,2,FALSE)))))</f>
        <v/>
      </c>
      <c r="L232" s="136"/>
      <c r="M232" s="136"/>
    </row>
    <row r="233" spans="1:13" x14ac:dyDescent="0.3">
      <c r="A233" s="148"/>
      <c r="B233" s="137"/>
      <c r="C233" s="137"/>
      <c r="D233" s="148"/>
      <c r="E233" s="148"/>
      <c r="F233" s="138"/>
      <c r="G233" s="133" t="str">
        <f>IF(H233="Vervalt","Vervalt",IF(H233=0,"",IF(LEN(H233)=0,0,(VLOOKUP($H233,Validatie!C239:D250,2,FALSE)))))</f>
        <v/>
      </c>
      <c r="H233" s="136"/>
      <c r="I233" s="136"/>
      <c r="J233" s="141"/>
      <c r="K233" s="133" t="str">
        <f>IF(L233="Vervalt","Vervalt",IF(L233=0,"",IF(LEN(L233)=0,0,(VLOOKUP($L233,Validatie!E239:F249,2,FALSE)))))</f>
        <v/>
      </c>
      <c r="L233" s="136"/>
      <c r="M233" s="136"/>
    </row>
    <row r="234" spans="1:13" x14ac:dyDescent="0.3">
      <c r="A234" s="148"/>
      <c r="B234" s="137"/>
      <c r="C234" s="137"/>
      <c r="D234" s="148"/>
      <c r="E234" s="148"/>
      <c r="F234" s="138"/>
      <c r="G234" s="133" t="str">
        <f>IF(H234="Vervalt","Vervalt",IF(H234=0,"",IF(LEN(H234)=0,0,(VLOOKUP($H234,Validatie!C240:D251,2,FALSE)))))</f>
        <v/>
      </c>
      <c r="H234" s="136"/>
      <c r="I234" s="136"/>
      <c r="J234" s="141"/>
      <c r="K234" s="133" t="str">
        <f>IF(L234="Vervalt","Vervalt",IF(L234=0,"",IF(LEN(L234)=0,0,(VLOOKUP($L234,Validatie!E240:F250,2,FALSE)))))</f>
        <v/>
      </c>
      <c r="L234" s="136"/>
      <c r="M234" s="136"/>
    </row>
    <row r="235" spans="1:13" x14ac:dyDescent="0.3">
      <c r="A235" s="148"/>
      <c r="B235" s="137"/>
      <c r="C235" s="137"/>
      <c r="D235" s="148"/>
      <c r="E235" s="148"/>
      <c r="F235" s="138"/>
      <c r="G235" s="133" t="str">
        <f>IF(H235="Vervalt","Vervalt",IF(H235=0,"",IF(LEN(H235)=0,0,(VLOOKUP($H235,Validatie!C241:D252,2,FALSE)))))</f>
        <v/>
      </c>
      <c r="H235" s="136"/>
      <c r="I235" s="136"/>
      <c r="J235" s="141"/>
      <c r="K235" s="133" t="str">
        <f>IF(L235="Vervalt","Vervalt",IF(L235=0,"",IF(LEN(L235)=0,0,(VLOOKUP($L235,Validatie!E241:F251,2,FALSE)))))</f>
        <v/>
      </c>
      <c r="L235" s="136"/>
      <c r="M235" s="136"/>
    </row>
    <row r="236" spans="1:13" x14ac:dyDescent="0.3">
      <c r="A236" s="148"/>
      <c r="B236" s="137"/>
      <c r="C236" s="137"/>
      <c r="D236" s="148"/>
      <c r="E236" s="148"/>
      <c r="F236" s="138"/>
      <c r="G236" s="133" t="str">
        <f>IF(H236="Vervalt","Vervalt",IF(H236=0,"",IF(LEN(H236)=0,0,(VLOOKUP($H236,Validatie!C242:D253,2,FALSE)))))</f>
        <v/>
      </c>
      <c r="H236" s="136"/>
      <c r="I236" s="136"/>
      <c r="J236" s="141"/>
      <c r="K236" s="133" t="str">
        <f>IF(L236="Vervalt","Vervalt",IF(L236=0,"",IF(LEN(L236)=0,0,(VLOOKUP($L236,Validatie!E242:F252,2,FALSE)))))</f>
        <v/>
      </c>
      <c r="L236" s="136"/>
      <c r="M236" s="136"/>
    </row>
    <row r="237" spans="1:13" x14ac:dyDescent="0.3">
      <c r="A237" s="148"/>
      <c r="B237" s="137"/>
      <c r="C237" s="137"/>
      <c r="D237" s="148"/>
      <c r="E237" s="148"/>
      <c r="F237" s="138"/>
      <c r="G237" s="133" t="str">
        <f>IF(H237="Vervalt","Vervalt",IF(H237=0,"",IF(LEN(H237)=0,0,(VLOOKUP($H237,Validatie!C243:D254,2,FALSE)))))</f>
        <v/>
      </c>
      <c r="H237" s="136"/>
      <c r="I237" s="136"/>
      <c r="J237" s="141"/>
      <c r="K237" s="133" t="str">
        <f>IF(L237="Vervalt","Vervalt",IF(L237=0,"",IF(LEN(L237)=0,0,(VLOOKUP($L237,Validatie!E243:F253,2,FALSE)))))</f>
        <v/>
      </c>
      <c r="L237" s="136"/>
      <c r="M237" s="136"/>
    </row>
    <row r="238" spans="1:13" x14ac:dyDescent="0.3">
      <c r="A238" s="148"/>
      <c r="B238" s="137"/>
      <c r="C238" s="137"/>
      <c r="D238" s="148"/>
      <c r="E238" s="148"/>
      <c r="F238" s="138"/>
      <c r="G238" s="133" t="str">
        <f>IF(H238="Vervalt","Vervalt",IF(H238=0,"",IF(LEN(H238)=0,0,(VLOOKUP($H238,Validatie!C244:D255,2,FALSE)))))</f>
        <v/>
      </c>
      <c r="H238" s="136"/>
      <c r="I238" s="136"/>
      <c r="J238" s="141"/>
      <c r="K238" s="133" t="str">
        <f>IF(L238="Vervalt","Vervalt",IF(L238=0,"",IF(LEN(L238)=0,0,(VLOOKUP($L238,Validatie!E244:F254,2,FALSE)))))</f>
        <v/>
      </c>
      <c r="L238" s="136"/>
      <c r="M238" s="136"/>
    </row>
    <row r="239" spans="1:13" x14ac:dyDescent="0.3">
      <c r="A239" s="148"/>
      <c r="B239" s="137"/>
      <c r="C239" s="137"/>
      <c r="D239" s="148"/>
      <c r="E239" s="148"/>
      <c r="F239" s="138"/>
      <c r="G239" s="133" t="str">
        <f>IF(H239="Vervalt","Vervalt",IF(H239=0,"",IF(LEN(H239)=0,0,(VLOOKUP($H239,Validatie!C245:D256,2,FALSE)))))</f>
        <v/>
      </c>
      <c r="H239" s="136"/>
      <c r="I239" s="136"/>
      <c r="J239" s="141"/>
      <c r="K239" s="133" t="str">
        <f>IF(L239="Vervalt","Vervalt",IF(L239=0,"",IF(LEN(L239)=0,0,(VLOOKUP($L239,Validatie!E245:F255,2,FALSE)))))</f>
        <v/>
      </c>
      <c r="L239" s="136"/>
      <c r="M239" s="136"/>
    </row>
    <row r="240" spans="1:13" x14ac:dyDescent="0.3">
      <c r="A240" s="148"/>
      <c r="B240" s="137"/>
      <c r="C240" s="137"/>
      <c r="D240" s="148"/>
      <c r="E240" s="148"/>
      <c r="F240" s="138"/>
      <c r="G240" s="133" t="str">
        <f>IF(H240="Vervalt","Vervalt",IF(H240=0,"",IF(LEN(H240)=0,0,(VLOOKUP($H240,Validatie!C246:D257,2,FALSE)))))</f>
        <v/>
      </c>
      <c r="H240" s="136"/>
      <c r="I240" s="136"/>
      <c r="J240" s="141"/>
      <c r="K240" s="133" t="str">
        <f>IF(L240="Vervalt","Vervalt",IF(L240=0,"",IF(LEN(L240)=0,0,(VLOOKUP($L240,Validatie!E246:F256,2,FALSE)))))</f>
        <v/>
      </c>
      <c r="L240" s="136"/>
      <c r="M240" s="136"/>
    </row>
    <row r="241" spans="1:13" x14ac:dyDescent="0.3">
      <c r="A241" s="148"/>
      <c r="B241" s="137"/>
      <c r="C241" s="137"/>
      <c r="D241" s="148"/>
      <c r="E241" s="148"/>
      <c r="F241" s="138"/>
      <c r="G241" s="133" t="str">
        <f>IF(H241="Vervalt","Vervalt",IF(H241=0,"",IF(LEN(H241)=0,0,(VLOOKUP($H241,Validatie!C247:D258,2,FALSE)))))</f>
        <v/>
      </c>
      <c r="H241" s="136"/>
      <c r="I241" s="136"/>
      <c r="J241" s="141"/>
      <c r="K241" s="133" t="str">
        <f>IF(L241="Vervalt","Vervalt",IF(L241=0,"",IF(LEN(L241)=0,0,(VLOOKUP($L241,Validatie!E247:F257,2,FALSE)))))</f>
        <v/>
      </c>
      <c r="L241" s="136"/>
      <c r="M241" s="136"/>
    </row>
    <row r="242" spans="1:13" x14ac:dyDescent="0.3">
      <c r="A242" s="148"/>
      <c r="B242" s="137"/>
      <c r="C242" s="137"/>
      <c r="D242" s="148"/>
      <c r="E242" s="148"/>
      <c r="F242" s="138"/>
      <c r="G242" s="133" t="str">
        <f>IF(H242="Vervalt","Vervalt",IF(H242=0,"",IF(LEN(H242)=0,0,(VLOOKUP($H242,Validatie!C248:D259,2,FALSE)))))</f>
        <v/>
      </c>
      <c r="H242" s="136"/>
      <c r="I242" s="136"/>
      <c r="J242" s="141"/>
      <c r="K242" s="133" t="str">
        <f>IF(L242="Vervalt","Vervalt",IF(L242=0,"",IF(LEN(L242)=0,0,(VLOOKUP($L242,Validatie!E248:F258,2,FALSE)))))</f>
        <v/>
      </c>
      <c r="L242" s="136"/>
      <c r="M242" s="136"/>
    </row>
    <row r="243" spans="1:13" x14ac:dyDescent="0.3">
      <c r="A243" s="148"/>
      <c r="B243" s="137"/>
      <c r="C243" s="137"/>
      <c r="D243" s="148"/>
      <c r="E243" s="148"/>
      <c r="F243" s="138"/>
      <c r="G243" s="133" t="str">
        <f>IF(H243="Vervalt","Vervalt",IF(H243=0,"",IF(LEN(H243)=0,0,(VLOOKUP($H243,Validatie!C249:D260,2,FALSE)))))</f>
        <v/>
      </c>
      <c r="H243" s="136"/>
      <c r="I243" s="136"/>
      <c r="J243" s="141"/>
      <c r="K243" s="133" t="str">
        <f>IF(L243="Vervalt","Vervalt",IF(L243=0,"",IF(LEN(L243)=0,0,(VLOOKUP($L243,Validatie!E249:F259,2,FALSE)))))</f>
        <v/>
      </c>
      <c r="L243" s="136"/>
      <c r="M243" s="136"/>
    </row>
    <row r="244" spans="1:13" x14ac:dyDescent="0.3">
      <c r="A244" s="148"/>
      <c r="B244" s="137"/>
      <c r="C244" s="137"/>
      <c r="D244" s="148"/>
      <c r="E244" s="148"/>
      <c r="F244" s="138"/>
      <c r="G244" s="133" t="str">
        <f>IF(H244="Vervalt","Vervalt",IF(H244=0,"",IF(LEN(H244)=0,0,(VLOOKUP($H244,Validatie!C250:D261,2,FALSE)))))</f>
        <v/>
      </c>
      <c r="H244" s="136"/>
      <c r="I244" s="136"/>
      <c r="J244" s="141"/>
      <c r="K244" s="133" t="str">
        <f>IF(L244="Vervalt","Vervalt",IF(L244=0,"",IF(LEN(L244)=0,0,(VLOOKUP($L244,Validatie!E250:F260,2,FALSE)))))</f>
        <v/>
      </c>
      <c r="L244" s="136"/>
      <c r="M244" s="136"/>
    </row>
    <row r="245" spans="1:13" x14ac:dyDescent="0.3">
      <c r="A245" s="148"/>
      <c r="B245" s="137"/>
      <c r="C245" s="137"/>
      <c r="D245" s="148"/>
      <c r="E245" s="148"/>
      <c r="F245" s="138"/>
      <c r="G245" s="133" t="str">
        <f>IF(H245="Vervalt","Vervalt",IF(H245=0,"",IF(LEN(H245)=0,0,(VLOOKUP($H245,Validatie!C251:D262,2,FALSE)))))</f>
        <v/>
      </c>
      <c r="H245" s="136"/>
      <c r="I245" s="136"/>
      <c r="J245" s="141"/>
      <c r="K245" s="133" t="str">
        <f>IF(L245="Vervalt","Vervalt",IF(L245=0,"",IF(LEN(L245)=0,0,(VLOOKUP($L245,Validatie!E251:F261,2,FALSE)))))</f>
        <v/>
      </c>
      <c r="L245" s="136"/>
      <c r="M245" s="136"/>
    </row>
    <row r="246" spans="1:13" x14ac:dyDescent="0.3">
      <c r="A246" s="148"/>
      <c r="B246" s="137"/>
      <c r="C246" s="137"/>
      <c r="D246" s="148"/>
      <c r="E246" s="148"/>
      <c r="F246" s="138"/>
      <c r="G246" s="133" t="str">
        <f>IF(H246="Vervalt","Vervalt",IF(H246=0,"",IF(LEN(H246)=0,0,(VLOOKUP($H246,Validatie!C252:D263,2,FALSE)))))</f>
        <v/>
      </c>
      <c r="H246" s="136"/>
      <c r="I246" s="136"/>
      <c r="J246" s="141"/>
      <c r="K246" s="133" t="str">
        <f>IF(L246="Vervalt","Vervalt",IF(L246=0,"",IF(LEN(L246)=0,0,(VLOOKUP($L246,Validatie!E252:F262,2,FALSE)))))</f>
        <v/>
      </c>
      <c r="L246" s="136"/>
      <c r="M246" s="136"/>
    </row>
    <row r="247" spans="1:13" x14ac:dyDescent="0.3">
      <c r="A247" s="148"/>
      <c r="B247" s="137"/>
      <c r="C247" s="137"/>
      <c r="D247" s="148"/>
      <c r="E247" s="148"/>
      <c r="F247" s="138"/>
      <c r="G247" s="133" t="str">
        <f>IF(H247="Vervalt","Vervalt",IF(H247=0,"",IF(LEN(H247)=0,0,(VLOOKUP($H247,Validatie!C253:D264,2,FALSE)))))</f>
        <v/>
      </c>
      <c r="H247" s="136"/>
      <c r="I247" s="136"/>
      <c r="J247" s="141"/>
      <c r="K247" s="133" t="str">
        <f>IF(L247="Vervalt","Vervalt",IF(L247=0,"",IF(LEN(L247)=0,0,(VLOOKUP($L247,Validatie!E253:F263,2,FALSE)))))</f>
        <v/>
      </c>
      <c r="L247" s="136"/>
      <c r="M247" s="136"/>
    </row>
    <row r="248" spans="1:13" x14ac:dyDescent="0.3">
      <c r="A248" s="148"/>
      <c r="B248" s="137"/>
      <c r="C248" s="137"/>
      <c r="D248" s="148"/>
      <c r="E248" s="148"/>
      <c r="F248" s="138"/>
      <c r="G248" s="133" t="str">
        <f>IF(H248="Vervalt","Vervalt",IF(H248=0,"",IF(LEN(H248)=0,0,(VLOOKUP($H248,Validatie!C254:D265,2,FALSE)))))</f>
        <v/>
      </c>
      <c r="H248" s="136"/>
      <c r="I248" s="136"/>
      <c r="J248" s="141"/>
      <c r="K248" s="133" t="str">
        <f>IF(L248="Vervalt","Vervalt",IF(L248=0,"",IF(LEN(L248)=0,0,(VLOOKUP($L248,Validatie!E254:F264,2,FALSE)))))</f>
        <v/>
      </c>
      <c r="L248" s="136"/>
      <c r="M248" s="136"/>
    </row>
    <row r="249" spans="1:13" x14ac:dyDescent="0.3">
      <c r="A249" s="148"/>
      <c r="B249" s="137"/>
      <c r="C249" s="137"/>
      <c r="D249" s="148"/>
      <c r="E249" s="148"/>
      <c r="F249" s="138"/>
      <c r="G249" s="133" t="str">
        <f>IF(H249="Vervalt","Vervalt",IF(H249=0,"",IF(LEN(H249)=0,0,(VLOOKUP($H249,Validatie!C255:D266,2,FALSE)))))</f>
        <v/>
      </c>
      <c r="H249" s="136"/>
      <c r="I249" s="136"/>
      <c r="J249" s="141"/>
      <c r="K249" s="133" t="str">
        <f>IF(L249="Vervalt","Vervalt",IF(L249=0,"",IF(LEN(L249)=0,0,(VLOOKUP($L249,Validatie!E255:F265,2,FALSE)))))</f>
        <v/>
      </c>
      <c r="L249" s="136"/>
      <c r="M249" s="136"/>
    </row>
    <row r="250" spans="1:13" x14ac:dyDescent="0.3">
      <c r="A250" s="148"/>
      <c r="B250" s="137"/>
      <c r="C250" s="137"/>
      <c r="D250" s="148"/>
      <c r="E250" s="148"/>
      <c r="F250" s="138"/>
      <c r="G250" s="133" t="str">
        <f>IF(H250="Vervalt","Vervalt",IF(H250=0,"",IF(LEN(H250)=0,0,(VLOOKUP($H250,Validatie!C256:D267,2,FALSE)))))</f>
        <v/>
      </c>
      <c r="H250" s="136"/>
      <c r="I250" s="136"/>
      <c r="J250" s="141"/>
      <c r="K250" s="133" t="str">
        <f>IF(L250="Vervalt","Vervalt",IF(L250=0,"",IF(LEN(L250)=0,0,(VLOOKUP($L250,Validatie!E256:F266,2,FALSE)))))</f>
        <v/>
      </c>
      <c r="L250" s="136"/>
      <c r="M250" s="136"/>
    </row>
    <row r="251" spans="1:13" x14ac:dyDescent="0.3">
      <c r="A251" s="148"/>
      <c r="B251" s="137"/>
      <c r="C251" s="137"/>
      <c r="D251" s="148"/>
      <c r="E251" s="148"/>
      <c r="F251" s="138"/>
      <c r="G251" s="133" t="str">
        <f>IF(H251="Vervalt","Vervalt",IF(H251=0,"",IF(LEN(H251)=0,0,(VLOOKUP($H251,Validatie!C257:D268,2,FALSE)))))</f>
        <v/>
      </c>
      <c r="H251" s="136"/>
      <c r="I251" s="136"/>
      <c r="J251" s="141"/>
      <c r="K251" s="133" t="str">
        <f>IF(L251="Vervalt","Vervalt",IF(L251=0,"",IF(LEN(L251)=0,0,(VLOOKUP($L251,Validatie!E257:F267,2,FALSE)))))</f>
        <v/>
      </c>
      <c r="L251" s="136"/>
      <c r="M251" s="136"/>
    </row>
    <row r="252" spans="1:13" x14ac:dyDescent="0.3">
      <c r="A252" s="148"/>
      <c r="B252" s="137"/>
      <c r="C252" s="137"/>
      <c r="D252" s="148"/>
      <c r="E252" s="148"/>
      <c r="F252" s="138"/>
      <c r="G252" s="133" t="str">
        <f>IF(H252="Vervalt","Vervalt",IF(H252=0,"",IF(LEN(H252)=0,0,(VLOOKUP($H252,Validatie!C258:D269,2,FALSE)))))</f>
        <v/>
      </c>
      <c r="H252" s="136"/>
      <c r="I252" s="136"/>
      <c r="J252" s="141"/>
      <c r="K252" s="133" t="str">
        <f>IF(L252="Vervalt","Vervalt",IF(L252=0,"",IF(LEN(L252)=0,0,(VLOOKUP($L252,Validatie!E258:F268,2,FALSE)))))</f>
        <v/>
      </c>
      <c r="L252" s="136"/>
      <c r="M252" s="136"/>
    </row>
    <row r="253" spans="1:13" x14ac:dyDescent="0.3">
      <c r="A253" s="148"/>
      <c r="B253" s="137"/>
      <c r="C253" s="137"/>
      <c r="D253" s="148"/>
      <c r="E253" s="148"/>
      <c r="F253" s="138"/>
      <c r="G253" s="133" t="str">
        <f>IF(H253="Vervalt","Vervalt",IF(H253=0,"",IF(LEN(H253)=0,0,(VLOOKUP($H253,Validatie!C259:D270,2,FALSE)))))</f>
        <v/>
      </c>
      <c r="H253" s="136"/>
      <c r="I253" s="136"/>
      <c r="J253" s="141"/>
      <c r="K253" s="133" t="str">
        <f>IF(L253="Vervalt","Vervalt",IF(L253=0,"",IF(LEN(L253)=0,0,(VLOOKUP($L253,Validatie!E259:F269,2,FALSE)))))</f>
        <v/>
      </c>
      <c r="L253" s="136"/>
      <c r="M253" s="136"/>
    </row>
    <row r="254" spans="1:13" x14ac:dyDescent="0.3">
      <c r="A254" s="148"/>
      <c r="B254" s="137"/>
      <c r="C254" s="137"/>
      <c r="D254" s="148"/>
      <c r="E254" s="148"/>
      <c r="F254" s="138"/>
      <c r="G254" s="133" t="str">
        <f>IF(H254="Vervalt","Vervalt",IF(H254=0,"",IF(LEN(H254)=0,0,(VLOOKUP($H254,Validatie!C260:D271,2,FALSE)))))</f>
        <v/>
      </c>
      <c r="H254" s="136"/>
      <c r="I254" s="136"/>
      <c r="J254" s="141"/>
      <c r="K254" s="133" t="str">
        <f>IF(L254="Vervalt","Vervalt",IF(L254=0,"",IF(LEN(L254)=0,0,(VLOOKUP($L254,Validatie!E260:F270,2,FALSE)))))</f>
        <v/>
      </c>
      <c r="L254" s="136"/>
      <c r="M254" s="136"/>
    </row>
    <row r="255" spans="1:13" x14ac:dyDescent="0.3">
      <c r="A255" s="148"/>
      <c r="B255" s="137"/>
      <c r="C255" s="137"/>
      <c r="D255" s="148"/>
      <c r="E255" s="148"/>
      <c r="F255" s="138"/>
      <c r="G255" s="133" t="str">
        <f>IF(H255="Vervalt","Vervalt",IF(H255=0,"",IF(LEN(H255)=0,0,(VLOOKUP($H255,Validatie!C261:D272,2,FALSE)))))</f>
        <v/>
      </c>
      <c r="H255" s="136"/>
      <c r="I255" s="136"/>
      <c r="J255" s="141"/>
      <c r="K255" s="133" t="str">
        <f>IF(L255="Vervalt","Vervalt",IF(L255=0,"",IF(LEN(L255)=0,0,(VLOOKUP($L255,Validatie!E261:F271,2,FALSE)))))</f>
        <v/>
      </c>
      <c r="L255" s="136"/>
      <c r="M255" s="136"/>
    </row>
    <row r="256" spans="1:13" x14ac:dyDescent="0.3">
      <c r="A256" s="148"/>
      <c r="B256" s="137"/>
      <c r="C256" s="137"/>
      <c r="D256" s="148"/>
      <c r="E256" s="148"/>
      <c r="F256" s="138"/>
      <c r="G256" s="133" t="str">
        <f>IF(H256="Vervalt","Vervalt",IF(H256=0,"",IF(LEN(H256)=0,0,(VLOOKUP($H256,Validatie!C262:D273,2,FALSE)))))</f>
        <v/>
      </c>
      <c r="H256" s="136"/>
      <c r="I256" s="136"/>
      <c r="J256" s="141"/>
      <c r="K256" s="133" t="str">
        <f>IF(L256="Vervalt","Vervalt",IF(L256=0,"",IF(LEN(L256)=0,0,(VLOOKUP($L256,Validatie!E262:F272,2,FALSE)))))</f>
        <v/>
      </c>
      <c r="L256" s="136"/>
      <c r="M256" s="136"/>
    </row>
    <row r="257" spans="1:13" x14ac:dyDescent="0.3">
      <c r="A257" s="148"/>
      <c r="B257" s="137"/>
      <c r="C257" s="137"/>
      <c r="D257" s="148"/>
      <c r="E257" s="148"/>
      <c r="F257" s="138"/>
      <c r="G257" s="133" t="str">
        <f>IF(H257="Vervalt","Vervalt",IF(H257=0,"",IF(LEN(H257)=0,0,(VLOOKUP($H257,Validatie!C263:D274,2,FALSE)))))</f>
        <v/>
      </c>
      <c r="H257" s="136"/>
      <c r="I257" s="136"/>
      <c r="J257" s="141"/>
      <c r="K257" s="133" t="str">
        <f>IF(L257="Vervalt","Vervalt",IF(L257=0,"",IF(LEN(L257)=0,0,(VLOOKUP($L257,Validatie!E263:F273,2,FALSE)))))</f>
        <v/>
      </c>
      <c r="L257" s="136"/>
      <c r="M257" s="136"/>
    </row>
    <row r="258" spans="1:13" x14ac:dyDescent="0.3">
      <c r="A258" s="148"/>
      <c r="B258" s="137"/>
      <c r="C258" s="137"/>
      <c r="D258" s="148"/>
      <c r="E258" s="148"/>
      <c r="F258" s="138"/>
      <c r="G258" s="133" t="str">
        <f>IF(H258="Vervalt","Vervalt",IF(H258=0,"",IF(LEN(H258)=0,0,(VLOOKUP($H258,Validatie!C264:D275,2,FALSE)))))</f>
        <v/>
      </c>
      <c r="H258" s="136"/>
      <c r="I258" s="136"/>
      <c r="J258" s="141"/>
      <c r="K258" s="133" t="str">
        <f>IF(L258="Vervalt","Vervalt",IF(L258=0,"",IF(LEN(L258)=0,0,(VLOOKUP($L258,Validatie!E264:F274,2,FALSE)))))</f>
        <v/>
      </c>
      <c r="L258" s="136"/>
      <c r="M258" s="136"/>
    </row>
    <row r="259" spans="1:13" x14ac:dyDescent="0.3">
      <c r="A259" s="148"/>
      <c r="B259" s="137"/>
      <c r="C259" s="137"/>
      <c r="D259" s="148"/>
      <c r="E259" s="148"/>
      <c r="F259" s="138"/>
      <c r="G259" s="133" t="str">
        <f>IF(H259="Vervalt","Vervalt",IF(H259=0,"",IF(LEN(H259)=0,0,(VLOOKUP($H259,Validatie!C265:D276,2,FALSE)))))</f>
        <v/>
      </c>
      <c r="H259" s="136"/>
      <c r="I259" s="136"/>
      <c r="J259" s="141"/>
      <c r="K259" s="133" t="str">
        <f>IF(L259="Vervalt","Vervalt",IF(L259=0,"",IF(LEN(L259)=0,0,(VLOOKUP($L259,Validatie!E265:F275,2,FALSE)))))</f>
        <v/>
      </c>
      <c r="L259" s="136"/>
      <c r="M259" s="136"/>
    </row>
    <row r="260" spans="1:13" x14ac:dyDescent="0.3">
      <c r="A260" s="148"/>
      <c r="B260" s="137"/>
      <c r="C260" s="137"/>
      <c r="D260" s="148"/>
      <c r="E260" s="148"/>
      <c r="F260" s="138"/>
      <c r="G260" s="133" t="str">
        <f>IF(H260="Vervalt","Vervalt",IF(H260=0,"",IF(LEN(H260)=0,0,(VLOOKUP($H260,Validatie!C266:D277,2,FALSE)))))</f>
        <v/>
      </c>
      <c r="H260" s="136"/>
      <c r="I260" s="136"/>
      <c r="J260" s="141"/>
      <c r="K260" s="133" t="str">
        <f>IF(L260="Vervalt","Vervalt",IF(L260=0,"",IF(LEN(L260)=0,0,(VLOOKUP($L260,Validatie!E266:F276,2,FALSE)))))</f>
        <v/>
      </c>
      <c r="L260" s="136"/>
      <c r="M260" s="136"/>
    </row>
    <row r="261" spans="1:13" x14ac:dyDescent="0.3">
      <c r="A261" s="148"/>
      <c r="B261" s="137"/>
      <c r="C261" s="137"/>
      <c r="D261" s="148"/>
      <c r="E261" s="148"/>
      <c r="F261" s="138"/>
      <c r="G261" s="133" t="str">
        <f>IF(H261="Vervalt","Vervalt",IF(H261=0,"",IF(LEN(H261)=0,0,(VLOOKUP($H261,Validatie!C267:D278,2,FALSE)))))</f>
        <v/>
      </c>
      <c r="H261" s="136"/>
      <c r="I261" s="136"/>
      <c r="J261" s="141"/>
      <c r="K261" s="133" t="str">
        <f>IF(L261="Vervalt","Vervalt",IF(L261=0,"",IF(LEN(L261)=0,0,(VLOOKUP($L261,Validatie!E267:F277,2,FALSE)))))</f>
        <v/>
      </c>
      <c r="L261" s="136"/>
      <c r="M261" s="136"/>
    </row>
    <row r="262" spans="1:13" x14ac:dyDescent="0.3">
      <c r="A262" s="148"/>
      <c r="B262" s="137"/>
      <c r="C262" s="137"/>
      <c r="D262" s="148"/>
      <c r="E262" s="148"/>
      <c r="F262" s="138"/>
      <c r="G262" s="133" t="str">
        <f>IF(H262="Vervalt","Vervalt",IF(H262=0,"",IF(LEN(H262)=0,0,(VLOOKUP($H262,Validatie!C268:D279,2,FALSE)))))</f>
        <v/>
      </c>
      <c r="H262" s="136"/>
      <c r="I262" s="136"/>
      <c r="J262" s="141"/>
      <c r="K262" s="133" t="str">
        <f>IF(L262="Vervalt","Vervalt",IF(L262=0,"",IF(LEN(L262)=0,0,(VLOOKUP($L262,Validatie!E268:F278,2,FALSE)))))</f>
        <v/>
      </c>
      <c r="L262" s="136"/>
      <c r="M262" s="136"/>
    </row>
    <row r="263" spans="1:13" x14ac:dyDescent="0.3">
      <c r="A263" s="148"/>
      <c r="B263" s="137"/>
      <c r="C263" s="137"/>
      <c r="D263" s="148"/>
      <c r="E263" s="148"/>
      <c r="F263" s="138"/>
      <c r="G263" s="133" t="str">
        <f>IF(H263="Vervalt","Vervalt",IF(H263=0,"",IF(LEN(H263)=0,0,(VLOOKUP($H263,Validatie!C269:D280,2,FALSE)))))</f>
        <v/>
      </c>
      <c r="H263" s="136"/>
      <c r="I263" s="136"/>
      <c r="J263" s="141"/>
      <c r="K263" s="133" t="str">
        <f>IF(L263="Vervalt","Vervalt",IF(L263=0,"",IF(LEN(L263)=0,0,(VLOOKUP($L263,Validatie!E269:F279,2,FALSE)))))</f>
        <v/>
      </c>
      <c r="L263" s="136"/>
      <c r="M263" s="136"/>
    </row>
    <row r="264" spans="1:13" x14ac:dyDescent="0.3">
      <c r="A264" s="148"/>
      <c r="B264" s="137"/>
      <c r="C264" s="137"/>
      <c r="D264" s="148"/>
      <c r="E264" s="148"/>
      <c r="F264" s="138"/>
      <c r="G264" s="133" t="str">
        <f>IF(H264="Vervalt","Vervalt",IF(H264=0,"",IF(LEN(H264)=0,0,(VLOOKUP($H264,Validatie!C270:D281,2,FALSE)))))</f>
        <v/>
      </c>
      <c r="H264" s="136"/>
      <c r="I264" s="136"/>
      <c r="J264" s="141"/>
      <c r="K264" s="133" t="str">
        <f>IF(L264="Vervalt","Vervalt",IF(L264=0,"",IF(LEN(L264)=0,0,(VLOOKUP($L264,Validatie!E270:F280,2,FALSE)))))</f>
        <v/>
      </c>
      <c r="L264" s="136"/>
      <c r="M264" s="136"/>
    </row>
    <row r="265" spans="1:13" x14ac:dyDescent="0.3">
      <c r="A265" s="148"/>
      <c r="B265" s="137"/>
      <c r="C265" s="137"/>
      <c r="D265" s="148"/>
      <c r="E265" s="148"/>
      <c r="F265" s="138"/>
      <c r="G265" s="133" t="str">
        <f>IF(H265="Vervalt","Vervalt",IF(H265=0,"",IF(LEN(H265)=0,0,(VLOOKUP($H265,Validatie!C271:D282,2,FALSE)))))</f>
        <v/>
      </c>
      <c r="H265" s="136"/>
      <c r="I265" s="136"/>
      <c r="J265" s="141"/>
      <c r="K265" s="133" t="str">
        <f>IF(L265="Vervalt","Vervalt",IF(L265=0,"",IF(LEN(L265)=0,0,(VLOOKUP($L265,Validatie!E271:F281,2,FALSE)))))</f>
        <v/>
      </c>
      <c r="L265" s="136"/>
      <c r="M265" s="136"/>
    </row>
    <row r="266" spans="1:13" x14ac:dyDescent="0.3">
      <c r="A266" s="148"/>
      <c r="B266" s="137"/>
      <c r="C266" s="137"/>
      <c r="D266" s="148"/>
      <c r="E266" s="148"/>
      <c r="F266" s="138"/>
      <c r="G266" s="133" t="str">
        <f>IF(H266="Vervalt","Vervalt",IF(H266=0,"",IF(LEN(H266)=0,0,(VLOOKUP($H266,Validatie!C272:D283,2,FALSE)))))</f>
        <v/>
      </c>
      <c r="H266" s="136"/>
      <c r="I266" s="136"/>
      <c r="J266" s="141"/>
      <c r="K266" s="133" t="str">
        <f>IF(L266="Vervalt","Vervalt",IF(L266=0,"",IF(LEN(L266)=0,0,(VLOOKUP($L266,Validatie!E272:F282,2,FALSE)))))</f>
        <v/>
      </c>
      <c r="L266" s="136"/>
      <c r="M266" s="136"/>
    </row>
    <row r="267" spans="1:13" x14ac:dyDescent="0.3">
      <c r="A267" s="148"/>
      <c r="B267" s="137"/>
      <c r="C267" s="137"/>
      <c r="D267" s="148"/>
      <c r="E267" s="148"/>
      <c r="F267" s="138"/>
      <c r="G267" s="133" t="str">
        <f>IF(H267="Vervalt","Vervalt",IF(H267=0,"",IF(LEN(H267)=0,0,(VLOOKUP($H267,Validatie!C273:D284,2,FALSE)))))</f>
        <v/>
      </c>
      <c r="H267" s="136"/>
      <c r="I267" s="136"/>
      <c r="J267" s="141"/>
      <c r="K267" s="133" t="str">
        <f>IF(L267="Vervalt","Vervalt",IF(L267=0,"",IF(LEN(L267)=0,0,(VLOOKUP($L267,Validatie!E273:F283,2,FALSE)))))</f>
        <v/>
      </c>
      <c r="L267" s="136"/>
      <c r="M267" s="136"/>
    </row>
    <row r="268" spans="1:13" x14ac:dyDescent="0.3">
      <c r="A268" s="148"/>
      <c r="B268" s="137"/>
      <c r="C268" s="137"/>
      <c r="D268" s="148"/>
      <c r="E268" s="148"/>
      <c r="F268" s="138"/>
      <c r="G268" s="133" t="str">
        <f>IF(H268="Vervalt","Vervalt",IF(H268=0,"",IF(LEN(H268)=0,0,(VLOOKUP($H268,Validatie!C274:D285,2,FALSE)))))</f>
        <v/>
      </c>
      <c r="H268" s="136"/>
      <c r="I268" s="136"/>
      <c r="J268" s="141"/>
      <c r="K268" s="133" t="str">
        <f>IF(L268="Vervalt","Vervalt",IF(L268=0,"",IF(LEN(L268)=0,0,(VLOOKUP($L268,Validatie!E274:F284,2,FALSE)))))</f>
        <v/>
      </c>
      <c r="L268" s="136"/>
      <c r="M268" s="136"/>
    </row>
    <row r="269" spans="1:13" x14ac:dyDescent="0.3">
      <c r="A269" s="148"/>
      <c r="B269" s="137"/>
      <c r="C269" s="137"/>
      <c r="D269" s="148"/>
      <c r="E269" s="148"/>
      <c r="F269" s="138"/>
      <c r="G269" s="133" t="str">
        <f>IF(H269="Vervalt","Vervalt",IF(H269=0,"",IF(LEN(H269)=0,0,(VLOOKUP($H269,Validatie!C275:D286,2,FALSE)))))</f>
        <v/>
      </c>
      <c r="H269" s="136"/>
      <c r="I269" s="136"/>
      <c r="J269" s="141"/>
      <c r="K269" s="133" t="str">
        <f>IF(L269="Vervalt","Vervalt",IF(L269=0,"",IF(LEN(L269)=0,0,(VLOOKUP($L269,Validatie!E275:F285,2,FALSE)))))</f>
        <v/>
      </c>
      <c r="L269" s="136"/>
      <c r="M269" s="136"/>
    </row>
    <row r="270" spans="1:13" x14ac:dyDescent="0.3">
      <c r="A270" s="148"/>
      <c r="B270" s="137"/>
      <c r="C270" s="137"/>
      <c r="D270" s="148"/>
      <c r="E270" s="148"/>
      <c r="F270" s="138"/>
      <c r="G270" s="133" t="str">
        <f>IF(H270="Vervalt","Vervalt",IF(H270=0,"",IF(LEN(H270)=0,0,(VLOOKUP($H270,Validatie!C276:D287,2,FALSE)))))</f>
        <v/>
      </c>
      <c r="H270" s="136"/>
      <c r="I270" s="136"/>
      <c r="J270" s="141"/>
      <c r="K270" s="133" t="str">
        <f>IF(L270="Vervalt","Vervalt",IF(L270=0,"",IF(LEN(L270)=0,0,(VLOOKUP($L270,Validatie!E276:F286,2,FALSE)))))</f>
        <v/>
      </c>
      <c r="L270" s="136"/>
      <c r="M270" s="136"/>
    </row>
    <row r="271" spans="1:13" x14ac:dyDescent="0.3">
      <c r="A271" s="148"/>
      <c r="B271" s="137"/>
      <c r="C271" s="137"/>
      <c r="D271" s="148"/>
      <c r="E271" s="148"/>
      <c r="F271" s="138"/>
      <c r="G271" s="133" t="str">
        <f>IF(H271="Vervalt","Vervalt",IF(H271=0,"",IF(LEN(H271)=0,0,(VLOOKUP($H271,Validatie!C277:D288,2,FALSE)))))</f>
        <v/>
      </c>
      <c r="H271" s="136"/>
      <c r="I271" s="136"/>
      <c r="J271" s="141"/>
      <c r="K271" s="133" t="str">
        <f>IF(L271="Vervalt","Vervalt",IF(L271=0,"",IF(LEN(L271)=0,0,(VLOOKUP($L271,Validatie!E277:F287,2,FALSE)))))</f>
        <v/>
      </c>
      <c r="L271" s="136"/>
      <c r="M271" s="136"/>
    </row>
    <row r="272" spans="1:13" x14ac:dyDescent="0.3">
      <c r="A272" s="148"/>
      <c r="B272" s="137"/>
      <c r="C272" s="137"/>
      <c r="D272" s="148"/>
      <c r="E272" s="148"/>
      <c r="F272" s="138"/>
      <c r="G272" s="133" t="str">
        <f>IF(H272="Vervalt","Vervalt",IF(H272=0,"",IF(LEN(H272)=0,0,(VLOOKUP($H272,Validatie!C278:D289,2,FALSE)))))</f>
        <v/>
      </c>
      <c r="H272" s="136"/>
      <c r="I272" s="136"/>
      <c r="J272" s="141"/>
      <c r="K272" s="133" t="str">
        <f>IF(L272="Vervalt","Vervalt",IF(L272=0,"",IF(LEN(L272)=0,0,(VLOOKUP($L272,Validatie!E278:F288,2,FALSE)))))</f>
        <v/>
      </c>
      <c r="L272" s="136"/>
      <c r="M272" s="136"/>
    </row>
    <row r="273" spans="1:13" x14ac:dyDescent="0.3">
      <c r="A273" s="148"/>
      <c r="B273" s="137"/>
      <c r="C273" s="137"/>
      <c r="D273" s="148"/>
      <c r="E273" s="148"/>
      <c r="F273" s="138"/>
      <c r="G273" s="133" t="str">
        <f>IF(H273="Vervalt","Vervalt",IF(H273=0,"",IF(LEN(H273)=0,0,(VLOOKUP($H273,Validatie!C279:D290,2,FALSE)))))</f>
        <v/>
      </c>
      <c r="H273" s="136"/>
      <c r="I273" s="136"/>
      <c r="J273" s="141"/>
      <c r="K273" s="133" t="str">
        <f>IF(L273="Vervalt","Vervalt",IF(L273=0,"",IF(LEN(L273)=0,0,(VLOOKUP($L273,Validatie!E279:F289,2,FALSE)))))</f>
        <v/>
      </c>
      <c r="L273" s="136"/>
      <c r="M273" s="136"/>
    </row>
    <row r="274" spans="1:13" x14ac:dyDescent="0.3">
      <c r="A274" s="148"/>
      <c r="B274" s="137"/>
      <c r="C274" s="137"/>
      <c r="D274" s="148"/>
      <c r="E274" s="148"/>
      <c r="F274" s="138"/>
      <c r="G274" s="133" t="str">
        <f>IF(H274="Vervalt","Vervalt",IF(H274=0,"",IF(LEN(H274)=0,0,(VLOOKUP($H274,Validatie!C280:D291,2,FALSE)))))</f>
        <v/>
      </c>
      <c r="H274" s="136"/>
      <c r="I274" s="136"/>
      <c r="J274" s="141"/>
      <c r="K274" s="133" t="str">
        <f>IF(L274="Vervalt","Vervalt",IF(L274=0,"",IF(LEN(L274)=0,0,(VLOOKUP($L274,Validatie!E280:F290,2,FALSE)))))</f>
        <v/>
      </c>
      <c r="L274" s="136"/>
      <c r="M274" s="136"/>
    </row>
    <row r="275" spans="1:13" x14ac:dyDescent="0.3">
      <c r="A275" s="148"/>
      <c r="B275" s="137"/>
      <c r="C275" s="137"/>
      <c r="D275" s="148"/>
      <c r="E275" s="148"/>
      <c r="F275" s="138"/>
      <c r="G275" s="133" t="str">
        <f>IF(H275="Vervalt","Vervalt",IF(H275=0,"",IF(LEN(H275)=0,0,(VLOOKUP($H275,Validatie!C281:D292,2,FALSE)))))</f>
        <v/>
      </c>
      <c r="H275" s="136"/>
      <c r="I275" s="136"/>
      <c r="J275" s="141"/>
      <c r="K275" s="133" t="str">
        <f>IF(L275="Vervalt","Vervalt",IF(L275=0,"",IF(LEN(L275)=0,0,(VLOOKUP($L275,Validatie!E281:F291,2,FALSE)))))</f>
        <v/>
      </c>
      <c r="L275" s="136"/>
      <c r="M275" s="136"/>
    </row>
    <row r="276" spans="1:13" x14ac:dyDescent="0.3">
      <c r="A276" s="148"/>
      <c r="B276" s="137"/>
      <c r="C276" s="137"/>
      <c r="D276" s="148"/>
      <c r="E276" s="148"/>
      <c r="F276" s="138"/>
      <c r="G276" s="133" t="str">
        <f>IF(H276="Vervalt","Vervalt",IF(H276=0,"",IF(LEN(H276)=0,0,(VLOOKUP($H276,Validatie!C282:D293,2,FALSE)))))</f>
        <v/>
      </c>
      <c r="H276" s="136"/>
      <c r="I276" s="136"/>
      <c r="J276" s="141"/>
      <c r="K276" s="133" t="str">
        <f>IF(L276="Vervalt","Vervalt",IF(L276=0,"",IF(LEN(L276)=0,0,(VLOOKUP($L276,Validatie!E282:F292,2,FALSE)))))</f>
        <v/>
      </c>
      <c r="L276" s="136"/>
      <c r="M276" s="136"/>
    </row>
    <row r="277" spans="1:13" x14ac:dyDescent="0.3">
      <c r="A277" s="148"/>
      <c r="B277" s="137"/>
      <c r="C277" s="137"/>
      <c r="D277" s="148"/>
      <c r="E277" s="148"/>
      <c r="F277" s="138"/>
      <c r="G277" s="133" t="str">
        <f>IF(H277="Vervalt","Vervalt",IF(H277=0,"",IF(LEN(H277)=0,0,(VLOOKUP($H277,Validatie!C283:D294,2,FALSE)))))</f>
        <v/>
      </c>
      <c r="H277" s="136"/>
      <c r="I277" s="136"/>
      <c r="J277" s="141"/>
      <c r="K277" s="133" t="str">
        <f>IF(L277="Vervalt","Vervalt",IF(L277=0,"",IF(LEN(L277)=0,0,(VLOOKUP($L277,Validatie!E283:F293,2,FALSE)))))</f>
        <v/>
      </c>
      <c r="L277" s="136"/>
      <c r="M277" s="136"/>
    </row>
    <row r="278" spans="1:13" x14ac:dyDescent="0.3">
      <c r="A278" s="148"/>
      <c r="B278" s="137"/>
      <c r="C278" s="137"/>
      <c r="D278" s="148"/>
      <c r="E278" s="148"/>
      <c r="F278" s="138"/>
      <c r="G278" s="133" t="str">
        <f>IF(H278="Vervalt","Vervalt",IF(H278=0,"",IF(LEN(H278)=0,0,(VLOOKUP($H278,Validatie!C284:D295,2,FALSE)))))</f>
        <v/>
      </c>
      <c r="H278" s="136"/>
      <c r="I278" s="136"/>
      <c r="J278" s="141"/>
      <c r="K278" s="133" t="str">
        <f>IF(L278="Vervalt","Vervalt",IF(L278=0,"",IF(LEN(L278)=0,0,(VLOOKUP($L278,Validatie!E284:F294,2,FALSE)))))</f>
        <v/>
      </c>
      <c r="L278" s="136"/>
      <c r="M278" s="136"/>
    </row>
    <row r="279" spans="1:13" x14ac:dyDescent="0.3">
      <c r="A279" s="148"/>
      <c r="B279" s="137"/>
      <c r="C279" s="137"/>
      <c r="D279" s="148"/>
      <c r="E279" s="148"/>
      <c r="F279" s="138"/>
      <c r="G279" s="133" t="str">
        <f>IF(H279="Vervalt","Vervalt",IF(H279=0,"",IF(LEN(H279)=0,0,(VLOOKUP($H279,Validatie!C285:D296,2,FALSE)))))</f>
        <v/>
      </c>
      <c r="H279" s="136"/>
      <c r="I279" s="136"/>
      <c r="J279" s="141"/>
      <c r="K279" s="133" t="str">
        <f>IF(L279="Vervalt","Vervalt",IF(L279=0,"",IF(LEN(L279)=0,0,(VLOOKUP($L279,Validatie!E285:F295,2,FALSE)))))</f>
        <v/>
      </c>
      <c r="L279" s="136"/>
      <c r="M279" s="136"/>
    </row>
    <row r="280" spans="1:13" x14ac:dyDescent="0.3">
      <c r="A280" s="148"/>
      <c r="B280" s="137"/>
      <c r="C280" s="137"/>
      <c r="D280" s="148"/>
      <c r="E280" s="148"/>
      <c r="F280" s="138"/>
      <c r="G280" s="133" t="str">
        <f>IF(H280="Vervalt","Vervalt",IF(H280=0,"",IF(LEN(H280)=0,0,(VLOOKUP($H280,Validatie!C286:D297,2,FALSE)))))</f>
        <v/>
      </c>
      <c r="H280" s="136"/>
      <c r="I280" s="136"/>
      <c r="J280" s="141"/>
      <c r="K280" s="133" t="str">
        <f>IF(L280="Vervalt","Vervalt",IF(L280=0,"",IF(LEN(L280)=0,0,(VLOOKUP($L280,Validatie!E286:F296,2,FALSE)))))</f>
        <v/>
      </c>
      <c r="L280" s="136"/>
      <c r="M280" s="136"/>
    </row>
    <row r="281" spans="1:13" x14ac:dyDescent="0.3">
      <c r="A281" s="148"/>
      <c r="B281" s="137"/>
      <c r="C281" s="137"/>
      <c r="D281" s="148"/>
      <c r="E281" s="148"/>
      <c r="F281" s="138"/>
      <c r="G281" s="133" t="str">
        <f>IF(H281="Vervalt","Vervalt",IF(H281=0,"",IF(LEN(H281)=0,0,(VLOOKUP($H281,Validatie!C287:D298,2,FALSE)))))</f>
        <v/>
      </c>
      <c r="H281" s="136"/>
      <c r="I281" s="136"/>
      <c r="J281" s="141"/>
      <c r="K281" s="133" t="str">
        <f>IF(L281="Vervalt","Vervalt",IF(L281=0,"",IF(LEN(L281)=0,0,(VLOOKUP($L281,Validatie!E287:F297,2,FALSE)))))</f>
        <v/>
      </c>
      <c r="L281" s="136"/>
      <c r="M281" s="136"/>
    </row>
    <row r="282" spans="1:13" x14ac:dyDescent="0.3">
      <c r="A282" s="148"/>
      <c r="B282" s="137"/>
      <c r="C282" s="137"/>
      <c r="D282" s="148"/>
      <c r="E282" s="148"/>
      <c r="F282" s="138"/>
      <c r="G282" s="133" t="str">
        <f>IF(H282="Vervalt","Vervalt",IF(H282=0,"",IF(LEN(H282)=0,0,(VLOOKUP($H282,Validatie!C288:D299,2,FALSE)))))</f>
        <v/>
      </c>
      <c r="H282" s="136"/>
      <c r="I282" s="136"/>
      <c r="J282" s="141"/>
      <c r="K282" s="133" t="str">
        <f>IF(L282="Vervalt","Vervalt",IF(L282=0,"",IF(LEN(L282)=0,0,(VLOOKUP($L282,Validatie!E288:F298,2,FALSE)))))</f>
        <v/>
      </c>
      <c r="L282" s="136"/>
      <c r="M282" s="136"/>
    </row>
    <row r="283" spans="1:13" x14ac:dyDescent="0.3">
      <c r="A283" s="148"/>
      <c r="B283" s="137"/>
      <c r="C283" s="137"/>
      <c r="D283" s="148"/>
      <c r="E283" s="148"/>
      <c r="F283" s="138"/>
      <c r="G283" s="133" t="str">
        <f>IF(H283="Vervalt","Vervalt",IF(H283=0,"",IF(LEN(H283)=0,0,(VLOOKUP($H283,Validatie!C289:D300,2,FALSE)))))</f>
        <v/>
      </c>
      <c r="H283" s="136"/>
      <c r="I283" s="136"/>
      <c r="J283" s="141"/>
      <c r="K283" s="133" t="str">
        <f>IF(L283="Vervalt","Vervalt",IF(L283=0,"",IF(LEN(L283)=0,0,(VLOOKUP($L283,Validatie!E289:F299,2,FALSE)))))</f>
        <v/>
      </c>
      <c r="L283" s="136"/>
      <c r="M283" s="136"/>
    </row>
    <row r="284" spans="1:13" x14ac:dyDescent="0.3">
      <c r="A284" s="148"/>
      <c r="B284" s="137"/>
      <c r="C284" s="137"/>
      <c r="D284" s="148"/>
      <c r="E284" s="148"/>
      <c r="F284" s="138"/>
      <c r="G284" s="133" t="str">
        <f>IF(H284="Vervalt","Vervalt",IF(H284=0,"",IF(LEN(H284)=0,0,(VLOOKUP($H284,Validatie!C290:D301,2,FALSE)))))</f>
        <v/>
      </c>
      <c r="H284" s="136"/>
      <c r="I284" s="136"/>
      <c r="J284" s="141"/>
      <c r="K284" s="133" t="str">
        <f>IF(L284="Vervalt","Vervalt",IF(L284=0,"",IF(LEN(L284)=0,0,(VLOOKUP($L284,Validatie!E290:F300,2,FALSE)))))</f>
        <v/>
      </c>
      <c r="L284" s="136"/>
      <c r="M284" s="136"/>
    </row>
    <row r="285" spans="1:13" x14ac:dyDescent="0.3">
      <c r="A285" s="148"/>
      <c r="B285" s="137"/>
      <c r="C285" s="137"/>
      <c r="D285" s="148"/>
      <c r="E285" s="148"/>
      <c r="F285" s="138"/>
      <c r="G285" s="133" t="str">
        <f>IF(H285="Vervalt","Vervalt",IF(H285=0,"",IF(LEN(H285)=0,0,(VLOOKUP($H285,Validatie!C291:D302,2,FALSE)))))</f>
        <v/>
      </c>
      <c r="H285" s="136"/>
      <c r="I285" s="136"/>
      <c r="J285" s="141"/>
      <c r="K285" s="133" t="str">
        <f>IF(L285="Vervalt","Vervalt",IF(L285=0,"",IF(LEN(L285)=0,0,(VLOOKUP($L285,Validatie!E291:F301,2,FALSE)))))</f>
        <v/>
      </c>
      <c r="L285" s="136"/>
      <c r="M285" s="136"/>
    </row>
    <row r="286" spans="1:13" x14ac:dyDescent="0.3">
      <c r="A286" s="148"/>
      <c r="B286" s="137"/>
      <c r="C286" s="137"/>
      <c r="D286" s="148"/>
      <c r="E286" s="148"/>
      <c r="F286" s="138"/>
      <c r="G286" s="133" t="str">
        <f>IF(H286="Vervalt","Vervalt",IF(H286=0,"",IF(LEN(H286)=0,0,(VLOOKUP($H286,Validatie!C292:D303,2,FALSE)))))</f>
        <v/>
      </c>
      <c r="H286" s="136"/>
      <c r="I286" s="136"/>
      <c r="J286" s="141"/>
      <c r="K286" s="133" t="str">
        <f>IF(L286="Vervalt","Vervalt",IF(L286=0,"",IF(LEN(L286)=0,0,(VLOOKUP($L286,Validatie!E292:F302,2,FALSE)))))</f>
        <v/>
      </c>
      <c r="L286" s="136"/>
      <c r="M286" s="136"/>
    </row>
    <row r="287" spans="1:13" x14ac:dyDescent="0.3">
      <c r="A287" s="148"/>
      <c r="B287" s="137"/>
      <c r="C287" s="137"/>
      <c r="D287" s="148"/>
      <c r="E287" s="148"/>
      <c r="F287" s="138"/>
      <c r="G287" s="133" t="str">
        <f>IF(H287="Vervalt","Vervalt",IF(H287=0,"",IF(LEN(H287)=0,0,(VLOOKUP($H287,Validatie!C293:D304,2,FALSE)))))</f>
        <v/>
      </c>
      <c r="H287" s="136"/>
      <c r="I287" s="136"/>
      <c r="J287" s="141"/>
      <c r="K287" s="133" t="str">
        <f>IF(L287="Vervalt","Vervalt",IF(L287=0,"",IF(LEN(L287)=0,0,(VLOOKUP($L287,Validatie!E293:F303,2,FALSE)))))</f>
        <v/>
      </c>
      <c r="L287" s="136"/>
      <c r="M287" s="136"/>
    </row>
    <row r="288" spans="1:13" x14ac:dyDescent="0.3">
      <c r="A288" s="148"/>
      <c r="B288" s="137"/>
      <c r="C288" s="137"/>
      <c r="D288" s="148"/>
      <c r="E288" s="148"/>
      <c r="F288" s="138"/>
      <c r="G288" s="133" t="str">
        <f>IF(H288="Vervalt","Vervalt",IF(H288=0,"",IF(LEN(H288)=0,0,(VLOOKUP($H288,Validatie!C294:D305,2,FALSE)))))</f>
        <v/>
      </c>
      <c r="H288" s="136"/>
      <c r="I288" s="136"/>
      <c r="J288" s="141"/>
      <c r="K288" s="133" t="str">
        <f>IF(L288="Vervalt","Vervalt",IF(L288=0,"",IF(LEN(L288)=0,0,(VLOOKUP($L288,Validatie!E294:F304,2,FALSE)))))</f>
        <v/>
      </c>
      <c r="L288" s="136"/>
      <c r="M288" s="136"/>
    </row>
    <row r="289" spans="1:13" x14ac:dyDescent="0.3">
      <c r="A289" s="148"/>
      <c r="B289" s="137"/>
      <c r="C289" s="137"/>
      <c r="D289" s="148"/>
      <c r="E289" s="148"/>
      <c r="F289" s="138"/>
      <c r="G289" s="133" t="str">
        <f>IF(H289="Vervalt","Vervalt",IF(H289=0,"",IF(LEN(H289)=0,0,(VLOOKUP($H289,Validatie!C295:D306,2,FALSE)))))</f>
        <v/>
      </c>
      <c r="H289" s="136"/>
      <c r="I289" s="136"/>
      <c r="J289" s="141"/>
      <c r="K289" s="133" t="str">
        <f>IF(L289="Vervalt","Vervalt",IF(L289=0,"",IF(LEN(L289)=0,0,(VLOOKUP($L289,Validatie!E295:F305,2,FALSE)))))</f>
        <v/>
      </c>
      <c r="L289" s="136"/>
      <c r="M289" s="136"/>
    </row>
    <row r="290" spans="1:13" x14ac:dyDescent="0.3">
      <c r="A290" s="148"/>
      <c r="B290" s="137"/>
      <c r="C290" s="137"/>
      <c r="D290" s="148"/>
      <c r="E290" s="148"/>
      <c r="F290" s="138"/>
      <c r="G290" s="133" t="str">
        <f>IF(H290="Vervalt","Vervalt",IF(H290=0,"",IF(LEN(H290)=0,0,(VLOOKUP($H290,Validatie!C296:D307,2,FALSE)))))</f>
        <v/>
      </c>
      <c r="H290" s="136"/>
      <c r="I290" s="136"/>
      <c r="J290" s="141"/>
      <c r="K290" s="133" t="str">
        <f>IF(L290="Vervalt","Vervalt",IF(L290=0,"",IF(LEN(L290)=0,0,(VLOOKUP($L290,Validatie!E296:F306,2,FALSE)))))</f>
        <v/>
      </c>
      <c r="L290" s="136"/>
      <c r="M290" s="136"/>
    </row>
    <row r="291" spans="1:13" x14ac:dyDescent="0.3">
      <c r="A291" s="148"/>
      <c r="B291" s="137"/>
      <c r="C291" s="137"/>
      <c r="D291" s="148"/>
      <c r="E291" s="148"/>
      <c r="F291" s="138"/>
      <c r="G291" s="133" t="str">
        <f>IF(H291="Vervalt","Vervalt",IF(H291=0,"",IF(LEN(H291)=0,0,(VLOOKUP($H291,Validatie!C297:D308,2,FALSE)))))</f>
        <v/>
      </c>
      <c r="H291" s="136"/>
      <c r="I291" s="136"/>
      <c r="J291" s="141"/>
      <c r="K291" s="133" t="str">
        <f>IF(L291="Vervalt","Vervalt",IF(L291=0,"",IF(LEN(L291)=0,0,(VLOOKUP($L291,Validatie!E297:F307,2,FALSE)))))</f>
        <v/>
      </c>
      <c r="L291" s="136"/>
      <c r="M291" s="136"/>
    </row>
    <row r="292" spans="1:13" x14ac:dyDescent="0.3">
      <c r="A292" s="148"/>
      <c r="B292" s="137"/>
      <c r="C292" s="137"/>
      <c r="D292" s="148"/>
      <c r="E292" s="148"/>
      <c r="F292" s="138"/>
      <c r="G292" s="133" t="str">
        <f>IF(H292="Vervalt","Vervalt",IF(H292=0,"",IF(LEN(H292)=0,0,(VLOOKUP($H292,Validatie!C298:D309,2,FALSE)))))</f>
        <v/>
      </c>
      <c r="H292" s="136"/>
      <c r="I292" s="136"/>
      <c r="J292" s="141"/>
      <c r="K292" s="133" t="str">
        <f>IF(L292="Vervalt","Vervalt",IF(L292=0,"",IF(LEN(L292)=0,0,(VLOOKUP($L292,Validatie!E298:F308,2,FALSE)))))</f>
        <v/>
      </c>
      <c r="L292" s="136"/>
      <c r="M292" s="136"/>
    </row>
    <row r="293" spans="1:13" x14ac:dyDescent="0.3">
      <c r="A293" s="148"/>
      <c r="B293" s="137"/>
      <c r="C293" s="137"/>
      <c r="D293" s="148"/>
      <c r="E293" s="148"/>
      <c r="F293" s="138"/>
      <c r="G293" s="133" t="str">
        <f>IF(H293="Vervalt","Vervalt",IF(H293=0,"",IF(LEN(H293)=0,0,(VLOOKUP($H293,Validatie!C299:D310,2,FALSE)))))</f>
        <v/>
      </c>
      <c r="H293" s="136"/>
      <c r="I293" s="136"/>
      <c r="J293" s="141"/>
      <c r="K293" s="133" t="str">
        <f>IF(L293="Vervalt","Vervalt",IF(L293=0,"",IF(LEN(L293)=0,0,(VLOOKUP($L293,Validatie!E299:F309,2,FALSE)))))</f>
        <v/>
      </c>
      <c r="L293" s="136"/>
      <c r="M293" s="136"/>
    </row>
    <row r="294" spans="1:13" x14ac:dyDescent="0.3">
      <c r="A294" s="148"/>
      <c r="B294" s="137"/>
      <c r="C294" s="137"/>
      <c r="D294" s="148"/>
      <c r="E294" s="148"/>
      <c r="F294" s="138"/>
      <c r="G294" s="133" t="str">
        <f>IF(H294="Vervalt","Vervalt",IF(H294=0,"",IF(LEN(H294)=0,0,(VLOOKUP($H294,Validatie!C300:D311,2,FALSE)))))</f>
        <v/>
      </c>
      <c r="H294" s="136"/>
      <c r="I294" s="136"/>
      <c r="J294" s="141"/>
      <c r="K294" s="133" t="str">
        <f>IF(L294="Vervalt","Vervalt",IF(L294=0,"",IF(LEN(L294)=0,0,(VLOOKUP($L294,Validatie!E300:F310,2,FALSE)))))</f>
        <v/>
      </c>
      <c r="L294" s="136"/>
      <c r="M294" s="136"/>
    </row>
    <row r="295" spans="1:13" x14ac:dyDescent="0.3">
      <c r="A295" s="148"/>
      <c r="B295" s="137"/>
      <c r="C295" s="137"/>
      <c r="D295" s="148"/>
      <c r="E295" s="148"/>
      <c r="F295" s="138"/>
      <c r="G295" s="133" t="str">
        <f>IF(H295="Vervalt","Vervalt",IF(H295=0,"",IF(LEN(H295)=0,0,(VLOOKUP($H295,Validatie!C301:D312,2,FALSE)))))</f>
        <v/>
      </c>
      <c r="H295" s="136"/>
      <c r="I295" s="136"/>
      <c r="J295" s="141"/>
      <c r="K295" s="133" t="str">
        <f>IF(L295="Vervalt","Vervalt",IF(L295=0,"",IF(LEN(L295)=0,0,(VLOOKUP($L295,Validatie!E301:F311,2,FALSE)))))</f>
        <v/>
      </c>
      <c r="L295" s="136"/>
      <c r="M295" s="136"/>
    </row>
    <row r="296" spans="1:13" x14ac:dyDescent="0.3">
      <c r="A296" s="148"/>
      <c r="B296" s="137"/>
      <c r="C296" s="137"/>
      <c r="D296" s="148"/>
      <c r="E296" s="148"/>
      <c r="F296" s="138"/>
      <c r="G296" s="133" t="str">
        <f>IF(H296="Vervalt","Vervalt",IF(H296=0,"",IF(LEN(H296)=0,0,(VLOOKUP($H296,Validatie!C302:D313,2,FALSE)))))</f>
        <v/>
      </c>
      <c r="H296" s="136"/>
      <c r="I296" s="136"/>
      <c r="J296" s="141"/>
      <c r="K296" s="133" t="str">
        <f>IF(L296="Vervalt","Vervalt",IF(L296=0,"",IF(LEN(L296)=0,0,(VLOOKUP($L296,Validatie!E302:F312,2,FALSE)))))</f>
        <v/>
      </c>
      <c r="L296" s="136"/>
      <c r="M296" s="136"/>
    </row>
    <row r="297" spans="1:13" x14ac:dyDescent="0.3">
      <c r="A297" s="148"/>
      <c r="B297" s="137"/>
      <c r="C297" s="137"/>
      <c r="D297" s="148"/>
      <c r="E297" s="148"/>
      <c r="F297" s="138"/>
      <c r="G297" s="133" t="str">
        <f>IF(H297="Vervalt","Vervalt",IF(H297=0,"",IF(LEN(H297)=0,0,(VLOOKUP($H297,Validatie!C303:D314,2,FALSE)))))</f>
        <v/>
      </c>
      <c r="H297" s="136"/>
      <c r="I297" s="136"/>
      <c r="J297" s="141"/>
      <c r="K297" s="133" t="str">
        <f>IF(L297="Vervalt","Vervalt",IF(L297=0,"",IF(LEN(L297)=0,0,(VLOOKUP($L297,Validatie!E303:F313,2,FALSE)))))</f>
        <v/>
      </c>
      <c r="L297" s="136"/>
      <c r="M297" s="136"/>
    </row>
    <row r="298" spans="1:13" x14ac:dyDescent="0.3">
      <c r="A298" s="148"/>
      <c r="B298" s="137"/>
      <c r="C298" s="137"/>
      <c r="D298" s="148"/>
      <c r="E298" s="148"/>
      <c r="F298" s="138"/>
      <c r="G298" s="133" t="str">
        <f>IF(H298="Vervalt","Vervalt",IF(H298=0,"",IF(LEN(H298)=0,0,(VLOOKUP($H298,Validatie!C304:D315,2,FALSE)))))</f>
        <v/>
      </c>
      <c r="H298" s="136"/>
      <c r="I298" s="136"/>
      <c r="J298" s="141"/>
      <c r="K298" s="133" t="str">
        <f>IF(L298="Vervalt","Vervalt",IF(L298=0,"",IF(LEN(L298)=0,0,(VLOOKUP($L298,Validatie!E304:F314,2,FALSE)))))</f>
        <v/>
      </c>
      <c r="L298" s="136"/>
      <c r="M298" s="136"/>
    </row>
    <row r="299" spans="1:13" x14ac:dyDescent="0.3">
      <c r="A299" s="148"/>
      <c r="B299" s="137"/>
      <c r="C299" s="137"/>
      <c r="D299" s="148"/>
      <c r="E299" s="148"/>
      <c r="F299" s="138"/>
      <c r="G299" s="133" t="str">
        <f>IF(H299="Vervalt","Vervalt",IF(H299=0,"",IF(LEN(H299)=0,0,(VLOOKUP($H299,Validatie!C305:D316,2,FALSE)))))</f>
        <v/>
      </c>
      <c r="H299" s="136"/>
      <c r="I299" s="136"/>
      <c r="J299" s="141"/>
      <c r="K299" s="133" t="str">
        <f>IF(L299="Vervalt","Vervalt",IF(L299=0,"",IF(LEN(L299)=0,0,(VLOOKUP($L299,Validatie!E305:F315,2,FALSE)))))</f>
        <v/>
      </c>
      <c r="L299" s="136"/>
      <c r="M299" s="136"/>
    </row>
    <row r="300" spans="1:13" x14ac:dyDescent="0.3">
      <c r="A300" s="148"/>
      <c r="B300" s="137"/>
      <c r="C300" s="137"/>
      <c r="D300" s="148"/>
      <c r="E300" s="148"/>
      <c r="F300" s="138"/>
      <c r="G300" s="133" t="str">
        <f>IF(H300="Vervalt","Vervalt",IF(H300=0,"",IF(LEN(H300)=0,0,(VLOOKUP($H300,Validatie!C306:D317,2,FALSE)))))</f>
        <v/>
      </c>
      <c r="H300" s="136"/>
      <c r="I300" s="136"/>
      <c r="J300" s="141"/>
      <c r="K300" s="133" t="str">
        <f>IF(L300="Vervalt","Vervalt",IF(L300=0,"",IF(LEN(L300)=0,0,(VLOOKUP($L300,Validatie!E306:F316,2,FALSE)))))</f>
        <v/>
      </c>
      <c r="L300" s="136"/>
      <c r="M300" s="136"/>
    </row>
    <row r="301" spans="1:13" x14ac:dyDescent="0.3">
      <c r="A301" s="148"/>
      <c r="B301" s="137"/>
      <c r="C301" s="137"/>
      <c r="D301" s="148"/>
      <c r="E301" s="148"/>
      <c r="F301" s="138"/>
      <c r="G301" s="133" t="str">
        <f>IF(H301="Vervalt","Vervalt",IF(H301=0,"",IF(LEN(H301)=0,0,(VLOOKUP($H301,Validatie!C307:D318,2,FALSE)))))</f>
        <v/>
      </c>
      <c r="H301" s="136"/>
      <c r="I301" s="136"/>
      <c r="J301" s="141"/>
      <c r="K301" s="133" t="str">
        <f>IF(L301="Vervalt","Vervalt",IF(L301=0,"",IF(LEN(L301)=0,0,(VLOOKUP($L301,Validatie!E307:F317,2,FALSE)))))</f>
        <v/>
      </c>
      <c r="L301" s="136"/>
      <c r="M301" s="136"/>
    </row>
    <row r="302" spans="1:13" x14ac:dyDescent="0.3">
      <c r="A302" s="148"/>
      <c r="B302" s="137"/>
      <c r="C302" s="137"/>
      <c r="D302" s="148"/>
      <c r="E302" s="148"/>
      <c r="F302" s="138"/>
      <c r="G302" s="133" t="str">
        <f>IF(H302="Vervalt","Vervalt",IF(H302=0,"",IF(LEN(H302)=0,0,(VLOOKUP($H302,Validatie!C308:D319,2,FALSE)))))</f>
        <v/>
      </c>
      <c r="H302" s="136"/>
      <c r="I302" s="136"/>
      <c r="J302" s="141"/>
      <c r="K302" s="133" t="str">
        <f>IF(L302="Vervalt","Vervalt",IF(L302=0,"",IF(LEN(L302)=0,0,(VLOOKUP($L302,Validatie!E308:F318,2,FALSE)))))</f>
        <v/>
      </c>
      <c r="L302" s="136"/>
      <c r="M302" s="136"/>
    </row>
    <row r="303" spans="1:13" x14ac:dyDescent="0.3">
      <c r="A303" s="148"/>
      <c r="B303" s="137"/>
      <c r="C303" s="137"/>
      <c r="D303" s="148"/>
      <c r="E303" s="148"/>
      <c r="F303" s="138"/>
      <c r="G303" s="133" t="str">
        <f>IF(H303="Vervalt","Vervalt",IF(H303=0,"",IF(LEN(H303)=0,0,(VLOOKUP($H303,Validatie!C309:D320,2,FALSE)))))</f>
        <v/>
      </c>
      <c r="H303" s="136"/>
      <c r="I303" s="136"/>
      <c r="J303" s="141"/>
      <c r="K303" s="133" t="str">
        <f>IF(L303="Vervalt","Vervalt",IF(L303=0,"",IF(LEN(L303)=0,0,(VLOOKUP($L303,Validatie!E309:F319,2,FALSE)))))</f>
        <v/>
      </c>
      <c r="L303" s="136"/>
      <c r="M303" s="136"/>
    </row>
    <row r="304" spans="1:13" x14ac:dyDescent="0.3">
      <c r="A304" s="148"/>
      <c r="B304" s="137"/>
      <c r="C304" s="137"/>
      <c r="D304" s="148"/>
      <c r="E304" s="148"/>
      <c r="F304" s="138"/>
      <c r="G304" s="133" t="str">
        <f>IF(H304="Vervalt","Vervalt",IF(H304=0,"",IF(LEN(H304)=0,0,(VLOOKUP($H304,Validatie!C310:D321,2,FALSE)))))</f>
        <v/>
      </c>
      <c r="H304" s="136"/>
      <c r="I304" s="136"/>
      <c r="J304" s="141"/>
      <c r="K304" s="133" t="str">
        <f>IF(L304="Vervalt","Vervalt",IF(L304=0,"",IF(LEN(L304)=0,0,(VLOOKUP($L304,Validatie!E310:F320,2,FALSE)))))</f>
        <v/>
      </c>
      <c r="L304" s="136"/>
      <c r="M304" s="136"/>
    </row>
    <row r="305" spans="1:13" x14ac:dyDescent="0.3">
      <c r="A305" s="148"/>
      <c r="B305" s="137"/>
      <c r="C305" s="137"/>
      <c r="D305" s="148"/>
      <c r="E305" s="148"/>
      <c r="F305" s="138"/>
      <c r="G305" s="133" t="str">
        <f>IF(H305="Vervalt","Vervalt",IF(H305=0,"",IF(LEN(H305)=0,0,(VLOOKUP($H305,Validatie!C311:D322,2,FALSE)))))</f>
        <v/>
      </c>
      <c r="H305" s="136"/>
      <c r="I305" s="136"/>
      <c r="J305" s="141"/>
      <c r="K305" s="133" t="str">
        <f>IF(L305="Vervalt","Vervalt",IF(L305=0,"",IF(LEN(L305)=0,0,(VLOOKUP($L305,Validatie!E311:F321,2,FALSE)))))</f>
        <v/>
      </c>
      <c r="L305" s="136"/>
      <c r="M305" s="136"/>
    </row>
    <row r="306" spans="1:13" x14ac:dyDescent="0.3">
      <c r="A306" s="148"/>
      <c r="B306" s="137"/>
      <c r="C306" s="137"/>
      <c r="D306" s="148"/>
      <c r="E306" s="148"/>
      <c r="F306" s="138"/>
      <c r="G306" s="133" t="str">
        <f>IF(H306="Vervalt","Vervalt",IF(H306=0,"",IF(LEN(H306)=0,0,(VLOOKUP($H306,Validatie!C312:D323,2,FALSE)))))</f>
        <v/>
      </c>
      <c r="H306" s="136"/>
      <c r="I306" s="136"/>
      <c r="J306" s="141"/>
      <c r="K306" s="133" t="str">
        <f>IF(L306="Vervalt","Vervalt",IF(L306=0,"",IF(LEN(L306)=0,0,(VLOOKUP($L306,Validatie!E312:F322,2,FALSE)))))</f>
        <v/>
      </c>
      <c r="L306" s="136"/>
      <c r="M306" s="136"/>
    </row>
    <row r="307" spans="1:13" x14ac:dyDescent="0.3">
      <c r="A307" s="148"/>
      <c r="B307" s="137"/>
      <c r="C307" s="137"/>
      <c r="D307" s="148"/>
      <c r="E307" s="148"/>
      <c r="F307" s="138"/>
      <c r="G307" s="133" t="str">
        <f>IF(H307="Vervalt","Vervalt",IF(H307=0,"",IF(LEN(H307)=0,0,(VLOOKUP($H307,Validatie!C313:D324,2,FALSE)))))</f>
        <v/>
      </c>
      <c r="H307" s="136"/>
      <c r="I307" s="136"/>
      <c r="J307" s="141"/>
      <c r="K307" s="133" t="str">
        <f>IF(L307="Vervalt","Vervalt",IF(L307=0,"",IF(LEN(L307)=0,0,(VLOOKUP($L307,Validatie!E313:F323,2,FALSE)))))</f>
        <v/>
      </c>
      <c r="L307" s="136"/>
      <c r="M307" s="136"/>
    </row>
    <row r="308" spans="1:13" x14ac:dyDescent="0.3">
      <c r="A308" s="148"/>
      <c r="B308" s="137"/>
      <c r="C308" s="137"/>
      <c r="D308" s="148"/>
      <c r="E308" s="148"/>
      <c r="F308" s="138"/>
      <c r="G308" s="133" t="str">
        <f>IF(H308="Vervalt","Vervalt",IF(H308=0,"",IF(LEN(H308)=0,0,(VLOOKUP($H308,Validatie!C314:D325,2,FALSE)))))</f>
        <v/>
      </c>
      <c r="H308" s="136"/>
      <c r="I308" s="136"/>
      <c r="J308" s="141"/>
      <c r="K308" s="133" t="str">
        <f>IF(L308="Vervalt","Vervalt",IF(L308=0,"",IF(LEN(L308)=0,0,(VLOOKUP($L308,Validatie!E314:F324,2,FALSE)))))</f>
        <v/>
      </c>
      <c r="L308" s="136"/>
      <c r="M308" s="136"/>
    </row>
    <row r="309" spans="1:13" x14ac:dyDescent="0.3">
      <c r="A309" s="148"/>
      <c r="B309" s="137"/>
      <c r="C309" s="137"/>
      <c r="D309" s="148"/>
      <c r="E309" s="148"/>
      <c r="F309" s="138"/>
      <c r="G309" s="133" t="str">
        <f>IF(H309="Vervalt","Vervalt",IF(H309=0,"",IF(LEN(H309)=0,0,(VLOOKUP($H309,Validatie!C315:D326,2,FALSE)))))</f>
        <v/>
      </c>
      <c r="H309" s="136"/>
      <c r="I309" s="136"/>
      <c r="J309" s="141"/>
      <c r="K309" s="133" t="str">
        <f>IF(L309="Vervalt","Vervalt",IF(L309=0,"",IF(LEN(L309)=0,0,(VLOOKUP($L309,Validatie!E315:F325,2,FALSE)))))</f>
        <v/>
      </c>
      <c r="L309" s="136"/>
      <c r="M309" s="136"/>
    </row>
    <row r="310" spans="1:13" x14ac:dyDescent="0.3">
      <c r="A310" s="148"/>
      <c r="B310" s="137"/>
      <c r="C310" s="137"/>
      <c r="D310" s="148"/>
      <c r="E310" s="148"/>
      <c r="F310" s="138"/>
      <c r="G310" s="133" t="str">
        <f>IF(H310="Vervalt","Vervalt",IF(H310=0,"",IF(LEN(H310)=0,0,(VLOOKUP($H310,Validatie!C316:D327,2,FALSE)))))</f>
        <v/>
      </c>
      <c r="H310" s="136"/>
      <c r="I310" s="136"/>
      <c r="J310" s="141"/>
      <c r="K310" s="133" t="str">
        <f>IF(L310="Vervalt","Vervalt",IF(L310=0,"",IF(LEN(L310)=0,0,(VLOOKUP($L310,Validatie!E316:F326,2,FALSE)))))</f>
        <v/>
      </c>
      <c r="L310" s="136"/>
      <c r="M310" s="136"/>
    </row>
    <row r="311" spans="1:13" x14ac:dyDescent="0.3">
      <c r="A311" s="148"/>
      <c r="B311" s="137"/>
      <c r="C311" s="137"/>
      <c r="D311" s="148"/>
      <c r="E311" s="148"/>
      <c r="F311" s="138"/>
      <c r="G311" s="133" t="str">
        <f>IF(H311="Vervalt","Vervalt",IF(H311=0,"",IF(LEN(H311)=0,0,(VLOOKUP($H311,Validatie!C317:D328,2,FALSE)))))</f>
        <v/>
      </c>
      <c r="H311" s="136"/>
      <c r="I311" s="136"/>
      <c r="J311" s="141"/>
      <c r="K311" s="133" t="str">
        <f>IF(L311="Vervalt","Vervalt",IF(L311=0,"",IF(LEN(L311)=0,0,(VLOOKUP($L311,Validatie!E317:F327,2,FALSE)))))</f>
        <v/>
      </c>
      <c r="L311" s="136"/>
      <c r="M311" s="136"/>
    </row>
    <row r="312" spans="1:13" x14ac:dyDescent="0.3">
      <c r="A312" s="148"/>
      <c r="B312" s="137"/>
      <c r="C312" s="137"/>
      <c r="D312" s="148"/>
      <c r="E312" s="148"/>
      <c r="F312" s="138"/>
      <c r="G312" s="133" t="str">
        <f>IF(H312="Vervalt","Vervalt",IF(H312=0,"",IF(LEN(H312)=0,0,(VLOOKUP($H312,Validatie!C318:D329,2,FALSE)))))</f>
        <v/>
      </c>
      <c r="H312" s="136"/>
      <c r="I312" s="136"/>
      <c r="J312" s="141"/>
      <c r="K312" s="133" t="str">
        <f>IF(L312="Vervalt","Vervalt",IF(L312=0,"",IF(LEN(L312)=0,0,(VLOOKUP($L312,Validatie!E318:F328,2,FALSE)))))</f>
        <v/>
      </c>
      <c r="L312" s="136"/>
      <c r="M312" s="136"/>
    </row>
    <row r="313" spans="1:13" x14ac:dyDescent="0.3">
      <c r="A313" s="148"/>
      <c r="B313" s="137"/>
      <c r="C313" s="137"/>
      <c r="D313" s="148"/>
      <c r="E313" s="148"/>
      <c r="F313" s="138"/>
      <c r="G313" s="133" t="str">
        <f>IF(H313="Vervalt","Vervalt",IF(H313=0,"",IF(LEN(H313)=0,0,(VLOOKUP($H313,Validatie!C319:D330,2,FALSE)))))</f>
        <v/>
      </c>
      <c r="H313" s="136"/>
      <c r="I313" s="136"/>
      <c r="J313" s="141"/>
      <c r="K313" s="133" t="str">
        <f>IF(L313="Vervalt","Vervalt",IF(L313=0,"",IF(LEN(L313)=0,0,(VLOOKUP($L313,Validatie!E319:F329,2,FALSE)))))</f>
        <v/>
      </c>
      <c r="L313" s="136"/>
      <c r="M313" s="136"/>
    </row>
    <row r="314" spans="1:13" x14ac:dyDescent="0.3">
      <c r="A314" s="148"/>
      <c r="B314" s="137"/>
      <c r="C314" s="137"/>
      <c r="D314" s="148"/>
      <c r="E314" s="148"/>
      <c r="F314" s="138"/>
      <c r="G314" s="133" t="str">
        <f>IF(H314="Vervalt","Vervalt",IF(H314=0,"",IF(LEN(H314)=0,0,(VLOOKUP($H314,Validatie!C320:D331,2,FALSE)))))</f>
        <v/>
      </c>
      <c r="H314" s="136"/>
      <c r="I314" s="136"/>
      <c r="J314" s="141"/>
      <c r="K314" s="133" t="str">
        <f>IF(L314="Vervalt","Vervalt",IF(L314=0,"",IF(LEN(L314)=0,0,(VLOOKUP($L314,Validatie!E320:F330,2,FALSE)))))</f>
        <v/>
      </c>
      <c r="L314" s="136"/>
      <c r="M314" s="136"/>
    </row>
    <row r="315" spans="1:13" x14ac:dyDescent="0.3">
      <c r="A315" s="148"/>
      <c r="B315" s="137"/>
      <c r="C315" s="137"/>
      <c r="D315" s="148"/>
      <c r="E315" s="148"/>
      <c r="F315" s="138"/>
      <c r="G315" s="133" t="str">
        <f>IF(H315="Vervalt","Vervalt",IF(H315=0,"",IF(LEN(H315)=0,0,(VLOOKUP($H315,Validatie!C321:D332,2,FALSE)))))</f>
        <v/>
      </c>
      <c r="H315" s="136"/>
      <c r="I315" s="136"/>
      <c r="J315" s="141"/>
      <c r="K315" s="133" t="str">
        <f>IF(L315="Vervalt","Vervalt",IF(L315=0,"",IF(LEN(L315)=0,0,(VLOOKUP($L315,Validatie!E321:F331,2,FALSE)))))</f>
        <v/>
      </c>
      <c r="L315" s="136"/>
      <c r="M315" s="136"/>
    </row>
    <row r="316" spans="1:13" x14ac:dyDescent="0.3">
      <c r="A316" s="148"/>
      <c r="B316" s="137"/>
      <c r="C316" s="137"/>
      <c r="D316" s="148"/>
      <c r="E316" s="148"/>
      <c r="F316" s="138"/>
      <c r="G316" s="133" t="str">
        <f>IF(H316="Vervalt","Vervalt",IF(H316=0,"",IF(LEN(H316)=0,0,(VLOOKUP($H316,Validatie!C322:D333,2,FALSE)))))</f>
        <v/>
      </c>
      <c r="H316" s="136"/>
      <c r="I316" s="136"/>
      <c r="J316" s="141"/>
      <c r="K316" s="133" t="str">
        <f>IF(L316="Vervalt","Vervalt",IF(L316=0,"",IF(LEN(L316)=0,0,(VLOOKUP($L316,Validatie!E322:F332,2,FALSE)))))</f>
        <v/>
      </c>
      <c r="L316" s="136"/>
      <c r="M316" s="136"/>
    </row>
    <row r="317" spans="1:13" x14ac:dyDescent="0.3">
      <c r="A317" s="148"/>
      <c r="B317" s="137"/>
      <c r="C317" s="137"/>
      <c r="D317" s="148"/>
      <c r="E317" s="148"/>
      <c r="F317" s="138"/>
      <c r="G317" s="133" t="str">
        <f>IF(H317="Vervalt","Vervalt",IF(H317=0,"",IF(LEN(H317)=0,0,(VLOOKUP($H317,Validatie!C323:D334,2,FALSE)))))</f>
        <v/>
      </c>
      <c r="H317" s="136"/>
      <c r="I317" s="136"/>
      <c r="J317" s="141"/>
      <c r="K317" s="133" t="str">
        <f>IF(L317="Vervalt","Vervalt",IF(L317=0,"",IF(LEN(L317)=0,0,(VLOOKUP($L317,Validatie!E323:F333,2,FALSE)))))</f>
        <v/>
      </c>
      <c r="L317" s="136"/>
      <c r="M317" s="136"/>
    </row>
    <row r="318" spans="1:13" x14ac:dyDescent="0.3">
      <c r="A318" s="148"/>
      <c r="B318" s="137"/>
      <c r="C318" s="137"/>
      <c r="D318" s="148"/>
      <c r="E318" s="148"/>
      <c r="F318" s="138"/>
      <c r="G318" s="133" t="str">
        <f>IF(H318="Vervalt","Vervalt",IF(H318=0,"",IF(LEN(H318)=0,0,(VLOOKUP($H318,Validatie!C324:D335,2,FALSE)))))</f>
        <v/>
      </c>
      <c r="H318" s="136"/>
      <c r="I318" s="136"/>
      <c r="J318" s="141"/>
      <c r="K318" s="133" t="str">
        <f>IF(L318="Vervalt","Vervalt",IF(L318=0,"",IF(LEN(L318)=0,0,(VLOOKUP($L318,Validatie!E324:F334,2,FALSE)))))</f>
        <v/>
      </c>
      <c r="L318" s="136"/>
      <c r="M318" s="136"/>
    </row>
    <row r="319" spans="1:13" x14ac:dyDescent="0.3">
      <c r="A319" s="148"/>
      <c r="B319" s="137"/>
      <c r="C319" s="137"/>
      <c r="D319" s="148"/>
      <c r="E319" s="148"/>
      <c r="F319" s="138"/>
      <c r="G319" s="133" t="str">
        <f>IF(H319="Vervalt","Vervalt",IF(H319=0,"",IF(LEN(H319)=0,0,(VLOOKUP($H319,Validatie!C325:D336,2,FALSE)))))</f>
        <v/>
      </c>
      <c r="H319" s="136"/>
      <c r="I319" s="136"/>
      <c r="J319" s="141"/>
      <c r="K319" s="133" t="str">
        <f>IF(L319="Vervalt","Vervalt",IF(L319=0,"",IF(LEN(L319)=0,0,(VLOOKUP($L319,Validatie!E325:F335,2,FALSE)))))</f>
        <v/>
      </c>
      <c r="L319" s="136"/>
      <c r="M319" s="136"/>
    </row>
    <row r="320" spans="1:13" x14ac:dyDescent="0.3">
      <c r="A320" s="148"/>
      <c r="B320" s="137"/>
      <c r="C320" s="137"/>
      <c r="D320" s="148"/>
      <c r="E320" s="148"/>
      <c r="F320" s="138"/>
      <c r="G320" s="133" t="str">
        <f>IF(H320="Vervalt","Vervalt",IF(H320=0,"",IF(LEN(H320)=0,0,(VLOOKUP($H320,Validatie!C326:D337,2,FALSE)))))</f>
        <v/>
      </c>
      <c r="H320" s="136"/>
      <c r="I320" s="136"/>
      <c r="J320" s="141"/>
      <c r="K320" s="133" t="str">
        <f>IF(L320="Vervalt","Vervalt",IF(L320=0,"",IF(LEN(L320)=0,0,(VLOOKUP($L320,Validatie!E326:F336,2,FALSE)))))</f>
        <v/>
      </c>
      <c r="L320" s="136"/>
      <c r="M320" s="136"/>
    </row>
    <row r="321" spans="1:13" x14ac:dyDescent="0.3">
      <c r="A321" s="148"/>
      <c r="B321" s="137"/>
      <c r="C321" s="137"/>
      <c r="D321" s="148"/>
      <c r="E321" s="148"/>
      <c r="F321" s="138"/>
      <c r="G321" s="133" t="str">
        <f>IF(H321="Vervalt","Vervalt",IF(H321=0,"",IF(LEN(H321)=0,0,(VLOOKUP($H321,Validatie!C327:D338,2,FALSE)))))</f>
        <v/>
      </c>
      <c r="H321" s="136"/>
      <c r="I321" s="136"/>
      <c r="J321" s="141"/>
      <c r="K321" s="133" t="str">
        <f>IF(L321="Vervalt","Vervalt",IF(L321=0,"",IF(LEN(L321)=0,0,(VLOOKUP($L321,Validatie!E327:F337,2,FALSE)))))</f>
        <v/>
      </c>
      <c r="L321" s="136"/>
      <c r="M321" s="136"/>
    </row>
    <row r="322" spans="1:13" x14ac:dyDescent="0.3">
      <c r="A322" s="148"/>
      <c r="B322" s="137"/>
      <c r="C322" s="137"/>
      <c r="D322" s="148"/>
      <c r="E322" s="148"/>
      <c r="F322" s="138"/>
      <c r="G322" s="133" t="str">
        <f>IF(H322="Vervalt","Vervalt",IF(H322=0,"",IF(LEN(H322)=0,0,(VLOOKUP($H322,Validatie!C328:D339,2,FALSE)))))</f>
        <v/>
      </c>
      <c r="H322" s="136"/>
      <c r="I322" s="136"/>
      <c r="J322" s="141"/>
      <c r="K322" s="133" t="str">
        <f>IF(L322="Vervalt","Vervalt",IF(L322=0,"",IF(LEN(L322)=0,0,(VLOOKUP($L322,Validatie!E328:F338,2,FALSE)))))</f>
        <v/>
      </c>
      <c r="L322" s="136"/>
      <c r="M322" s="136"/>
    </row>
    <row r="323" spans="1:13" x14ac:dyDescent="0.3">
      <c r="A323" s="148"/>
      <c r="B323" s="137"/>
      <c r="C323" s="137"/>
      <c r="D323" s="148"/>
      <c r="E323" s="148"/>
      <c r="F323" s="138"/>
      <c r="G323" s="133" t="str">
        <f>IF(H323="Vervalt","Vervalt",IF(H323=0,"",IF(LEN(H323)=0,0,(VLOOKUP($H323,Validatie!C329:D340,2,FALSE)))))</f>
        <v/>
      </c>
      <c r="H323" s="136"/>
      <c r="I323" s="136"/>
      <c r="J323" s="141"/>
      <c r="K323" s="133" t="str">
        <f>IF(L323="Vervalt","Vervalt",IF(L323=0,"",IF(LEN(L323)=0,0,(VLOOKUP($L323,Validatie!E329:F339,2,FALSE)))))</f>
        <v/>
      </c>
      <c r="L323" s="136"/>
      <c r="M323" s="136"/>
    </row>
    <row r="324" spans="1:13" x14ac:dyDescent="0.3">
      <c r="A324" s="148"/>
      <c r="B324" s="137"/>
      <c r="C324" s="137"/>
      <c r="D324" s="148"/>
      <c r="E324" s="148"/>
      <c r="F324" s="138"/>
      <c r="G324" s="133" t="str">
        <f>IF(H324="Vervalt","Vervalt",IF(H324=0,"",IF(LEN(H324)=0,0,(VLOOKUP($H324,Validatie!C330:D341,2,FALSE)))))</f>
        <v/>
      </c>
      <c r="H324" s="136"/>
      <c r="I324" s="136"/>
      <c r="J324" s="141"/>
      <c r="K324" s="133" t="str">
        <f>IF(L324="Vervalt","Vervalt",IF(L324=0,"",IF(LEN(L324)=0,0,(VLOOKUP($L324,Validatie!E330:F340,2,FALSE)))))</f>
        <v/>
      </c>
      <c r="L324" s="136"/>
      <c r="M324" s="136"/>
    </row>
    <row r="325" spans="1:13" x14ac:dyDescent="0.3">
      <c r="A325" s="148"/>
      <c r="B325" s="137"/>
      <c r="C325" s="137"/>
      <c r="D325" s="148"/>
      <c r="E325" s="148"/>
      <c r="F325" s="138"/>
      <c r="G325" s="133" t="str">
        <f>IF(H325="Vervalt","Vervalt",IF(H325=0,"",IF(LEN(H325)=0,0,(VLOOKUP($H325,Validatie!C331:D342,2,FALSE)))))</f>
        <v/>
      </c>
      <c r="H325" s="136"/>
      <c r="I325" s="136"/>
      <c r="J325" s="141"/>
      <c r="K325" s="133" t="str">
        <f>IF(L325="Vervalt","Vervalt",IF(L325=0,"",IF(LEN(L325)=0,0,(VLOOKUP($L325,Validatie!E331:F341,2,FALSE)))))</f>
        <v/>
      </c>
      <c r="L325" s="136"/>
      <c r="M325" s="136"/>
    </row>
    <row r="326" spans="1:13" x14ac:dyDescent="0.3">
      <c r="A326" s="148"/>
      <c r="B326" s="137"/>
      <c r="C326" s="137"/>
      <c r="D326" s="148"/>
      <c r="E326" s="148"/>
      <c r="F326" s="138"/>
      <c r="G326" s="133" t="str">
        <f>IF(H326="Vervalt","Vervalt",IF(H326=0,"",IF(LEN(H326)=0,0,(VLOOKUP($H326,Validatie!C332:D343,2,FALSE)))))</f>
        <v/>
      </c>
      <c r="H326" s="136"/>
      <c r="I326" s="136"/>
      <c r="J326" s="141"/>
      <c r="K326" s="133" t="str">
        <f>IF(L326="Vervalt","Vervalt",IF(L326=0,"",IF(LEN(L326)=0,0,(VLOOKUP($L326,Validatie!E332:F342,2,FALSE)))))</f>
        <v/>
      </c>
      <c r="L326" s="136"/>
      <c r="M326" s="136"/>
    </row>
    <row r="327" spans="1:13" x14ac:dyDescent="0.3">
      <c r="A327" s="148"/>
      <c r="B327" s="137"/>
      <c r="C327" s="137"/>
      <c r="D327" s="148"/>
      <c r="E327" s="148"/>
      <c r="F327" s="138"/>
      <c r="G327" s="133" t="str">
        <f>IF(H327="Vervalt","Vervalt",IF(H327=0,"",IF(LEN(H327)=0,0,(VLOOKUP($H327,Validatie!C333:D344,2,FALSE)))))</f>
        <v/>
      </c>
      <c r="H327" s="136"/>
      <c r="I327" s="136"/>
      <c r="J327" s="141"/>
      <c r="K327" s="133" t="str">
        <f>IF(L327="Vervalt","Vervalt",IF(L327=0,"",IF(LEN(L327)=0,0,(VLOOKUP($L327,Validatie!E333:F343,2,FALSE)))))</f>
        <v/>
      </c>
      <c r="L327" s="136"/>
      <c r="M327" s="136"/>
    </row>
    <row r="328" spans="1:13" x14ac:dyDescent="0.3">
      <c r="A328" s="148"/>
      <c r="B328" s="137"/>
      <c r="C328" s="137"/>
      <c r="D328" s="148"/>
      <c r="E328" s="148"/>
      <c r="F328" s="138"/>
      <c r="G328" s="133" t="str">
        <f>IF(H328="Vervalt","Vervalt",IF(H328=0,"",IF(LEN(H328)=0,0,(VLOOKUP($H328,Validatie!C334:D345,2,FALSE)))))</f>
        <v/>
      </c>
      <c r="H328" s="136"/>
      <c r="I328" s="136"/>
      <c r="J328" s="141"/>
      <c r="K328" s="133" t="str">
        <f>IF(L328="Vervalt","Vervalt",IF(L328=0,"",IF(LEN(L328)=0,0,(VLOOKUP($L328,Validatie!E334:F344,2,FALSE)))))</f>
        <v/>
      </c>
      <c r="L328" s="136"/>
      <c r="M328" s="136"/>
    </row>
    <row r="329" spans="1:13" x14ac:dyDescent="0.3">
      <c r="A329" s="148"/>
      <c r="B329" s="137"/>
      <c r="C329" s="137"/>
      <c r="D329" s="148"/>
      <c r="E329" s="148"/>
      <c r="F329" s="138"/>
      <c r="G329" s="133" t="str">
        <f>IF(H329="Vervalt","Vervalt",IF(H329=0,"",IF(LEN(H329)=0,0,(VLOOKUP($H329,Validatie!C335:D346,2,FALSE)))))</f>
        <v/>
      </c>
      <c r="H329" s="136"/>
      <c r="I329" s="136"/>
      <c r="J329" s="141"/>
      <c r="K329" s="133" t="str">
        <f>IF(L329="Vervalt","Vervalt",IF(L329=0,"",IF(LEN(L329)=0,0,(VLOOKUP($L329,Validatie!E335:F345,2,FALSE)))))</f>
        <v/>
      </c>
      <c r="L329" s="136"/>
      <c r="M329" s="136"/>
    </row>
    <row r="330" spans="1:13" x14ac:dyDescent="0.3">
      <c r="A330" s="148"/>
      <c r="B330" s="137"/>
      <c r="C330" s="137"/>
      <c r="D330" s="148"/>
      <c r="E330" s="148"/>
      <c r="F330" s="138"/>
      <c r="G330" s="133" t="str">
        <f>IF(H330="Vervalt","Vervalt",IF(H330=0,"",IF(LEN(H330)=0,0,(VLOOKUP($H330,Validatie!C336:D347,2,FALSE)))))</f>
        <v/>
      </c>
      <c r="H330" s="136"/>
      <c r="I330" s="136"/>
      <c r="J330" s="141"/>
      <c r="K330" s="133" t="str">
        <f>IF(L330="Vervalt","Vervalt",IF(L330=0,"",IF(LEN(L330)=0,0,(VLOOKUP($L330,Validatie!E336:F346,2,FALSE)))))</f>
        <v/>
      </c>
      <c r="L330" s="136"/>
      <c r="M330" s="136"/>
    </row>
    <row r="331" spans="1:13" x14ac:dyDescent="0.3">
      <c r="A331" s="148"/>
      <c r="B331" s="137"/>
      <c r="C331" s="137"/>
      <c r="D331" s="148"/>
      <c r="E331" s="148"/>
      <c r="F331" s="138"/>
      <c r="G331" s="133" t="str">
        <f>IF(H331="Vervalt","Vervalt",IF(H331=0,"",IF(LEN(H331)=0,0,(VLOOKUP($H331,Validatie!C337:D348,2,FALSE)))))</f>
        <v/>
      </c>
      <c r="H331" s="136"/>
      <c r="I331" s="136"/>
      <c r="J331" s="141"/>
      <c r="K331" s="133" t="str">
        <f>IF(L331="Vervalt","Vervalt",IF(L331=0,"",IF(LEN(L331)=0,0,(VLOOKUP($L331,Validatie!E337:F347,2,FALSE)))))</f>
        <v/>
      </c>
      <c r="L331" s="136"/>
      <c r="M331" s="136"/>
    </row>
    <row r="332" spans="1:13" x14ac:dyDescent="0.3">
      <c r="A332" s="148"/>
      <c r="B332" s="137"/>
      <c r="C332" s="137"/>
      <c r="D332" s="148"/>
      <c r="E332" s="148"/>
      <c r="F332" s="138"/>
      <c r="G332" s="133" t="str">
        <f>IF(H332="Vervalt","Vervalt",IF(H332=0,"",IF(LEN(H332)=0,0,(VLOOKUP($H332,Validatie!C338:D349,2,FALSE)))))</f>
        <v/>
      </c>
      <c r="H332" s="136"/>
      <c r="I332" s="136"/>
      <c r="J332" s="141"/>
      <c r="K332" s="133" t="str">
        <f>IF(L332="Vervalt","Vervalt",IF(L332=0,"",IF(LEN(L332)=0,0,(VLOOKUP($L332,Validatie!E338:F348,2,FALSE)))))</f>
        <v/>
      </c>
      <c r="L332" s="136"/>
      <c r="M332" s="136"/>
    </row>
    <row r="333" spans="1:13" x14ac:dyDescent="0.3">
      <c r="A333" s="148"/>
      <c r="B333" s="137"/>
      <c r="C333" s="137"/>
      <c r="D333" s="148"/>
      <c r="E333" s="148"/>
      <c r="F333" s="138"/>
      <c r="G333" s="133" t="str">
        <f>IF(H333="Vervalt","Vervalt",IF(H333=0,"",IF(LEN(H333)=0,0,(VLOOKUP($H333,Validatie!C339:D350,2,FALSE)))))</f>
        <v/>
      </c>
      <c r="H333" s="136"/>
      <c r="I333" s="136"/>
      <c r="J333" s="141"/>
      <c r="K333" s="133" t="str">
        <f>IF(L333="Vervalt","Vervalt",IF(L333=0,"",IF(LEN(L333)=0,0,(VLOOKUP($L333,Validatie!E339:F349,2,FALSE)))))</f>
        <v/>
      </c>
      <c r="L333" s="136"/>
      <c r="M333" s="136"/>
    </row>
    <row r="334" spans="1:13" x14ac:dyDescent="0.3">
      <c r="A334" s="148"/>
      <c r="B334" s="137"/>
      <c r="C334" s="137"/>
      <c r="D334" s="148"/>
      <c r="E334" s="148"/>
      <c r="F334" s="138"/>
      <c r="G334" s="133" t="str">
        <f>IF(H334="Vervalt","Vervalt",IF(H334=0,"",IF(LEN(H334)=0,0,(VLOOKUP($H334,Validatie!C340:D351,2,FALSE)))))</f>
        <v/>
      </c>
      <c r="H334" s="136"/>
      <c r="I334" s="136"/>
      <c r="J334" s="141"/>
      <c r="K334" s="133" t="str">
        <f>IF(L334="Vervalt","Vervalt",IF(L334=0,"",IF(LEN(L334)=0,0,(VLOOKUP($L334,Validatie!E340:F350,2,FALSE)))))</f>
        <v/>
      </c>
      <c r="L334" s="136"/>
      <c r="M334" s="136"/>
    </row>
    <row r="335" spans="1:13" x14ac:dyDescent="0.3">
      <c r="A335" s="148"/>
      <c r="B335" s="137"/>
      <c r="C335" s="137"/>
      <c r="D335" s="148"/>
      <c r="E335" s="148"/>
      <c r="F335" s="138"/>
      <c r="G335" s="133" t="str">
        <f>IF(H335="Vervalt","Vervalt",IF(H335=0,"",IF(LEN(H335)=0,0,(VLOOKUP($H335,Validatie!C341:D352,2,FALSE)))))</f>
        <v/>
      </c>
      <c r="H335" s="136"/>
      <c r="I335" s="136"/>
      <c r="J335" s="141"/>
      <c r="K335" s="133" t="str">
        <f>IF(L335="Vervalt","Vervalt",IF(L335=0,"",IF(LEN(L335)=0,0,(VLOOKUP($L335,Validatie!E341:F351,2,FALSE)))))</f>
        <v/>
      </c>
      <c r="L335" s="136"/>
      <c r="M335" s="136"/>
    </row>
    <row r="336" spans="1:13" x14ac:dyDescent="0.3">
      <c r="A336" s="148"/>
      <c r="B336" s="137"/>
      <c r="C336" s="137"/>
      <c r="D336" s="148"/>
      <c r="E336" s="148"/>
      <c r="F336" s="138"/>
      <c r="G336" s="133" t="str">
        <f>IF(H336="Vervalt","Vervalt",IF(H336=0,"",IF(LEN(H336)=0,0,(VLOOKUP($H336,Validatie!C342:D353,2,FALSE)))))</f>
        <v/>
      </c>
      <c r="H336" s="136"/>
      <c r="I336" s="136"/>
      <c r="J336" s="141"/>
      <c r="K336" s="133" t="str">
        <f>IF(L336="Vervalt","Vervalt",IF(L336=0,"",IF(LEN(L336)=0,0,(VLOOKUP($L336,Validatie!E342:F352,2,FALSE)))))</f>
        <v/>
      </c>
      <c r="L336" s="136"/>
      <c r="M336" s="136"/>
    </row>
    <row r="337" spans="1:13" x14ac:dyDescent="0.3">
      <c r="A337" s="148"/>
      <c r="B337" s="137"/>
      <c r="C337" s="137"/>
      <c r="D337" s="148"/>
      <c r="E337" s="148"/>
      <c r="F337" s="138"/>
      <c r="G337" s="133" t="str">
        <f>IF(H337="Vervalt","Vervalt",IF(H337=0,"",IF(LEN(H337)=0,0,(VLOOKUP($H337,Validatie!C343:D354,2,FALSE)))))</f>
        <v/>
      </c>
      <c r="H337" s="136"/>
      <c r="I337" s="136"/>
      <c r="J337" s="141"/>
      <c r="K337" s="133" t="str">
        <f>IF(L337="Vervalt","Vervalt",IF(L337=0,"",IF(LEN(L337)=0,0,(VLOOKUP($L337,Validatie!E343:F353,2,FALSE)))))</f>
        <v/>
      </c>
      <c r="L337" s="136"/>
      <c r="M337" s="136"/>
    </row>
    <row r="338" spans="1:13" x14ac:dyDescent="0.3">
      <c r="A338" s="148"/>
      <c r="B338" s="137"/>
      <c r="C338" s="137"/>
      <c r="D338" s="148"/>
      <c r="E338" s="148"/>
      <c r="F338" s="138"/>
      <c r="G338" s="133" t="str">
        <f>IF(H338="Vervalt","Vervalt",IF(H338=0,"",IF(LEN(H338)=0,0,(VLOOKUP($H338,Validatie!C344:D355,2,FALSE)))))</f>
        <v/>
      </c>
      <c r="H338" s="136"/>
      <c r="I338" s="136"/>
      <c r="J338" s="141"/>
      <c r="K338" s="133" t="str">
        <f>IF(L338="Vervalt","Vervalt",IF(L338=0,"",IF(LEN(L338)=0,0,(VLOOKUP($L338,Validatie!E344:F354,2,FALSE)))))</f>
        <v/>
      </c>
      <c r="L338" s="136"/>
      <c r="M338" s="136"/>
    </row>
    <row r="339" spans="1:13" x14ac:dyDescent="0.3">
      <c r="A339" s="148"/>
      <c r="B339" s="137"/>
      <c r="C339" s="137"/>
      <c r="D339" s="148"/>
      <c r="E339" s="148"/>
      <c r="F339" s="138"/>
      <c r="G339" s="133" t="str">
        <f>IF(H339="Vervalt","Vervalt",IF(H339=0,"",IF(LEN(H339)=0,0,(VLOOKUP($H339,Validatie!C345:D356,2,FALSE)))))</f>
        <v/>
      </c>
      <c r="H339" s="136"/>
      <c r="I339" s="136"/>
      <c r="J339" s="141"/>
      <c r="K339" s="133" t="str">
        <f>IF(L339="Vervalt","Vervalt",IF(L339=0,"",IF(LEN(L339)=0,0,(VLOOKUP($L339,Validatie!E345:F355,2,FALSE)))))</f>
        <v/>
      </c>
      <c r="L339" s="136"/>
      <c r="M339" s="136"/>
    </row>
    <row r="340" spans="1:13" x14ac:dyDescent="0.3">
      <c r="A340" s="148"/>
      <c r="B340" s="137"/>
      <c r="C340" s="137"/>
      <c r="D340" s="148"/>
      <c r="E340" s="148"/>
      <c r="F340" s="138"/>
      <c r="G340" s="133" t="str">
        <f>IF(H340="Vervalt","Vervalt",IF(H340=0,"",IF(LEN(H340)=0,0,(VLOOKUP($H340,Validatie!C346:D357,2,FALSE)))))</f>
        <v/>
      </c>
      <c r="H340" s="136"/>
      <c r="I340" s="136"/>
      <c r="J340" s="141"/>
      <c r="K340" s="133" t="str">
        <f>IF(L340="Vervalt","Vervalt",IF(L340=0,"",IF(LEN(L340)=0,0,(VLOOKUP($L340,Validatie!E346:F356,2,FALSE)))))</f>
        <v/>
      </c>
      <c r="L340" s="136"/>
      <c r="M340" s="136"/>
    </row>
    <row r="341" spans="1:13" x14ac:dyDescent="0.3">
      <c r="A341" s="148"/>
      <c r="B341" s="137"/>
      <c r="C341" s="137"/>
      <c r="D341" s="148"/>
      <c r="E341" s="148"/>
      <c r="F341" s="138"/>
      <c r="G341" s="133" t="str">
        <f>IF(H341="Vervalt","Vervalt",IF(H341=0,"",IF(LEN(H341)=0,0,(VLOOKUP($H341,Validatie!C347:D358,2,FALSE)))))</f>
        <v/>
      </c>
      <c r="H341" s="136"/>
      <c r="I341" s="136"/>
      <c r="J341" s="141"/>
      <c r="K341" s="133" t="str">
        <f>IF(L341="Vervalt","Vervalt",IF(L341=0,"",IF(LEN(L341)=0,0,(VLOOKUP($L341,Validatie!E347:F357,2,FALSE)))))</f>
        <v/>
      </c>
      <c r="L341" s="136"/>
      <c r="M341" s="136"/>
    </row>
    <row r="342" spans="1:13" x14ac:dyDescent="0.3">
      <c r="A342" s="148"/>
      <c r="B342" s="137"/>
      <c r="C342" s="137"/>
      <c r="D342" s="148"/>
      <c r="E342" s="148"/>
      <c r="F342" s="138"/>
      <c r="G342" s="133" t="str">
        <f>IF(H342="Vervalt","Vervalt",IF(H342=0,"",IF(LEN(H342)=0,0,(VLOOKUP($H342,Validatie!C348:D359,2,FALSE)))))</f>
        <v/>
      </c>
      <c r="H342" s="136"/>
      <c r="I342" s="136"/>
      <c r="J342" s="141"/>
      <c r="K342" s="133" t="str">
        <f>IF(L342="Vervalt","Vervalt",IF(L342=0,"",IF(LEN(L342)=0,0,(VLOOKUP($L342,Validatie!E348:F358,2,FALSE)))))</f>
        <v/>
      </c>
      <c r="L342" s="136"/>
      <c r="M342" s="136"/>
    </row>
    <row r="343" spans="1:13" x14ac:dyDescent="0.3">
      <c r="A343" s="148"/>
      <c r="B343" s="137"/>
      <c r="C343" s="137"/>
      <c r="D343" s="148"/>
      <c r="E343" s="148"/>
      <c r="F343" s="138"/>
      <c r="G343" s="133" t="str">
        <f>IF(H343="Vervalt","Vervalt",IF(H343=0,"",IF(LEN(H343)=0,0,(VLOOKUP($H343,Validatie!C349:D360,2,FALSE)))))</f>
        <v/>
      </c>
      <c r="H343" s="136"/>
      <c r="I343" s="136"/>
      <c r="J343" s="141"/>
      <c r="K343" s="133" t="str">
        <f>IF(L343="Vervalt","Vervalt",IF(L343=0,"",IF(LEN(L343)=0,0,(VLOOKUP($L343,Validatie!E349:F359,2,FALSE)))))</f>
        <v/>
      </c>
      <c r="L343" s="136"/>
      <c r="M343" s="136"/>
    </row>
    <row r="344" spans="1:13" x14ac:dyDescent="0.3">
      <c r="A344" s="148"/>
      <c r="B344" s="137"/>
      <c r="C344" s="137"/>
      <c r="D344" s="148"/>
      <c r="E344" s="148"/>
      <c r="F344" s="138"/>
      <c r="G344" s="133" t="str">
        <f>IF(H344="Vervalt","Vervalt",IF(H344=0,"",IF(LEN(H344)=0,0,(VLOOKUP($H344,Validatie!C350:D361,2,FALSE)))))</f>
        <v/>
      </c>
      <c r="H344" s="136"/>
      <c r="I344" s="136"/>
      <c r="J344" s="141"/>
      <c r="K344" s="133" t="str">
        <f>IF(L344="Vervalt","Vervalt",IF(L344=0,"",IF(LEN(L344)=0,0,(VLOOKUP($L344,Validatie!E350:F360,2,FALSE)))))</f>
        <v/>
      </c>
      <c r="L344" s="136"/>
      <c r="M344" s="136"/>
    </row>
    <row r="345" spans="1:13" x14ac:dyDescent="0.3">
      <c r="A345" s="148"/>
      <c r="B345" s="137"/>
      <c r="C345" s="137"/>
      <c r="D345" s="148"/>
      <c r="E345" s="148"/>
      <c r="F345" s="138"/>
      <c r="G345" s="133" t="str">
        <f>IF(H345="Vervalt","Vervalt",IF(H345=0,"",IF(LEN(H345)=0,0,(VLOOKUP($H345,Validatie!C351:D362,2,FALSE)))))</f>
        <v/>
      </c>
      <c r="H345" s="136"/>
      <c r="I345" s="136"/>
      <c r="J345" s="141"/>
      <c r="K345" s="133" t="str">
        <f>IF(L345="Vervalt","Vervalt",IF(L345=0,"",IF(LEN(L345)=0,0,(VLOOKUP($L345,Validatie!E351:F361,2,FALSE)))))</f>
        <v/>
      </c>
      <c r="L345" s="136"/>
      <c r="M345" s="136"/>
    </row>
    <row r="346" spans="1:13" x14ac:dyDescent="0.3">
      <c r="A346" s="148"/>
      <c r="B346" s="137"/>
      <c r="C346" s="137"/>
      <c r="D346" s="148"/>
      <c r="E346" s="148"/>
      <c r="F346" s="138"/>
      <c r="G346" s="133" t="str">
        <f>IF(H346="Vervalt","Vervalt",IF(H346=0,"",IF(LEN(H346)=0,0,(VLOOKUP($H346,Validatie!C352:D363,2,FALSE)))))</f>
        <v/>
      </c>
      <c r="H346" s="136"/>
      <c r="I346" s="136"/>
      <c r="J346" s="141"/>
      <c r="K346" s="133" t="str">
        <f>IF(L346="Vervalt","Vervalt",IF(L346=0,"",IF(LEN(L346)=0,0,(VLOOKUP($L346,Validatie!E352:F362,2,FALSE)))))</f>
        <v/>
      </c>
      <c r="L346" s="136"/>
      <c r="M346" s="136"/>
    </row>
    <row r="347" spans="1:13" x14ac:dyDescent="0.3">
      <c r="A347" s="148"/>
      <c r="B347" s="137"/>
      <c r="C347" s="137"/>
      <c r="D347" s="148"/>
      <c r="E347" s="148"/>
      <c r="F347" s="138"/>
      <c r="G347" s="133" t="str">
        <f>IF(H347="Vervalt","Vervalt",IF(H347=0,"",IF(LEN(H347)=0,0,(VLOOKUP($H347,Validatie!C353:D364,2,FALSE)))))</f>
        <v/>
      </c>
      <c r="H347" s="136"/>
      <c r="I347" s="136"/>
      <c r="J347" s="141"/>
      <c r="K347" s="133" t="str">
        <f>IF(L347="Vervalt","Vervalt",IF(L347=0,"",IF(LEN(L347)=0,0,(VLOOKUP($L347,Validatie!E353:F363,2,FALSE)))))</f>
        <v/>
      </c>
      <c r="L347" s="136"/>
      <c r="M347" s="136"/>
    </row>
    <row r="348" spans="1:13" x14ac:dyDescent="0.3">
      <c r="A348" s="148"/>
      <c r="B348" s="137"/>
      <c r="C348" s="137"/>
      <c r="D348" s="148"/>
      <c r="E348" s="148"/>
      <c r="F348" s="138"/>
      <c r="G348" s="133" t="str">
        <f>IF(H348="Vervalt","Vervalt",IF(H348=0,"",IF(LEN(H348)=0,0,(VLOOKUP($H348,Validatie!C354:D365,2,FALSE)))))</f>
        <v/>
      </c>
      <c r="H348" s="136"/>
      <c r="I348" s="136"/>
      <c r="J348" s="141"/>
      <c r="K348" s="133" t="str">
        <f>IF(L348="Vervalt","Vervalt",IF(L348=0,"",IF(LEN(L348)=0,0,(VLOOKUP($L348,Validatie!E354:F364,2,FALSE)))))</f>
        <v/>
      </c>
      <c r="L348" s="136"/>
      <c r="M348" s="136"/>
    </row>
    <row r="349" spans="1:13" x14ac:dyDescent="0.3">
      <c r="A349" s="148"/>
      <c r="B349" s="137"/>
      <c r="C349" s="137"/>
      <c r="D349" s="148"/>
      <c r="E349" s="148"/>
      <c r="F349" s="138"/>
      <c r="G349" s="133" t="str">
        <f>IF(H349="Vervalt","Vervalt",IF(H349=0,"",IF(LEN(H349)=0,0,(VLOOKUP($H349,Validatie!C355:D366,2,FALSE)))))</f>
        <v/>
      </c>
      <c r="H349" s="136"/>
      <c r="I349" s="136"/>
      <c r="J349" s="141"/>
      <c r="K349" s="133" t="str">
        <f>IF(L349="Vervalt","Vervalt",IF(L349=0,"",IF(LEN(L349)=0,0,(VLOOKUP($L349,Validatie!E355:F365,2,FALSE)))))</f>
        <v/>
      </c>
      <c r="L349" s="136"/>
      <c r="M349" s="136"/>
    </row>
    <row r="350" spans="1:13" x14ac:dyDescent="0.3">
      <c r="A350" s="148"/>
      <c r="B350" s="137"/>
      <c r="C350" s="137"/>
      <c r="D350" s="148"/>
      <c r="E350" s="148"/>
      <c r="F350" s="138"/>
      <c r="G350" s="133" t="str">
        <f>IF(H350="Vervalt","Vervalt",IF(H350=0,"",IF(LEN(H350)=0,0,(VLOOKUP($H350,Validatie!C356:D367,2,FALSE)))))</f>
        <v/>
      </c>
      <c r="H350" s="136"/>
      <c r="I350" s="136"/>
      <c r="J350" s="141"/>
      <c r="K350" s="133" t="str">
        <f>IF(L350="Vervalt","Vervalt",IF(L350=0,"",IF(LEN(L350)=0,0,(VLOOKUP($L350,Validatie!E356:F366,2,FALSE)))))</f>
        <v/>
      </c>
      <c r="L350" s="136"/>
      <c r="M350" s="136"/>
    </row>
    <row r="351" spans="1:13" x14ac:dyDescent="0.3">
      <c r="A351" s="148"/>
      <c r="B351" s="137"/>
      <c r="C351" s="137"/>
      <c r="D351" s="148"/>
      <c r="E351" s="148"/>
      <c r="F351" s="138"/>
      <c r="G351" s="133" t="str">
        <f>IF(H351="Vervalt","Vervalt",IF(H351=0,"",IF(LEN(H351)=0,0,(VLOOKUP($H351,Validatie!C357:D368,2,FALSE)))))</f>
        <v/>
      </c>
      <c r="H351" s="136"/>
      <c r="I351" s="136"/>
      <c r="J351" s="141"/>
      <c r="K351" s="133" t="str">
        <f>IF(L351="Vervalt","Vervalt",IF(L351=0,"",IF(LEN(L351)=0,0,(VLOOKUP($L351,Validatie!E357:F367,2,FALSE)))))</f>
        <v/>
      </c>
      <c r="L351" s="136"/>
      <c r="M351" s="136"/>
    </row>
    <row r="352" spans="1:13" x14ac:dyDescent="0.3">
      <c r="A352" s="148"/>
      <c r="B352" s="137"/>
      <c r="C352" s="137"/>
      <c r="D352" s="148"/>
      <c r="E352" s="148"/>
      <c r="F352" s="138"/>
      <c r="G352" s="133" t="str">
        <f>IF(H352="Vervalt","Vervalt",IF(H352=0,"",IF(LEN(H352)=0,0,(VLOOKUP($H352,Validatie!C358:D369,2,FALSE)))))</f>
        <v/>
      </c>
      <c r="H352" s="136"/>
      <c r="I352" s="136"/>
      <c r="J352" s="141"/>
      <c r="K352" s="133" t="str">
        <f>IF(L352="Vervalt","Vervalt",IF(L352=0,"",IF(LEN(L352)=0,0,(VLOOKUP($L352,Validatie!E358:F368,2,FALSE)))))</f>
        <v/>
      </c>
      <c r="L352" s="136"/>
      <c r="M352" s="136"/>
    </row>
    <row r="353" spans="1:13" x14ac:dyDescent="0.3">
      <c r="A353" s="148"/>
      <c r="B353" s="137"/>
      <c r="C353" s="137"/>
      <c r="D353" s="148"/>
      <c r="E353" s="148"/>
      <c r="F353" s="138"/>
      <c r="G353" s="133" t="str">
        <f>IF(H353="Vervalt","Vervalt",IF(H353=0,"",IF(LEN(H353)=0,0,(VLOOKUP($H353,Validatie!C359:D370,2,FALSE)))))</f>
        <v/>
      </c>
      <c r="H353" s="136"/>
      <c r="I353" s="136"/>
      <c r="J353" s="141"/>
      <c r="K353" s="133" t="str">
        <f>IF(L353="Vervalt","Vervalt",IF(L353=0,"",IF(LEN(L353)=0,0,(VLOOKUP($L353,Validatie!E359:F369,2,FALSE)))))</f>
        <v/>
      </c>
      <c r="L353" s="136"/>
      <c r="M353" s="136"/>
    </row>
    <row r="354" spans="1:13" x14ac:dyDescent="0.3">
      <c r="A354" s="148"/>
      <c r="B354" s="137"/>
      <c r="C354" s="137"/>
      <c r="D354" s="148"/>
      <c r="E354" s="148"/>
      <c r="F354" s="138"/>
      <c r="G354" s="133" t="str">
        <f>IF(H354="Vervalt","Vervalt",IF(H354=0,"",IF(LEN(H354)=0,0,(VLOOKUP($H354,Validatie!C360:D371,2,FALSE)))))</f>
        <v/>
      </c>
      <c r="H354" s="136"/>
      <c r="I354" s="136"/>
      <c r="J354" s="141"/>
      <c r="K354" s="133" t="str">
        <f>IF(L354="Vervalt","Vervalt",IF(L354=0,"",IF(LEN(L354)=0,0,(VLOOKUP($L354,Validatie!E360:F370,2,FALSE)))))</f>
        <v/>
      </c>
      <c r="L354" s="136"/>
      <c r="M354" s="136"/>
    </row>
    <row r="355" spans="1:13" x14ac:dyDescent="0.3">
      <c r="A355" s="148"/>
      <c r="B355" s="137"/>
      <c r="C355" s="137"/>
      <c r="D355" s="148"/>
      <c r="E355" s="148"/>
      <c r="F355" s="138"/>
      <c r="G355" s="133" t="str">
        <f>IF(H355="Vervalt","Vervalt",IF(H355=0,"",IF(LEN(H355)=0,0,(VLOOKUP($H355,Validatie!C361:D372,2,FALSE)))))</f>
        <v/>
      </c>
      <c r="H355" s="136"/>
      <c r="I355" s="136"/>
      <c r="J355" s="141"/>
      <c r="K355" s="133" t="str">
        <f>IF(L355="Vervalt","Vervalt",IF(L355=0,"",IF(LEN(L355)=0,0,(VLOOKUP($L355,Validatie!E361:F371,2,FALSE)))))</f>
        <v/>
      </c>
      <c r="L355" s="136"/>
      <c r="M355" s="136"/>
    </row>
    <row r="356" spans="1:13" x14ac:dyDescent="0.3">
      <c r="A356" s="148"/>
      <c r="B356" s="137"/>
      <c r="C356" s="137"/>
      <c r="D356" s="148"/>
      <c r="E356" s="148"/>
      <c r="F356" s="138"/>
      <c r="G356" s="133" t="str">
        <f>IF(H356="Vervalt","Vervalt",IF(H356=0,"",IF(LEN(H356)=0,0,(VLOOKUP($H356,Validatie!C362:D373,2,FALSE)))))</f>
        <v/>
      </c>
      <c r="H356" s="136"/>
      <c r="I356" s="136"/>
      <c r="J356" s="141"/>
      <c r="K356" s="133" t="str">
        <f>IF(L356="Vervalt","Vervalt",IF(L356=0,"",IF(LEN(L356)=0,0,(VLOOKUP($L356,Validatie!E362:F372,2,FALSE)))))</f>
        <v/>
      </c>
      <c r="L356" s="136"/>
      <c r="M356" s="136"/>
    </row>
    <row r="357" spans="1:13" x14ac:dyDescent="0.3">
      <c r="A357" s="148"/>
      <c r="B357" s="137"/>
      <c r="C357" s="137"/>
      <c r="D357" s="148"/>
      <c r="E357" s="148"/>
      <c r="F357" s="138"/>
      <c r="G357" s="133" t="str">
        <f>IF(H357="Vervalt","Vervalt",IF(H357=0,"",IF(LEN(H357)=0,0,(VLOOKUP($H357,Validatie!C363:D374,2,FALSE)))))</f>
        <v/>
      </c>
      <c r="H357" s="136"/>
      <c r="I357" s="136"/>
      <c r="J357" s="141"/>
      <c r="K357" s="133" t="str">
        <f>IF(L357="Vervalt","Vervalt",IF(L357=0,"",IF(LEN(L357)=0,0,(VLOOKUP($L357,Validatie!E363:F373,2,FALSE)))))</f>
        <v/>
      </c>
      <c r="L357" s="136"/>
      <c r="M357" s="136"/>
    </row>
    <row r="358" spans="1:13" x14ac:dyDescent="0.3">
      <c r="A358" s="148"/>
      <c r="B358" s="137"/>
      <c r="C358" s="137"/>
      <c r="D358" s="148"/>
      <c r="E358" s="148"/>
      <c r="F358" s="138"/>
      <c r="G358" s="133" t="str">
        <f>IF(H358="Vervalt","Vervalt",IF(H358=0,"",IF(LEN(H358)=0,0,(VLOOKUP($H358,Validatie!C364:D375,2,FALSE)))))</f>
        <v/>
      </c>
      <c r="H358" s="136"/>
      <c r="I358" s="136"/>
      <c r="J358" s="141"/>
      <c r="K358" s="133" t="str">
        <f>IF(L358="Vervalt","Vervalt",IF(L358=0,"",IF(LEN(L358)=0,0,(VLOOKUP($L358,Validatie!E364:F374,2,FALSE)))))</f>
        <v/>
      </c>
      <c r="L358" s="136"/>
      <c r="M358" s="136"/>
    </row>
    <row r="359" spans="1:13" x14ac:dyDescent="0.3">
      <c r="A359" s="148"/>
      <c r="B359" s="137"/>
      <c r="C359" s="137"/>
      <c r="D359" s="148"/>
      <c r="E359" s="148"/>
      <c r="F359" s="138"/>
      <c r="G359" s="133" t="str">
        <f>IF(H359="Vervalt","Vervalt",IF(H359=0,"",IF(LEN(H359)=0,0,(VLOOKUP($H359,Validatie!C365:D376,2,FALSE)))))</f>
        <v/>
      </c>
      <c r="H359" s="136"/>
      <c r="I359" s="136"/>
      <c r="J359" s="141"/>
      <c r="K359" s="133" t="str">
        <f>IF(L359="Vervalt","Vervalt",IF(L359=0,"",IF(LEN(L359)=0,0,(VLOOKUP($L359,Validatie!E365:F375,2,FALSE)))))</f>
        <v/>
      </c>
      <c r="L359" s="136"/>
      <c r="M359" s="136"/>
    </row>
    <row r="360" spans="1:13" x14ac:dyDescent="0.3">
      <c r="A360" s="148"/>
      <c r="B360" s="137"/>
      <c r="C360" s="137"/>
      <c r="D360" s="148"/>
      <c r="E360" s="148"/>
      <c r="F360" s="138"/>
      <c r="G360" s="133" t="str">
        <f>IF(H360="Vervalt","Vervalt",IF(H360=0,"",IF(LEN(H360)=0,0,(VLOOKUP($H360,Validatie!C366:D377,2,FALSE)))))</f>
        <v/>
      </c>
      <c r="H360" s="136"/>
      <c r="I360" s="136"/>
      <c r="J360" s="141"/>
      <c r="K360" s="133" t="str">
        <f>IF(L360="Vervalt","Vervalt",IF(L360=0,"",IF(LEN(L360)=0,0,(VLOOKUP($L360,Validatie!E366:F376,2,FALSE)))))</f>
        <v/>
      </c>
      <c r="L360" s="136"/>
      <c r="M360" s="136"/>
    </row>
    <row r="361" spans="1:13" x14ac:dyDescent="0.3">
      <c r="A361" s="148"/>
      <c r="B361" s="137"/>
      <c r="C361" s="137"/>
      <c r="D361" s="148"/>
      <c r="E361" s="148"/>
      <c r="F361" s="138"/>
      <c r="G361" s="133" t="str">
        <f>IF(H361="Vervalt","Vervalt",IF(H361=0,"",IF(LEN(H361)=0,0,(VLOOKUP($H361,Validatie!C367:D378,2,FALSE)))))</f>
        <v/>
      </c>
      <c r="H361" s="136"/>
      <c r="I361" s="136"/>
      <c r="J361" s="141"/>
      <c r="K361" s="133" t="str">
        <f>IF(L361="Vervalt","Vervalt",IF(L361=0,"",IF(LEN(L361)=0,0,(VLOOKUP($L361,Validatie!E367:F377,2,FALSE)))))</f>
        <v/>
      </c>
      <c r="L361" s="136"/>
      <c r="M361" s="136"/>
    </row>
    <row r="362" spans="1:13" x14ac:dyDescent="0.3">
      <c r="A362" s="148"/>
      <c r="B362" s="137"/>
      <c r="C362" s="137"/>
      <c r="D362" s="148"/>
      <c r="E362" s="148"/>
      <c r="F362" s="138"/>
      <c r="G362" s="133" t="str">
        <f>IF(H362="Vervalt","Vervalt",IF(H362=0,"",IF(LEN(H362)=0,0,(VLOOKUP($H362,Validatie!C368:D379,2,FALSE)))))</f>
        <v/>
      </c>
      <c r="H362" s="136"/>
      <c r="I362" s="136"/>
      <c r="J362" s="141"/>
      <c r="K362" s="133" t="str">
        <f>IF(L362="Vervalt","Vervalt",IF(L362=0,"",IF(LEN(L362)=0,0,(VLOOKUP($L362,Validatie!E368:F378,2,FALSE)))))</f>
        <v/>
      </c>
      <c r="L362" s="136"/>
      <c r="M362" s="136"/>
    </row>
    <row r="363" spans="1:13" x14ac:dyDescent="0.3">
      <c r="A363" s="148"/>
      <c r="B363" s="137"/>
      <c r="C363" s="137"/>
      <c r="D363" s="148"/>
      <c r="E363" s="148"/>
      <c r="F363" s="138"/>
      <c r="G363" s="133" t="str">
        <f>IF(H363="Vervalt","Vervalt",IF(H363=0,"",IF(LEN(H363)=0,0,(VLOOKUP($H363,Validatie!C369:D380,2,FALSE)))))</f>
        <v/>
      </c>
      <c r="H363" s="136"/>
      <c r="I363" s="136"/>
      <c r="J363" s="141"/>
      <c r="K363" s="133" t="str">
        <f>IF(L363="Vervalt","Vervalt",IF(L363=0,"",IF(LEN(L363)=0,0,(VLOOKUP($L363,Validatie!E369:F379,2,FALSE)))))</f>
        <v/>
      </c>
      <c r="L363" s="136"/>
      <c r="M363" s="136"/>
    </row>
    <row r="364" spans="1:13" x14ac:dyDescent="0.3">
      <c r="A364" s="148"/>
      <c r="B364" s="137"/>
      <c r="C364" s="137"/>
      <c r="D364" s="148"/>
      <c r="E364" s="148"/>
      <c r="F364" s="138"/>
      <c r="G364" s="133" t="str">
        <f>IF(H364="Vervalt","Vervalt",IF(H364=0,"",IF(LEN(H364)=0,0,(VLOOKUP($H364,Validatie!C370:D381,2,FALSE)))))</f>
        <v/>
      </c>
      <c r="H364" s="136"/>
      <c r="I364" s="136"/>
      <c r="J364" s="141"/>
      <c r="K364" s="133" t="str">
        <f>IF(L364="Vervalt","Vervalt",IF(L364=0,"",IF(LEN(L364)=0,0,(VLOOKUP($L364,Validatie!E370:F380,2,FALSE)))))</f>
        <v/>
      </c>
      <c r="L364" s="136"/>
      <c r="M364" s="136"/>
    </row>
    <row r="365" spans="1:13" x14ac:dyDescent="0.3">
      <c r="A365" s="148"/>
      <c r="B365" s="137"/>
      <c r="C365" s="137"/>
      <c r="D365" s="148"/>
      <c r="E365" s="148"/>
      <c r="F365" s="138"/>
      <c r="G365" s="133" t="str">
        <f>IF(H365="Vervalt","Vervalt",IF(H365=0,"",IF(LEN(H365)=0,0,(VLOOKUP($H365,Validatie!C371:D382,2,FALSE)))))</f>
        <v/>
      </c>
      <c r="H365" s="136"/>
      <c r="I365" s="136"/>
      <c r="J365" s="141"/>
      <c r="K365" s="133" t="str">
        <f>IF(L365="Vervalt","Vervalt",IF(L365=0,"",IF(LEN(L365)=0,0,(VLOOKUP($L365,Validatie!E371:F381,2,FALSE)))))</f>
        <v/>
      </c>
      <c r="L365" s="136"/>
      <c r="M365" s="136"/>
    </row>
    <row r="366" spans="1:13" x14ac:dyDescent="0.3">
      <c r="A366" s="148"/>
      <c r="B366" s="137"/>
      <c r="C366" s="137"/>
      <c r="D366" s="148"/>
      <c r="E366" s="148"/>
      <c r="F366" s="138"/>
      <c r="G366" s="133" t="str">
        <f>IF(H366="Vervalt","Vervalt",IF(H366=0,"",IF(LEN(H366)=0,0,(VLOOKUP($H366,Validatie!C372:D383,2,FALSE)))))</f>
        <v/>
      </c>
      <c r="H366" s="136"/>
      <c r="I366" s="136"/>
      <c r="J366" s="141"/>
      <c r="K366" s="133" t="str">
        <f>IF(L366="Vervalt","Vervalt",IF(L366=0,"",IF(LEN(L366)=0,0,(VLOOKUP($L366,Validatie!E372:F382,2,FALSE)))))</f>
        <v/>
      </c>
      <c r="L366" s="136"/>
      <c r="M366" s="136"/>
    </row>
    <row r="367" spans="1:13" x14ac:dyDescent="0.3">
      <c r="A367" s="148"/>
      <c r="B367" s="137"/>
      <c r="C367" s="137"/>
      <c r="D367" s="148"/>
      <c r="E367" s="148"/>
      <c r="F367" s="138"/>
      <c r="G367" s="133" t="str">
        <f>IF(H367="Vervalt","Vervalt",IF(H367=0,"",IF(LEN(H367)=0,0,(VLOOKUP($H367,Validatie!C373:D384,2,FALSE)))))</f>
        <v/>
      </c>
      <c r="H367" s="136"/>
      <c r="I367" s="136"/>
      <c r="J367" s="141"/>
      <c r="K367" s="133" t="str">
        <f>IF(L367="Vervalt","Vervalt",IF(L367=0,"",IF(LEN(L367)=0,0,(VLOOKUP($L367,Validatie!E373:F383,2,FALSE)))))</f>
        <v/>
      </c>
      <c r="L367" s="136"/>
      <c r="M367" s="136"/>
    </row>
    <row r="368" spans="1:13" x14ac:dyDescent="0.3">
      <c r="A368" s="148"/>
      <c r="B368" s="137"/>
      <c r="C368" s="137"/>
      <c r="D368" s="148"/>
      <c r="E368" s="148"/>
      <c r="F368" s="138"/>
      <c r="G368" s="133" t="str">
        <f>IF(H368="Vervalt","Vervalt",IF(H368=0,"",IF(LEN(H368)=0,0,(VLOOKUP($H368,Validatie!C374:D385,2,FALSE)))))</f>
        <v/>
      </c>
      <c r="H368" s="136"/>
      <c r="I368" s="136"/>
      <c r="J368" s="141"/>
      <c r="K368" s="133" t="str">
        <f>IF(L368="Vervalt","Vervalt",IF(L368=0,"",IF(LEN(L368)=0,0,(VLOOKUP($L368,Validatie!E374:F384,2,FALSE)))))</f>
        <v/>
      </c>
      <c r="L368" s="136"/>
      <c r="M368" s="136"/>
    </row>
    <row r="369" spans="1:13" x14ac:dyDescent="0.3">
      <c r="A369" s="148"/>
      <c r="B369" s="137"/>
      <c r="C369" s="137"/>
      <c r="D369" s="148"/>
      <c r="E369" s="148"/>
      <c r="F369" s="138"/>
      <c r="G369" s="133" t="str">
        <f>IF(H369="Vervalt","Vervalt",IF(H369=0,"",IF(LEN(H369)=0,0,(VLOOKUP($H369,Validatie!C375:D386,2,FALSE)))))</f>
        <v/>
      </c>
      <c r="H369" s="136"/>
      <c r="I369" s="136"/>
      <c r="J369" s="141"/>
      <c r="K369" s="133" t="str">
        <f>IF(L369="Vervalt","Vervalt",IF(L369=0,"",IF(LEN(L369)=0,0,(VLOOKUP($L369,Validatie!E375:F385,2,FALSE)))))</f>
        <v/>
      </c>
      <c r="L369" s="136"/>
      <c r="M369" s="136"/>
    </row>
    <row r="370" spans="1:13" x14ac:dyDescent="0.3">
      <c r="A370" s="148"/>
      <c r="B370" s="137"/>
      <c r="C370" s="137"/>
      <c r="D370" s="148"/>
      <c r="E370" s="148"/>
      <c r="F370" s="138"/>
      <c r="G370" s="133" t="str">
        <f>IF(H370="Vervalt","Vervalt",IF(H370=0,"",IF(LEN(H370)=0,0,(VLOOKUP($H370,Validatie!C376:D387,2,FALSE)))))</f>
        <v/>
      </c>
      <c r="H370" s="136"/>
      <c r="I370" s="136"/>
      <c r="J370" s="141"/>
      <c r="K370" s="133" t="str">
        <f>IF(L370="Vervalt","Vervalt",IF(L370=0,"",IF(LEN(L370)=0,0,(VLOOKUP($L370,Validatie!E376:F386,2,FALSE)))))</f>
        <v/>
      </c>
      <c r="L370" s="136"/>
      <c r="M370" s="136"/>
    </row>
    <row r="371" spans="1:13" x14ac:dyDescent="0.3">
      <c r="A371" s="148"/>
      <c r="B371" s="137"/>
      <c r="C371" s="137"/>
      <c r="D371" s="148"/>
      <c r="E371" s="148"/>
      <c r="F371" s="138"/>
      <c r="G371" s="133" t="str">
        <f>IF(H371="Vervalt","Vervalt",IF(H371=0,"",IF(LEN(H371)=0,0,(VLOOKUP($H371,Validatie!C377:D388,2,FALSE)))))</f>
        <v/>
      </c>
      <c r="H371" s="136"/>
      <c r="I371" s="136"/>
      <c r="J371" s="141"/>
      <c r="K371" s="133" t="str">
        <f>IF(L371="Vervalt","Vervalt",IF(L371=0,"",IF(LEN(L371)=0,0,(VLOOKUP($L371,Validatie!E377:F387,2,FALSE)))))</f>
        <v/>
      </c>
      <c r="L371" s="136"/>
      <c r="M371" s="136"/>
    </row>
    <row r="372" spans="1:13" x14ac:dyDescent="0.3">
      <c r="A372" s="148"/>
      <c r="B372" s="137"/>
      <c r="C372" s="137"/>
      <c r="D372" s="148"/>
      <c r="E372" s="148"/>
      <c r="F372" s="138"/>
      <c r="G372" s="133" t="str">
        <f>IF(H372="Vervalt","Vervalt",IF(H372=0,"",IF(LEN(H372)=0,0,(VLOOKUP($H372,Validatie!C378:D389,2,FALSE)))))</f>
        <v/>
      </c>
      <c r="H372" s="136"/>
      <c r="I372" s="136"/>
      <c r="J372" s="141"/>
      <c r="K372" s="133" t="str">
        <f>IF(L372="Vervalt","Vervalt",IF(L372=0,"",IF(LEN(L372)=0,0,(VLOOKUP($L372,Validatie!E378:F388,2,FALSE)))))</f>
        <v/>
      </c>
      <c r="L372" s="136"/>
      <c r="M372" s="136"/>
    </row>
    <row r="373" spans="1:13" x14ac:dyDescent="0.3">
      <c r="A373" s="148"/>
      <c r="B373" s="137"/>
      <c r="C373" s="137"/>
      <c r="D373" s="148"/>
      <c r="E373" s="148"/>
      <c r="F373" s="138"/>
      <c r="G373" s="133" t="str">
        <f>IF(H373="Vervalt","Vervalt",IF(H373=0,"",IF(LEN(H373)=0,0,(VLOOKUP($H373,Validatie!C379:D390,2,FALSE)))))</f>
        <v/>
      </c>
      <c r="H373" s="136"/>
      <c r="I373" s="136"/>
      <c r="J373" s="141"/>
      <c r="K373" s="133" t="str">
        <f>IF(L373="Vervalt","Vervalt",IF(L373=0,"",IF(LEN(L373)=0,0,(VLOOKUP($L373,Validatie!E379:F389,2,FALSE)))))</f>
        <v/>
      </c>
      <c r="L373" s="136"/>
      <c r="M373" s="136"/>
    </row>
    <row r="374" spans="1:13" x14ac:dyDescent="0.3">
      <c r="A374" s="148"/>
      <c r="B374" s="137"/>
      <c r="C374" s="137"/>
      <c r="D374" s="148"/>
      <c r="E374" s="148"/>
      <c r="F374" s="138"/>
      <c r="G374" s="133" t="str">
        <f>IF(H374="Vervalt","Vervalt",IF(H374=0,"",IF(LEN(H374)=0,0,(VLOOKUP($H374,Validatie!C380:D391,2,FALSE)))))</f>
        <v/>
      </c>
      <c r="H374" s="136"/>
      <c r="I374" s="136"/>
      <c r="J374" s="141"/>
      <c r="K374" s="133" t="str">
        <f>IF(L374="Vervalt","Vervalt",IF(L374=0,"",IF(LEN(L374)=0,0,(VLOOKUP($L374,Validatie!E380:F390,2,FALSE)))))</f>
        <v/>
      </c>
      <c r="L374" s="136"/>
      <c r="M374" s="136"/>
    </row>
    <row r="375" spans="1:13" x14ac:dyDescent="0.3">
      <c r="A375" s="148"/>
      <c r="B375" s="137"/>
      <c r="C375" s="137"/>
      <c r="D375" s="148"/>
      <c r="E375" s="148"/>
      <c r="F375" s="138"/>
      <c r="G375" s="133" t="str">
        <f>IF(H375="Vervalt","Vervalt",IF(H375=0,"",IF(LEN(H375)=0,0,(VLOOKUP($H375,Validatie!C381:D392,2,FALSE)))))</f>
        <v/>
      </c>
      <c r="H375" s="136"/>
      <c r="I375" s="136"/>
      <c r="J375" s="141"/>
      <c r="K375" s="133" t="str">
        <f>IF(L375="Vervalt","Vervalt",IF(L375=0,"",IF(LEN(L375)=0,0,(VLOOKUP($L375,Validatie!E381:F391,2,FALSE)))))</f>
        <v/>
      </c>
      <c r="L375" s="136"/>
      <c r="M375" s="136"/>
    </row>
    <row r="376" spans="1:13" x14ac:dyDescent="0.3">
      <c r="A376" s="148"/>
      <c r="B376" s="137"/>
      <c r="C376" s="137"/>
      <c r="D376" s="148"/>
      <c r="E376" s="148"/>
      <c r="F376" s="138"/>
      <c r="G376" s="133" t="str">
        <f>IF(H376="Vervalt","Vervalt",IF(H376=0,"",IF(LEN(H376)=0,0,(VLOOKUP($H376,Validatie!C382:D393,2,FALSE)))))</f>
        <v/>
      </c>
      <c r="H376" s="136"/>
      <c r="I376" s="136"/>
      <c r="J376" s="141"/>
      <c r="K376" s="133" t="str">
        <f>IF(L376="Vervalt","Vervalt",IF(L376=0,"",IF(LEN(L376)=0,0,(VLOOKUP($L376,Validatie!E382:F392,2,FALSE)))))</f>
        <v/>
      </c>
      <c r="L376" s="136"/>
      <c r="M376" s="136"/>
    </row>
    <row r="377" spans="1:13" x14ac:dyDescent="0.3">
      <c r="A377" s="148"/>
      <c r="B377" s="137"/>
      <c r="C377" s="137"/>
      <c r="D377" s="148"/>
      <c r="E377" s="148"/>
      <c r="F377" s="138"/>
      <c r="G377" s="133" t="str">
        <f>IF(H377="Vervalt","Vervalt",IF(H377=0,"",IF(LEN(H377)=0,0,(VLOOKUP($H377,Validatie!C383:D394,2,FALSE)))))</f>
        <v/>
      </c>
      <c r="H377" s="136"/>
      <c r="I377" s="136"/>
      <c r="J377" s="141"/>
      <c r="K377" s="133" t="str">
        <f>IF(L377="Vervalt","Vervalt",IF(L377=0,"",IF(LEN(L377)=0,0,(VLOOKUP($L377,Validatie!E383:F393,2,FALSE)))))</f>
        <v/>
      </c>
      <c r="L377" s="136"/>
      <c r="M377" s="136"/>
    </row>
    <row r="378" spans="1:13" x14ac:dyDescent="0.3">
      <c r="A378" s="148"/>
      <c r="B378" s="137"/>
      <c r="C378" s="137"/>
      <c r="D378" s="148"/>
      <c r="E378" s="148"/>
      <c r="F378" s="138"/>
      <c r="G378" s="133" t="str">
        <f>IF(H378="Vervalt","Vervalt",IF(H378=0,"",IF(LEN(H378)=0,0,(VLOOKUP($H378,Validatie!C384:D395,2,FALSE)))))</f>
        <v/>
      </c>
      <c r="H378" s="136"/>
      <c r="I378" s="136"/>
      <c r="J378" s="141"/>
      <c r="K378" s="133" t="str">
        <f>IF(L378="Vervalt","Vervalt",IF(L378=0,"",IF(LEN(L378)=0,0,(VLOOKUP($L378,Validatie!E384:F394,2,FALSE)))))</f>
        <v/>
      </c>
      <c r="L378" s="136"/>
      <c r="M378" s="136"/>
    </row>
    <row r="379" spans="1:13" x14ac:dyDescent="0.3">
      <c r="A379" s="148"/>
      <c r="B379" s="137"/>
      <c r="C379" s="137"/>
      <c r="D379" s="148"/>
      <c r="E379" s="148"/>
      <c r="F379" s="138"/>
      <c r="G379" s="133" t="str">
        <f>IF(H379="Vervalt","Vervalt",IF(H379=0,"",IF(LEN(H379)=0,0,(VLOOKUP($H379,Validatie!C385:D396,2,FALSE)))))</f>
        <v/>
      </c>
      <c r="H379" s="136"/>
      <c r="I379" s="136"/>
      <c r="J379" s="141"/>
      <c r="K379" s="133" t="str">
        <f>IF(L379="Vervalt","Vervalt",IF(L379=0,"",IF(LEN(L379)=0,0,(VLOOKUP($L379,Validatie!E385:F395,2,FALSE)))))</f>
        <v/>
      </c>
      <c r="L379" s="136"/>
      <c r="M379" s="136"/>
    </row>
    <row r="380" spans="1:13" x14ac:dyDescent="0.3">
      <c r="A380" s="148"/>
      <c r="B380" s="137"/>
      <c r="C380" s="137"/>
      <c r="D380" s="148"/>
      <c r="E380" s="148"/>
      <c r="F380" s="138"/>
      <c r="G380" s="133" t="str">
        <f>IF(H380="Vervalt","Vervalt",IF(H380=0,"",IF(LEN(H380)=0,0,(VLOOKUP($H380,Validatie!C386:D397,2,FALSE)))))</f>
        <v/>
      </c>
      <c r="H380" s="136"/>
      <c r="I380" s="136"/>
      <c r="J380" s="141"/>
      <c r="K380" s="133" t="str">
        <f>IF(L380="Vervalt","Vervalt",IF(L380=0,"",IF(LEN(L380)=0,0,(VLOOKUP($L380,Validatie!E386:F396,2,FALSE)))))</f>
        <v/>
      </c>
      <c r="L380" s="136"/>
      <c r="M380" s="136"/>
    </row>
    <row r="381" spans="1:13" x14ac:dyDescent="0.3">
      <c r="A381" s="148"/>
      <c r="B381" s="137"/>
      <c r="C381" s="137"/>
      <c r="D381" s="148"/>
      <c r="E381" s="148"/>
      <c r="F381" s="138"/>
      <c r="G381" s="133" t="str">
        <f>IF(H381="Vervalt","Vervalt",IF(H381=0,"",IF(LEN(H381)=0,0,(VLOOKUP($H381,Validatie!C387:D398,2,FALSE)))))</f>
        <v/>
      </c>
      <c r="H381" s="136"/>
      <c r="I381" s="136"/>
      <c r="J381" s="141"/>
      <c r="K381" s="133" t="str">
        <f>IF(L381="Vervalt","Vervalt",IF(L381=0,"",IF(LEN(L381)=0,0,(VLOOKUP($L381,Validatie!E387:F397,2,FALSE)))))</f>
        <v/>
      </c>
      <c r="L381" s="136"/>
      <c r="M381" s="136"/>
    </row>
    <row r="382" spans="1:13" x14ac:dyDescent="0.3">
      <c r="A382" s="148"/>
      <c r="B382" s="137"/>
      <c r="C382" s="137"/>
      <c r="D382" s="148"/>
      <c r="E382" s="148"/>
      <c r="F382" s="138"/>
      <c r="G382" s="133" t="str">
        <f>IF(H382="Vervalt","Vervalt",IF(H382=0,"",IF(LEN(H382)=0,0,(VLOOKUP($H382,Validatie!C388:D399,2,FALSE)))))</f>
        <v/>
      </c>
      <c r="H382" s="136"/>
      <c r="I382" s="136"/>
      <c r="J382" s="141"/>
      <c r="K382" s="133" t="str">
        <f>IF(L382="Vervalt","Vervalt",IF(L382=0,"",IF(LEN(L382)=0,0,(VLOOKUP($L382,Validatie!E388:F398,2,FALSE)))))</f>
        <v/>
      </c>
      <c r="L382" s="136"/>
      <c r="M382" s="136"/>
    </row>
    <row r="383" spans="1:13" x14ac:dyDescent="0.3">
      <c r="A383" s="148"/>
      <c r="B383" s="137"/>
      <c r="C383" s="137"/>
      <c r="D383" s="148"/>
      <c r="E383" s="148"/>
      <c r="F383" s="138"/>
      <c r="G383" s="133" t="str">
        <f>IF(H383="Vervalt","Vervalt",IF(H383=0,"",IF(LEN(H383)=0,0,(VLOOKUP($H383,Validatie!C389:D400,2,FALSE)))))</f>
        <v/>
      </c>
      <c r="H383" s="136"/>
      <c r="I383" s="136"/>
      <c r="J383" s="141"/>
      <c r="K383" s="133" t="str">
        <f>IF(L383="Vervalt","Vervalt",IF(L383=0,"",IF(LEN(L383)=0,0,(VLOOKUP($L383,Validatie!E389:F399,2,FALSE)))))</f>
        <v/>
      </c>
      <c r="L383" s="136"/>
      <c r="M383" s="136"/>
    </row>
    <row r="384" spans="1:13" x14ac:dyDescent="0.3">
      <c r="A384" s="148"/>
      <c r="B384" s="137"/>
      <c r="C384" s="137"/>
      <c r="D384" s="148"/>
      <c r="E384" s="148"/>
      <c r="F384" s="138"/>
      <c r="G384" s="133" t="str">
        <f>IF(H384="Vervalt","Vervalt",IF(H384=0,"",IF(LEN(H384)=0,0,(VLOOKUP($H384,Validatie!C390:D401,2,FALSE)))))</f>
        <v/>
      </c>
      <c r="H384" s="136"/>
      <c r="I384" s="136"/>
      <c r="J384" s="141"/>
      <c r="K384" s="133" t="str">
        <f>IF(L384="Vervalt","Vervalt",IF(L384=0,"",IF(LEN(L384)=0,0,(VLOOKUP($L384,Validatie!E390:F400,2,FALSE)))))</f>
        <v/>
      </c>
      <c r="L384" s="136"/>
      <c r="M384" s="136"/>
    </row>
    <row r="385" spans="1:13" x14ac:dyDescent="0.3">
      <c r="A385" s="148"/>
      <c r="B385" s="137"/>
      <c r="C385" s="137"/>
      <c r="D385" s="148"/>
      <c r="E385" s="148"/>
      <c r="F385" s="138"/>
      <c r="G385" s="133" t="str">
        <f>IF(H385="Vervalt","Vervalt",IF(H385=0,"",IF(LEN(H385)=0,0,(VLOOKUP($H385,Validatie!C391:D402,2,FALSE)))))</f>
        <v/>
      </c>
      <c r="H385" s="136"/>
      <c r="I385" s="136"/>
      <c r="J385" s="141"/>
      <c r="K385" s="133" t="str">
        <f>IF(L385="Vervalt","Vervalt",IF(L385=0,"",IF(LEN(L385)=0,0,(VLOOKUP($L385,Validatie!E391:F401,2,FALSE)))))</f>
        <v/>
      </c>
      <c r="L385" s="136"/>
      <c r="M385" s="136"/>
    </row>
    <row r="386" spans="1:13" x14ac:dyDescent="0.3">
      <c r="A386" s="148"/>
      <c r="B386" s="137"/>
      <c r="C386" s="137"/>
      <c r="D386" s="148"/>
      <c r="E386" s="148"/>
      <c r="F386" s="138"/>
      <c r="G386" s="133" t="str">
        <f>IF(H386="Vervalt","Vervalt",IF(H386=0,"",IF(LEN(H386)=0,0,(VLOOKUP($H386,Validatie!C392:D403,2,FALSE)))))</f>
        <v/>
      </c>
      <c r="H386" s="136"/>
      <c r="I386" s="136"/>
      <c r="J386" s="141"/>
      <c r="K386" s="133" t="str">
        <f>IF(L386="Vervalt","Vervalt",IF(L386=0,"",IF(LEN(L386)=0,0,(VLOOKUP($L386,Validatie!E392:F402,2,FALSE)))))</f>
        <v/>
      </c>
      <c r="L386" s="136"/>
      <c r="M386" s="136"/>
    </row>
    <row r="387" spans="1:13" x14ac:dyDescent="0.3">
      <c r="A387" s="148"/>
      <c r="B387" s="137"/>
      <c r="C387" s="137"/>
      <c r="D387" s="148"/>
      <c r="E387" s="148"/>
      <c r="F387" s="138"/>
      <c r="G387" s="133" t="str">
        <f>IF(H387="Vervalt","Vervalt",IF(H387=0,"",IF(LEN(H387)=0,0,(VLOOKUP($H387,Validatie!C393:D404,2,FALSE)))))</f>
        <v/>
      </c>
      <c r="H387" s="136"/>
      <c r="I387" s="136"/>
      <c r="J387" s="141"/>
      <c r="K387" s="133" t="str">
        <f>IF(L387="Vervalt","Vervalt",IF(L387=0,"",IF(LEN(L387)=0,0,(VLOOKUP($L387,Validatie!E393:F403,2,FALSE)))))</f>
        <v/>
      </c>
      <c r="L387" s="136"/>
      <c r="M387" s="136"/>
    </row>
    <row r="388" spans="1:13" x14ac:dyDescent="0.3">
      <c r="A388" s="148"/>
      <c r="B388" s="137"/>
      <c r="C388" s="137"/>
      <c r="D388" s="148"/>
      <c r="E388" s="148"/>
      <c r="F388" s="138"/>
      <c r="G388" s="133" t="str">
        <f>IF(H388="Vervalt","Vervalt",IF(H388=0,"",IF(LEN(H388)=0,0,(VLOOKUP($H388,Validatie!C394:D405,2,FALSE)))))</f>
        <v/>
      </c>
      <c r="H388" s="136"/>
      <c r="I388" s="136"/>
      <c r="J388" s="141"/>
      <c r="K388" s="133" t="str">
        <f>IF(L388="Vervalt","Vervalt",IF(L388=0,"",IF(LEN(L388)=0,0,(VLOOKUP($L388,Validatie!E394:F404,2,FALSE)))))</f>
        <v/>
      </c>
      <c r="L388" s="136"/>
      <c r="M388" s="136"/>
    </row>
    <row r="389" spans="1:13" x14ac:dyDescent="0.3">
      <c r="A389" s="148"/>
      <c r="B389" s="137"/>
      <c r="C389" s="137"/>
      <c r="D389" s="148"/>
      <c r="E389" s="148"/>
      <c r="F389" s="138"/>
      <c r="G389" s="133" t="str">
        <f>IF(H389="Vervalt","Vervalt",IF(H389=0,"",IF(LEN(H389)=0,0,(VLOOKUP($H389,Validatie!C395:D406,2,FALSE)))))</f>
        <v/>
      </c>
      <c r="H389" s="136"/>
      <c r="I389" s="136"/>
      <c r="J389" s="141"/>
      <c r="K389" s="133" t="str">
        <f>IF(L389="Vervalt","Vervalt",IF(L389=0,"",IF(LEN(L389)=0,0,(VLOOKUP($L389,Validatie!E395:F405,2,FALSE)))))</f>
        <v/>
      </c>
      <c r="L389" s="136"/>
      <c r="M389" s="136"/>
    </row>
    <row r="390" spans="1:13" x14ac:dyDescent="0.3">
      <c r="A390" s="148"/>
      <c r="B390" s="137"/>
      <c r="C390" s="137"/>
      <c r="D390" s="148"/>
      <c r="E390" s="148"/>
      <c r="F390" s="138"/>
      <c r="G390" s="133" t="str">
        <f>IF(H390="Vervalt","Vervalt",IF(H390=0,"",IF(LEN(H390)=0,0,(VLOOKUP($H390,Validatie!C396:D407,2,FALSE)))))</f>
        <v/>
      </c>
      <c r="H390" s="136"/>
      <c r="I390" s="136"/>
      <c r="J390" s="141"/>
      <c r="K390" s="133" t="str">
        <f>IF(L390="Vervalt","Vervalt",IF(L390=0,"",IF(LEN(L390)=0,0,(VLOOKUP($L390,Validatie!E396:F406,2,FALSE)))))</f>
        <v/>
      </c>
      <c r="L390" s="136"/>
      <c r="M390" s="136"/>
    </row>
    <row r="391" spans="1:13" x14ac:dyDescent="0.3">
      <c r="A391" s="148"/>
      <c r="B391" s="137"/>
      <c r="C391" s="137"/>
      <c r="D391" s="148"/>
      <c r="E391" s="148"/>
      <c r="F391" s="138"/>
      <c r="G391" s="133" t="str">
        <f>IF(H391="Vervalt","Vervalt",IF(H391=0,"",IF(LEN(H391)=0,0,(VLOOKUP($H391,Validatie!C397:D408,2,FALSE)))))</f>
        <v/>
      </c>
      <c r="H391" s="136"/>
      <c r="I391" s="136"/>
      <c r="J391" s="141"/>
      <c r="K391" s="133" t="str">
        <f>IF(L391="Vervalt","Vervalt",IF(L391=0,"",IF(LEN(L391)=0,0,(VLOOKUP($L391,Validatie!E397:F407,2,FALSE)))))</f>
        <v/>
      </c>
      <c r="L391" s="136"/>
      <c r="M391" s="136"/>
    </row>
    <row r="392" spans="1:13" x14ac:dyDescent="0.3">
      <c r="A392" s="148"/>
      <c r="B392" s="137"/>
      <c r="C392" s="137"/>
      <c r="D392" s="148"/>
      <c r="E392" s="148"/>
      <c r="F392" s="138"/>
      <c r="G392" s="133" t="str">
        <f>IF(H392="Vervalt","Vervalt",IF(H392=0,"",IF(LEN(H392)=0,0,(VLOOKUP($H392,Validatie!C398:D409,2,FALSE)))))</f>
        <v/>
      </c>
      <c r="H392" s="136"/>
      <c r="I392" s="136"/>
      <c r="J392" s="141"/>
      <c r="K392" s="133" t="str">
        <f>IF(L392="Vervalt","Vervalt",IF(L392=0,"",IF(LEN(L392)=0,0,(VLOOKUP($L392,Validatie!E398:F408,2,FALSE)))))</f>
        <v/>
      </c>
      <c r="L392" s="136"/>
      <c r="M392" s="136"/>
    </row>
    <row r="393" spans="1:13" x14ac:dyDescent="0.3">
      <c r="A393" s="148"/>
      <c r="B393" s="137"/>
      <c r="C393" s="137"/>
      <c r="D393" s="148"/>
      <c r="E393" s="148"/>
      <c r="F393" s="138"/>
      <c r="G393" s="133" t="str">
        <f>IF(H393="Vervalt","Vervalt",IF(H393=0,"",IF(LEN(H393)=0,0,(VLOOKUP($H393,Validatie!C399:D410,2,FALSE)))))</f>
        <v/>
      </c>
      <c r="H393" s="136"/>
      <c r="I393" s="136"/>
      <c r="J393" s="141"/>
      <c r="K393" s="133" t="str">
        <f>IF(L393="Vervalt","Vervalt",IF(L393=0,"",IF(LEN(L393)=0,0,(VLOOKUP($L393,Validatie!E399:F409,2,FALSE)))))</f>
        <v/>
      </c>
      <c r="L393" s="136"/>
      <c r="M393" s="136"/>
    </row>
    <row r="394" spans="1:13" x14ac:dyDescent="0.3">
      <c r="A394" s="148"/>
      <c r="B394" s="137"/>
      <c r="C394" s="137"/>
      <c r="D394" s="148"/>
      <c r="E394" s="148"/>
      <c r="F394" s="138"/>
      <c r="G394" s="133" t="str">
        <f>IF(H394="Vervalt","Vervalt",IF(H394=0,"",IF(LEN(H394)=0,0,(VLOOKUP($H394,Validatie!C400:D411,2,FALSE)))))</f>
        <v/>
      </c>
      <c r="H394" s="136"/>
      <c r="I394" s="136"/>
      <c r="J394" s="141"/>
      <c r="K394" s="133" t="str">
        <f>IF(L394="Vervalt","Vervalt",IF(L394=0,"",IF(LEN(L394)=0,0,(VLOOKUP($L394,Validatie!E400:F410,2,FALSE)))))</f>
        <v/>
      </c>
      <c r="L394" s="136"/>
      <c r="M394" s="136"/>
    </row>
    <row r="395" spans="1:13" x14ac:dyDescent="0.3">
      <c r="A395" s="148"/>
      <c r="B395" s="137"/>
      <c r="C395" s="137"/>
      <c r="D395" s="148"/>
      <c r="E395" s="148"/>
      <c r="F395" s="138"/>
      <c r="G395" s="133" t="str">
        <f>IF(H395="Vervalt","Vervalt",IF(H395=0,"",IF(LEN(H395)=0,0,(VLOOKUP($H395,Validatie!C401:D412,2,FALSE)))))</f>
        <v/>
      </c>
      <c r="H395" s="136"/>
      <c r="I395" s="136"/>
      <c r="J395" s="141"/>
      <c r="K395" s="133" t="str">
        <f>IF(L395="Vervalt","Vervalt",IF(L395=0,"",IF(LEN(L395)=0,0,(VLOOKUP($L395,Validatie!E401:F411,2,FALSE)))))</f>
        <v/>
      </c>
      <c r="L395" s="136"/>
      <c r="M395" s="136"/>
    </row>
    <row r="396" spans="1:13" x14ac:dyDescent="0.3">
      <c r="A396" s="148"/>
      <c r="B396" s="137"/>
      <c r="C396" s="137"/>
      <c r="D396" s="148"/>
      <c r="E396" s="148"/>
      <c r="F396" s="138"/>
      <c r="G396" s="133" t="str">
        <f>IF(H396="Vervalt","Vervalt",IF(H396=0,"",IF(LEN(H396)=0,0,(VLOOKUP($H396,Validatie!C402:D413,2,FALSE)))))</f>
        <v/>
      </c>
      <c r="H396" s="136"/>
      <c r="I396" s="136"/>
      <c r="J396" s="141"/>
      <c r="K396" s="133" t="str">
        <f>IF(L396="Vervalt","Vervalt",IF(L396=0,"",IF(LEN(L396)=0,0,(VLOOKUP($L396,Validatie!E402:F412,2,FALSE)))))</f>
        <v/>
      </c>
      <c r="L396" s="136"/>
      <c r="M396" s="136"/>
    </row>
    <row r="397" spans="1:13" x14ac:dyDescent="0.3">
      <c r="A397" s="148"/>
      <c r="B397" s="137"/>
      <c r="C397" s="137"/>
      <c r="D397" s="148"/>
      <c r="E397" s="148"/>
      <c r="F397" s="138"/>
      <c r="G397" s="133" t="str">
        <f>IF(H397="Vervalt","Vervalt",IF(H397=0,"",IF(LEN(H397)=0,0,(VLOOKUP($H397,Validatie!C403:D414,2,FALSE)))))</f>
        <v/>
      </c>
      <c r="H397" s="136"/>
      <c r="I397" s="136"/>
      <c r="J397" s="141"/>
      <c r="K397" s="133" t="str">
        <f>IF(L397="Vervalt","Vervalt",IF(L397=0,"",IF(LEN(L397)=0,0,(VLOOKUP($L397,Validatie!E403:F413,2,FALSE)))))</f>
        <v/>
      </c>
      <c r="L397" s="136"/>
      <c r="M397" s="136"/>
    </row>
    <row r="398" spans="1:13" x14ac:dyDescent="0.3">
      <c r="A398" s="148"/>
      <c r="B398" s="137"/>
      <c r="C398" s="137"/>
      <c r="D398" s="148"/>
      <c r="E398" s="148"/>
      <c r="F398" s="138"/>
      <c r="G398" s="133" t="str">
        <f>IF(H398="Vervalt","Vervalt",IF(H398=0,"",IF(LEN(H398)=0,0,(VLOOKUP($H398,Validatie!C404:D415,2,FALSE)))))</f>
        <v/>
      </c>
      <c r="H398" s="136"/>
      <c r="I398" s="136"/>
      <c r="J398" s="141"/>
      <c r="K398" s="133" t="str">
        <f>IF(L398="Vervalt","Vervalt",IF(L398=0,"",IF(LEN(L398)=0,0,(VLOOKUP($L398,Validatie!E404:F414,2,FALSE)))))</f>
        <v/>
      </c>
      <c r="L398" s="136"/>
      <c r="M398" s="136"/>
    </row>
    <row r="399" spans="1:13" x14ac:dyDescent="0.3">
      <c r="A399" s="148"/>
      <c r="B399" s="137"/>
      <c r="C399" s="137"/>
      <c r="D399" s="148"/>
      <c r="E399" s="148"/>
      <c r="F399" s="138"/>
      <c r="G399" s="133" t="str">
        <f>IF(H399="Vervalt","Vervalt",IF(H399=0,"",IF(LEN(H399)=0,0,(VLOOKUP($H399,Validatie!C405:D416,2,FALSE)))))</f>
        <v/>
      </c>
      <c r="H399" s="136"/>
      <c r="I399" s="136"/>
      <c r="J399" s="141"/>
      <c r="K399" s="133" t="str">
        <f>IF(L399="Vervalt","Vervalt",IF(L399=0,"",IF(LEN(L399)=0,0,(VLOOKUP($L399,Validatie!E405:F415,2,FALSE)))))</f>
        <v/>
      </c>
      <c r="L399" s="136"/>
      <c r="M399" s="136"/>
    </row>
    <row r="400" spans="1:13" x14ac:dyDescent="0.3">
      <c r="A400" s="148"/>
      <c r="B400" s="137"/>
      <c r="C400" s="137"/>
      <c r="D400" s="148"/>
      <c r="E400" s="148"/>
      <c r="F400" s="138"/>
      <c r="G400" s="133" t="str">
        <f>IF(H400="Vervalt","Vervalt",IF(H400=0,"",IF(LEN(H400)=0,0,(VLOOKUP($H400,Validatie!C406:D417,2,FALSE)))))</f>
        <v/>
      </c>
      <c r="H400" s="136"/>
      <c r="I400" s="136"/>
      <c r="J400" s="141"/>
      <c r="K400" s="133" t="str">
        <f>IF(L400="Vervalt","Vervalt",IF(L400=0,"",IF(LEN(L400)=0,0,(VLOOKUP($L400,Validatie!E406:F416,2,FALSE)))))</f>
        <v/>
      </c>
      <c r="L400" s="136"/>
      <c r="M400" s="136"/>
    </row>
    <row r="401" spans="1:13" x14ac:dyDescent="0.3">
      <c r="A401" s="148"/>
      <c r="B401" s="137"/>
      <c r="C401" s="137"/>
      <c r="D401" s="148"/>
      <c r="E401" s="148"/>
      <c r="F401" s="138"/>
      <c r="G401" s="133" t="str">
        <f>IF(H401="Vervalt","Vervalt",IF(H401=0,"",IF(LEN(H401)=0,0,(VLOOKUP($H401,Validatie!C407:D418,2,FALSE)))))</f>
        <v/>
      </c>
      <c r="H401" s="136"/>
      <c r="I401" s="136"/>
      <c r="J401" s="141"/>
      <c r="K401" s="133" t="str">
        <f>IF(L401="Vervalt","Vervalt",IF(L401=0,"",IF(LEN(L401)=0,0,(VLOOKUP($L401,Validatie!E407:F417,2,FALSE)))))</f>
        <v/>
      </c>
      <c r="L401" s="136"/>
      <c r="M401" s="136"/>
    </row>
    <row r="402" spans="1:13" x14ac:dyDescent="0.3">
      <c r="A402" s="148"/>
      <c r="B402" s="137"/>
      <c r="C402" s="137"/>
      <c r="D402" s="148"/>
      <c r="E402" s="148"/>
      <c r="F402" s="138"/>
      <c r="G402" s="133" t="str">
        <f>IF(H402="Vervalt","Vervalt",IF(H402=0,"",IF(LEN(H402)=0,0,(VLOOKUP($H402,Validatie!C408:D419,2,FALSE)))))</f>
        <v/>
      </c>
      <c r="H402" s="136"/>
      <c r="I402" s="136"/>
      <c r="J402" s="141"/>
      <c r="K402" s="133" t="str">
        <f>IF(L402="Vervalt","Vervalt",IF(L402=0,"",IF(LEN(L402)=0,0,(VLOOKUP($L402,Validatie!E408:F418,2,FALSE)))))</f>
        <v/>
      </c>
      <c r="L402" s="136"/>
      <c r="M402" s="136"/>
    </row>
    <row r="403" spans="1:13" x14ac:dyDescent="0.3">
      <c r="A403" s="148"/>
      <c r="B403" s="137"/>
      <c r="C403" s="137"/>
      <c r="D403" s="148"/>
      <c r="E403" s="148"/>
      <c r="F403" s="138"/>
      <c r="G403" s="133" t="str">
        <f>IF(H403="Vervalt","Vervalt",IF(H403=0,"",IF(LEN(H403)=0,0,(VLOOKUP($H403,Validatie!C409:D420,2,FALSE)))))</f>
        <v/>
      </c>
      <c r="H403" s="136"/>
      <c r="I403" s="136"/>
      <c r="J403" s="141"/>
      <c r="K403" s="133" t="str">
        <f>IF(L403="Vervalt","Vervalt",IF(L403=0,"",IF(LEN(L403)=0,0,(VLOOKUP($L403,Validatie!E409:F419,2,FALSE)))))</f>
        <v/>
      </c>
      <c r="L403" s="136"/>
      <c r="M403" s="136"/>
    </row>
    <row r="404" spans="1:13" x14ac:dyDescent="0.3">
      <c r="A404" s="148"/>
      <c r="B404" s="137"/>
      <c r="C404" s="137"/>
      <c r="D404" s="148"/>
      <c r="E404" s="148"/>
      <c r="F404" s="138"/>
      <c r="G404" s="133" t="str">
        <f>IF(H404="Vervalt","Vervalt",IF(H404=0,"",IF(LEN(H404)=0,0,(VLOOKUP($H404,Validatie!C410:D421,2,FALSE)))))</f>
        <v/>
      </c>
      <c r="H404" s="136"/>
      <c r="I404" s="136"/>
      <c r="J404" s="141"/>
      <c r="K404" s="133" t="str">
        <f>IF(L404="Vervalt","Vervalt",IF(L404=0,"",IF(LEN(L404)=0,0,(VLOOKUP($L404,Validatie!E410:F420,2,FALSE)))))</f>
        <v/>
      </c>
      <c r="L404" s="136"/>
      <c r="M404" s="136"/>
    </row>
    <row r="405" spans="1:13" x14ac:dyDescent="0.3">
      <c r="A405" s="148"/>
      <c r="B405" s="137"/>
      <c r="C405" s="137"/>
      <c r="D405" s="148"/>
      <c r="E405" s="148"/>
      <c r="F405" s="138"/>
      <c r="G405" s="133" t="str">
        <f>IF(H405="Vervalt","Vervalt",IF(H405=0,"",IF(LEN(H405)=0,0,(VLOOKUP($H405,Validatie!C411:D422,2,FALSE)))))</f>
        <v/>
      </c>
      <c r="H405" s="136"/>
      <c r="I405" s="136"/>
      <c r="J405" s="141"/>
      <c r="K405" s="133" t="str">
        <f>IF(L405="Vervalt","Vervalt",IF(L405=0,"",IF(LEN(L405)=0,0,(VLOOKUP($L405,Validatie!E411:F421,2,FALSE)))))</f>
        <v/>
      </c>
      <c r="L405" s="136"/>
      <c r="M405" s="136"/>
    </row>
    <row r="406" spans="1:13" x14ac:dyDescent="0.3">
      <c r="A406" s="148"/>
      <c r="B406" s="137"/>
      <c r="C406" s="137"/>
      <c r="D406" s="148"/>
      <c r="E406" s="148"/>
      <c r="F406" s="138"/>
      <c r="G406" s="133" t="str">
        <f>IF(H406="Vervalt","Vervalt",IF(H406=0,"",IF(LEN(H406)=0,0,(VLOOKUP($H406,Validatie!C412:D423,2,FALSE)))))</f>
        <v/>
      </c>
      <c r="H406" s="136"/>
      <c r="I406" s="136"/>
      <c r="J406" s="141"/>
      <c r="K406" s="133" t="str">
        <f>IF(L406="Vervalt","Vervalt",IF(L406=0,"",IF(LEN(L406)=0,0,(VLOOKUP($L406,Validatie!E412:F422,2,FALSE)))))</f>
        <v/>
      </c>
      <c r="L406" s="136"/>
      <c r="M406" s="136"/>
    </row>
    <row r="407" spans="1:13" x14ac:dyDescent="0.3">
      <c r="A407" s="148"/>
      <c r="B407" s="137"/>
      <c r="C407" s="137"/>
      <c r="D407" s="148"/>
      <c r="E407" s="148"/>
      <c r="F407" s="138"/>
      <c r="G407" s="133" t="str">
        <f>IF(H407="Vervalt","Vervalt",IF(H407=0,"",IF(LEN(H407)=0,0,(VLOOKUP($H407,Validatie!C413:D424,2,FALSE)))))</f>
        <v/>
      </c>
      <c r="H407" s="136"/>
      <c r="I407" s="136"/>
      <c r="J407" s="141"/>
      <c r="K407" s="133" t="str">
        <f>IF(L407="Vervalt","Vervalt",IF(L407=0,"",IF(LEN(L407)=0,0,(VLOOKUP($L407,Validatie!E413:F423,2,FALSE)))))</f>
        <v/>
      </c>
      <c r="L407" s="136"/>
      <c r="M407" s="136"/>
    </row>
    <row r="408" spans="1:13" x14ac:dyDescent="0.3">
      <c r="A408" s="148"/>
      <c r="B408" s="137"/>
      <c r="C408" s="137"/>
      <c r="D408" s="148"/>
      <c r="E408" s="148"/>
      <c r="F408" s="138"/>
      <c r="G408" s="133" t="str">
        <f>IF(H408="Vervalt","Vervalt",IF(H408=0,"",IF(LEN(H408)=0,0,(VLOOKUP($H408,Validatie!C414:D425,2,FALSE)))))</f>
        <v/>
      </c>
      <c r="H408" s="136"/>
      <c r="I408" s="136"/>
      <c r="J408" s="141"/>
      <c r="K408" s="133" t="str">
        <f>IF(L408="Vervalt","Vervalt",IF(L408=0,"",IF(LEN(L408)=0,0,(VLOOKUP($L408,Validatie!E414:F424,2,FALSE)))))</f>
        <v/>
      </c>
      <c r="L408" s="136"/>
      <c r="M408" s="136"/>
    </row>
    <row r="409" spans="1:13" x14ac:dyDescent="0.3">
      <c r="A409" s="148"/>
      <c r="B409" s="137"/>
      <c r="C409" s="137"/>
      <c r="D409" s="148"/>
      <c r="E409" s="148"/>
      <c r="F409" s="138"/>
      <c r="G409" s="133" t="str">
        <f>IF(H409="Vervalt","Vervalt",IF(H409=0,"",IF(LEN(H409)=0,0,(VLOOKUP($H409,Validatie!C415:D426,2,FALSE)))))</f>
        <v/>
      </c>
      <c r="H409" s="136"/>
      <c r="I409" s="136"/>
      <c r="J409" s="141"/>
      <c r="K409" s="133" t="str">
        <f>IF(L409="Vervalt","Vervalt",IF(L409=0,"",IF(LEN(L409)=0,0,(VLOOKUP($L409,Validatie!E415:F425,2,FALSE)))))</f>
        <v/>
      </c>
      <c r="L409" s="136"/>
      <c r="M409" s="136"/>
    </row>
    <row r="410" spans="1:13" x14ac:dyDescent="0.3">
      <c r="A410" s="148"/>
      <c r="B410" s="137"/>
      <c r="C410" s="137"/>
      <c r="D410" s="148"/>
      <c r="E410" s="148"/>
      <c r="F410" s="138"/>
      <c r="G410" s="133" t="str">
        <f>IF(H410="Vervalt","Vervalt",IF(H410=0,"",IF(LEN(H410)=0,0,(VLOOKUP($H410,Validatie!C416:D427,2,FALSE)))))</f>
        <v/>
      </c>
      <c r="H410" s="136"/>
      <c r="I410" s="136"/>
      <c r="J410" s="141"/>
      <c r="K410" s="133" t="str">
        <f>IF(L410="Vervalt","Vervalt",IF(L410=0,"",IF(LEN(L410)=0,0,(VLOOKUP($L410,Validatie!E416:F426,2,FALSE)))))</f>
        <v/>
      </c>
      <c r="L410" s="136"/>
      <c r="M410" s="136"/>
    </row>
    <row r="411" spans="1:13" x14ac:dyDescent="0.3">
      <c r="A411" s="148"/>
      <c r="B411" s="137"/>
      <c r="C411" s="137"/>
      <c r="D411" s="148"/>
      <c r="E411" s="148"/>
      <c r="F411" s="138"/>
      <c r="G411" s="133" t="str">
        <f>IF(H411="Vervalt","Vervalt",IF(H411=0,"",IF(LEN(H411)=0,0,(VLOOKUP($H411,Validatie!C417:D428,2,FALSE)))))</f>
        <v/>
      </c>
      <c r="H411" s="136"/>
      <c r="I411" s="136"/>
      <c r="J411" s="141"/>
      <c r="K411" s="133" t="str">
        <f>IF(L411="Vervalt","Vervalt",IF(L411=0,"",IF(LEN(L411)=0,0,(VLOOKUP($L411,Validatie!E417:F427,2,FALSE)))))</f>
        <v/>
      </c>
      <c r="L411" s="136"/>
      <c r="M411" s="136"/>
    </row>
    <row r="412" spans="1:13" x14ac:dyDescent="0.3">
      <c r="A412" s="148"/>
      <c r="B412" s="137"/>
      <c r="C412" s="137"/>
      <c r="D412" s="148"/>
      <c r="E412" s="148"/>
      <c r="F412" s="138"/>
      <c r="G412" s="133" t="str">
        <f>IF(H412="Vervalt","Vervalt",IF(H412=0,"",IF(LEN(H412)=0,0,(VLOOKUP($H412,Validatie!C418:D429,2,FALSE)))))</f>
        <v/>
      </c>
      <c r="H412" s="136"/>
      <c r="I412" s="136"/>
      <c r="J412" s="141"/>
      <c r="K412" s="133" t="str">
        <f>IF(L412="Vervalt","Vervalt",IF(L412=0,"",IF(LEN(L412)=0,0,(VLOOKUP($L412,Validatie!E418:F428,2,FALSE)))))</f>
        <v/>
      </c>
      <c r="L412" s="136"/>
      <c r="M412" s="136"/>
    </row>
    <row r="413" spans="1:13" x14ac:dyDescent="0.3">
      <c r="A413" s="148"/>
      <c r="B413" s="137"/>
      <c r="C413" s="137"/>
      <c r="D413" s="148"/>
      <c r="E413" s="148"/>
      <c r="F413" s="138"/>
      <c r="G413" s="133" t="str">
        <f>IF(H413="Vervalt","Vervalt",IF(H413=0,"",IF(LEN(H413)=0,0,(VLOOKUP($H413,Validatie!C419:D430,2,FALSE)))))</f>
        <v/>
      </c>
      <c r="H413" s="136"/>
      <c r="I413" s="136"/>
      <c r="J413" s="141"/>
      <c r="K413" s="133" t="str">
        <f>IF(L413="Vervalt","Vervalt",IF(L413=0,"",IF(LEN(L413)=0,0,(VLOOKUP($L413,Validatie!E419:F429,2,FALSE)))))</f>
        <v/>
      </c>
      <c r="L413" s="136"/>
      <c r="M413" s="136"/>
    </row>
    <row r="414" spans="1:13" x14ac:dyDescent="0.3">
      <c r="A414" s="148"/>
      <c r="B414" s="137"/>
      <c r="C414" s="137"/>
      <c r="D414" s="148"/>
      <c r="E414" s="148"/>
      <c r="F414" s="138"/>
      <c r="G414" s="133" t="str">
        <f>IF(H414="Vervalt","Vervalt",IF(H414=0,"",IF(LEN(H414)=0,0,(VLOOKUP($H414,Validatie!C420:D431,2,FALSE)))))</f>
        <v/>
      </c>
      <c r="H414" s="136"/>
      <c r="I414" s="136"/>
      <c r="J414" s="141"/>
      <c r="K414" s="133" t="str">
        <f>IF(L414="Vervalt","Vervalt",IF(L414=0,"",IF(LEN(L414)=0,0,(VLOOKUP($L414,Validatie!E420:F430,2,FALSE)))))</f>
        <v/>
      </c>
      <c r="L414" s="136"/>
      <c r="M414" s="136"/>
    </row>
    <row r="415" spans="1:13" x14ac:dyDescent="0.3">
      <c r="A415" s="148"/>
      <c r="B415" s="137"/>
      <c r="C415" s="137"/>
      <c r="D415" s="148"/>
      <c r="E415" s="148"/>
      <c r="F415" s="138"/>
      <c r="G415" s="133" t="str">
        <f>IF(H415="Vervalt","Vervalt",IF(H415=0,"",IF(LEN(H415)=0,0,(VLOOKUP($H415,Validatie!C421:D432,2,FALSE)))))</f>
        <v/>
      </c>
      <c r="H415" s="136"/>
      <c r="I415" s="136"/>
      <c r="J415" s="141"/>
      <c r="K415" s="133" t="str">
        <f>IF(L415="Vervalt","Vervalt",IF(L415=0,"",IF(LEN(L415)=0,0,(VLOOKUP($L415,Validatie!E421:F431,2,FALSE)))))</f>
        <v/>
      </c>
      <c r="L415" s="136"/>
      <c r="M415" s="136"/>
    </row>
    <row r="416" spans="1:13" x14ac:dyDescent="0.3">
      <c r="A416" s="148"/>
      <c r="B416" s="137"/>
      <c r="C416" s="137"/>
      <c r="D416" s="148"/>
      <c r="E416" s="148"/>
      <c r="F416" s="138"/>
      <c r="G416" s="133" t="str">
        <f>IF(H416="Vervalt","Vervalt",IF(H416=0,"",IF(LEN(H416)=0,0,(VLOOKUP($H416,Validatie!C422:D433,2,FALSE)))))</f>
        <v/>
      </c>
      <c r="H416" s="136"/>
      <c r="I416" s="136"/>
      <c r="J416" s="141"/>
      <c r="K416" s="133" t="str">
        <f>IF(L416="Vervalt","Vervalt",IF(L416=0,"",IF(LEN(L416)=0,0,(VLOOKUP($L416,Validatie!E422:F432,2,FALSE)))))</f>
        <v/>
      </c>
      <c r="L416" s="136"/>
      <c r="M416" s="136"/>
    </row>
    <row r="417" spans="1:13" x14ac:dyDescent="0.3">
      <c r="A417" s="148"/>
      <c r="B417" s="137"/>
      <c r="C417" s="137"/>
      <c r="D417" s="148"/>
      <c r="E417" s="148"/>
      <c r="F417" s="138"/>
      <c r="G417" s="133" t="str">
        <f>IF(H417="Vervalt","Vervalt",IF(H417=0,"",IF(LEN(H417)=0,0,(VLOOKUP($H417,Validatie!C423:D434,2,FALSE)))))</f>
        <v/>
      </c>
      <c r="H417" s="136"/>
      <c r="I417" s="136"/>
      <c r="J417" s="141"/>
      <c r="K417" s="133" t="str">
        <f>IF(L417="Vervalt","Vervalt",IF(L417=0,"",IF(LEN(L417)=0,0,(VLOOKUP($L417,Validatie!E423:F433,2,FALSE)))))</f>
        <v/>
      </c>
      <c r="L417" s="136"/>
      <c r="M417" s="136"/>
    </row>
    <row r="418" spans="1:13" x14ac:dyDescent="0.3">
      <c r="A418" s="148"/>
      <c r="B418" s="137"/>
      <c r="C418" s="137"/>
      <c r="D418" s="148"/>
      <c r="E418" s="148"/>
      <c r="F418" s="138"/>
      <c r="G418" s="133" t="str">
        <f>IF(H418="Vervalt","Vervalt",IF(H418=0,"",IF(LEN(H418)=0,0,(VLOOKUP($H418,Validatie!C424:D435,2,FALSE)))))</f>
        <v/>
      </c>
      <c r="H418" s="136"/>
      <c r="I418" s="136"/>
      <c r="J418" s="141"/>
      <c r="K418" s="133" t="str">
        <f>IF(L418="Vervalt","Vervalt",IF(L418=0,"",IF(LEN(L418)=0,0,(VLOOKUP($L418,Validatie!E424:F434,2,FALSE)))))</f>
        <v/>
      </c>
      <c r="L418" s="136"/>
      <c r="M418" s="136"/>
    </row>
    <row r="419" spans="1:13" x14ac:dyDescent="0.3">
      <c r="A419" s="148"/>
      <c r="B419" s="137"/>
      <c r="C419" s="137"/>
      <c r="D419" s="148"/>
      <c r="E419" s="148"/>
      <c r="F419" s="138"/>
      <c r="G419" s="133" t="str">
        <f>IF(H419="Vervalt","Vervalt",IF(H419=0,"",IF(LEN(H419)=0,0,(VLOOKUP($H419,Validatie!C425:D436,2,FALSE)))))</f>
        <v/>
      </c>
      <c r="H419" s="136"/>
      <c r="I419" s="136"/>
      <c r="J419" s="141"/>
      <c r="K419" s="133" t="str">
        <f>IF(L419="Vervalt","Vervalt",IF(L419=0,"",IF(LEN(L419)=0,0,(VLOOKUP($L419,Validatie!E425:F435,2,FALSE)))))</f>
        <v/>
      </c>
      <c r="L419" s="136"/>
      <c r="M419" s="136"/>
    </row>
    <row r="420" spans="1:13" x14ac:dyDescent="0.3">
      <c r="A420" s="148"/>
      <c r="B420" s="137"/>
      <c r="C420" s="137"/>
      <c r="D420" s="148"/>
      <c r="E420" s="148"/>
      <c r="F420" s="138"/>
      <c r="G420" s="133" t="str">
        <f>IF(H420="Vervalt","Vervalt",IF(H420=0,"",IF(LEN(H420)=0,0,(VLOOKUP($H420,Validatie!C426:D437,2,FALSE)))))</f>
        <v/>
      </c>
      <c r="H420" s="136"/>
      <c r="I420" s="136"/>
      <c r="J420" s="141"/>
      <c r="K420" s="133" t="str">
        <f>IF(L420="Vervalt","Vervalt",IF(L420=0,"",IF(LEN(L420)=0,0,(VLOOKUP($L420,Validatie!E426:F436,2,FALSE)))))</f>
        <v/>
      </c>
      <c r="L420" s="136"/>
      <c r="M420" s="136"/>
    </row>
    <row r="421" spans="1:13" x14ac:dyDescent="0.3">
      <c r="A421" s="148"/>
      <c r="B421" s="137"/>
      <c r="C421" s="137"/>
      <c r="D421" s="148"/>
      <c r="E421" s="148"/>
      <c r="F421" s="138"/>
      <c r="G421" s="133" t="str">
        <f>IF(H421="Vervalt","Vervalt",IF(H421=0,"",IF(LEN(H421)=0,0,(VLOOKUP($H421,Validatie!C427:D438,2,FALSE)))))</f>
        <v/>
      </c>
      <c r="H421" s="136"/>
      <c r="I421" s="136"/>
      <c r="J421" s="141"/>
      <c r="K421" s="133" t="str">
        <f>IF(L421="Vervalt","Vervalt",IF(L421=0,"",IF(LEN(L421)=0,0,(VLOOKUP($L421,Validatie!E427:F437,2,FALSE)))))</f>
        <v/>
      </c>
      <c r="L421" s="136"/>
      <c r="M421" s="136"/>
    </row>
    <row r="422" spans="1:13" x14ac:dyDescent="0.3">
      <c r="A422" s="148"/>
      <c r="B422" s="137"/>
      <c r="C422" s="137"/>
      <c r="D422" s="148"/>
      <c r="E422" s="148"/>
      <c r="F422" s="138"/>
      <c r="G422" s="133" t="str">
        <f>IF(H422="Vervalt","Vervalt",IF(H422=0,"",IF(LEN(H422)=0,0,(VLOOKUP($H422,Validatie!C428:D439,2,FALSE)))))</f>
        <v/>
      </c>
      <c r="H422" s="136"/>
      <c r="I422" s="136"/>
      <c r="J422" s="141"/>
      <c r="K422" s="133" t="str">
        <f>IF(L422="Vervalt","Vervalt",IF(L422=0,"",IF(LEN(L422)=0,0,(VLOOKUP($L422,Validatie!E428:F438,2,FALSE)))))</f>
        <v/>
      </c>
      <c r="L422" s="136"/>
      <c r="M422" s="136"/>
    </row>
    <row r="423" spans="1:13" x14ac:dyDescent="0.3">
      <c r="A423" s="148"/>
      <c r="B423" s="137"/>
      <c r="C423" s="137"/>
      <c r="D423" s="148"/>
      <c r="E423" s="148"/>
      <c r="F423" s="138"/>
      <c r="G423" s="133" t="str">
        <f>IF(H423="Vervalt","Vervalt",IF(H423=0,"",IF(LEN(H423)=0,0,(VLOOKUP($H423,Validatie!C429:D440,2,FALSE)))))</f>
        <v/>
      </c>
      <c r="H423" s="136"/>
      <c r="I423" s="136"/>
      <c r="J423" s="141"/>
      <c r="K423" s="133" t="str">
        <f>IF(L423="Vervalt","Vervalt",IF(L423=0,"",IF(LEN(L423)=0,0,(VLOOKUP($L423,Validatie!E429:F439,2,FALSE)))))</f>
        <v/>
      </c>
      <c r="L423" s="136"/>
      <c r="M423" s="136"/>
    </row>
    <row r="424" spans="1:13" x14ac:dyDescent="0.3">
      <c r="A424" s="148"/>
      <c r="B424" s="137"/>
      <c r="C424" s="137"/>
      <c r="D424" s="148"/>
      <c r="E424" s="148"/>
      <c r="F424" s="138"/>
      <c r="G424" s="133" t="str">
        <f>IF(H424="Vervalt","Vervalt",IF(H424=0,"",IF(LEN(H424)=0,0,(VLOOKUP($H424,Validatie!C430:D441,2,FALSE)))))</f>
        <v/>
      </c>
      <c r="H424" s="136"/>
      <c r="I424" s="136"/>
      <c r="J424" s="141"/>
      <c r="K424" s="133" t="str">
        <f>IF(L424="Vervalt","Vervalt",IF(L424=0,"",IF(LEN(L424)=0,0,(VLOOKUP($L424,Validatie!E430:F440,2,FALSE)))))</f>
        <v/>
      </c>
      <c r="L424" s="136"/>
      <c r="M424" s="136"/>
    </row>
    <row r="425" spans="1:13" x14ac:dyDescent="0.3">
      <c r="A425" s="148"/>
      <c r="B425" s="137"/>
      <c r="C425" s="137"/>
      <c r="D425" s="148"/>
      <c r="E425" s="148"/>
      <c r="F425" s="138"/>
      <c r="G425" s="133" t="str">
        <f>IF(H425="Vervalt","Vervalt",IF(H425=0,"",IF(LEN(H425)=0,0,(VLOOKUP($H425,Validatie!C431:D442,2,FALSE)))))</f>
        <v/>
      </c>
      <c r="H425" s="136"/>
      <c r="I425" s="136"/>
      <c r="J425" s="141"/>
      <c r="K425" s="133" t="str">
        <f>IF(L425="Vervalt","Vervalt",IF(L425=0,"",IF(LEN(L425)=0,0,(VLOOKUP($L425,Validatie!E431:F441,2,FALSE)))))</f>
        <v/>
      </c>
      <c r="L425" s="136"/>
      <c r="M425" s="136"/>
    </row>
    <row r="426" spans="1:13" x14ac:dyDescent="0.3">
      <c r="A426" s="148"/>
      <c r="B426" s="137"/>
      <c r="C426" s="137"/>
      <c r="D426" s="148"/>
      <c r="E426" s="148"/>
      <c r="F426" s="138"/>
      <c r="G426" s="133" t="str">
        <f>IF(H426="Vervalt","Vervalt",IF(H426=0,"",IF(LEN(H426)=0,0,(VLOOKUP($H426,Validatie!C432:D443,2,FALSE)))))</f>
        <v/>
      </c>
      <c r="H426" s="136"/>
      <c r="I426" s="136"/>
      <c r="J426" s="141"/>
      <c r="K426" s="133" t="str">
        <f>IF(L426="Vervalt","Vervalt",IF(L426=0,"",IF(LEN(L426)=0,0,(VLOOKUP($L426,Validatie!E432:F442,2,FALSE)))))</f>
        <v/>
      </c>
      <c r="L426" s="136"/>
      <c r="M426" s="136"/>
    </row>
    <row r="427" spans="1:13" x14ac:dyDescent="0.3">
      <c r="A427" s="148"/>
      <c r="B427" s="137"/>
      <c r="C427" s="137"/>
      <c r="D427" s="148"/>
      <c r="E427" s="148"/>
      <c r="F427" s="138"/>
      <c r="G427" s="133" t="str">
        <f>IF(H427="Vervalt","Vervalt",IF(H427=0,"",IF(LEN(H427)=0,0,(VLOOKUP($H427,Validatie!C433:D444,2,FALSE)))))</f>
        <v/>
      </c>
      <c r="H427" s="136"/>
      <c r="I427" s="136"/>
      <c r="J427" s="141"/>
      <c r="K427" s="133" t="str">
        <f>IF(L427="Vervalt","Vervalt",IF(L427=0,"",IF(LEN(L427)=0,0,(VLOOKUP($L427,Validatie!E433:F443,2,FALSE)))))</f>
        <v/>
      </c>
      <c r="L427" s="136"/>
      <c r="M427" s="136"/>
    </row>
    <row r="428" spans="1:13" x14ac:dyDescent="0.3">
      <c r="A428" s="148"/>
      <c r="B428" s="137"/>
      <c r="C428" s="137"/>
      <c r="D428" s="148"/>
      <c r="E428" s="148"/>
      <c r="F428" s="138"/>
      <c r="G428" s="133" t="str">
        <f>IF(H428="Vervalt","Vervalt",IF(H428=0,"",IF(LEN(H428)=0,0,(VLOOKUP($H428,Validatie!C434:D445,2,FALSE)))))</f>
        <v/>
      </c>
      <c r="H428" s="136"/>
      <c r="I428" s="136"/>
      <c r="J428" s="141"/>
      <c r="K428" s="133" t="str">
        <f>IF(L428="Vervalt","Vervalt",IF(L428=0,"",IF(LEN(L428)=0,0,(VLOOKUP($L428,Validatie!E434:F444,2,FALSE)))))</f>
        <v/>
      </c>
      <c r="L428" s="136"/>
      <c r="M428" s="136"/>
    </row>
    <row r="429" spans="1:13" x14ac:dyDescent="0.3">
      <c r="A429" s="148"/>
      <c r="B429" s="137"/>
      <c r="C429" s="137"/>
      <c r="D429" s="148"/>
      <c r="E429" s="148"/>
      <c r="F429" s="138"/>
      <c r="G429" s="133" t="str">
        <f>IF(H429="Vervalt","Vervalt",IF(H429=0,"",IF(LEN(H429)=0,0,(VLOOKUP($H429,Validatie!C435:D446,2,FALSE)))))</f>
        <v/>
      </c>
      <c r="H429" s="136"/>
      <c r="I429" s="136"/>
      <c r="J429" s="141"/>
      <c r="K429" s="133" t="str">
        <f>IF(L429="Vervalt","Vervalt",IF(L429=0,"",IF(LEN(L429)=0,0,(VLOOKUP($L429,Validatie!E435:F445,2,FALSE)))))</f>
        <v/>
      </c>
      <c r="L429" s="136"/>
      <c r="M429" s="136"/>
    </row>
    <row r="430" spans="1:13" x14ac:dyDescent="0.3">
      <c r="A430" s="148"/>
      <c r="B430" s="137"/>
      <c r="C430" s="137"/>
      <c r="D430" s="148"/>
      <c r="E430" s="148"/>
      <c r="F430" s="138"/>
      <c r="G430" s="133" t="str">
        <f>IF(H430="Vervalt","Vervalt",IF(H430=0,"",IF(LEN(H430)=0,0,(VLOOKUP($H430,Validatie!C436:D447,2,FALSE)))))</f>
        <v/>
      </c>
      <c r="H430" s="136"/>
      <c r="I430" s="136"/>
      <c r="J430" s="141"/>
      <c r="K430" s="133" t="str">
        <f>IF(L430="Vervalt","Vervalt",IF(L430=0,"",IF(LEN(L430)=0,0,(VLOOKUP($L430,Validatie!E436:F446,2,FALSE)))))</f>
        <v/>
      </c>
      <c r="L430" s="136"/>
      <c r="M430" s="136"/>
    </row>
    <row r="431" spans="1:13" x14ac:dyDescent="0.3">
      <c r="A431" s="148"/>
      <c r="B431" s="137"/>
      <c r="C431" s="137"/>
      <c r="D431" s="148"/>
      <c r="E431" s="148"/>
      <c r="F431" s="138"/>
      <c r="G431" s="133" t="str">
        <f>IF(H431="Vervalt","Vervalt",IF(H431=0,"",IF(LEN(H431)=0,0,(VLOOKUP($H431,Validatie!C437:D448,2,FALSE)))))</f>
        <v/>
      </c>
      <c r="H431" s="136"/>
      <c r="I431" s="136"/>
      <c r="J431" s="141"/>
      <c r="K431" s="133" t="str">
        <f>IF(L431="Vervalt","Vervalt",IF(L431=0,"",IF(LEN(L431)=0,0,(VLOOKUP($L431,Validatie!E437:F447,2,FALSE)))))</f>
        <v/>
      </c>
      <c r="L431" s="136"/>
      <c r="M431" s="136"/>
    </row>
    <row r="432" spans="1:13" x14ac:dyDescent="0.3">
      <c r="A432" s="148"/>
      <c r="B432" s="137"/>
      <c r="C432" s="137"/>
      <c r="D432" s="148"/>
      <c r="E432" s="148"/>
      <c r="F432" s="138"/>
      <c r="G432" s="133" t="str">
        <f>IF(H432="Vervalt","Vervalt",IF(H432=0,"",IF(LEN(H432)=0,0,(VLOOKUP($H432,Validatie!C438:D449,2,FALSE)))))</f>
        <v/>
      </c>
      <c r="H432" s="136"/>
      <c r="I432" s="136"/>
      <c r="J432" s="141"/>
      <c r="K432" s="133" t="str">
        <f>IF(L432="Vervalt","Vervalt",IF(L432=0,"",IF(LEN(L432)=0,0,(VLOOKUP($L432,Validatie!E438:F448,2,FALSE)))))</f>
        <v/>
      </c>
      <c r="L432" s="136"/>
      <c r="M432" s="136"/>
    </row>
    <row r="433" spans="1:13" x14ac:dyDescent="0.3">
      <c r="A433" s="148"/>
      <c r="B433" s="137"/>
      <c r="C433" s="137"/>
      <c r="D433" s="148"/>
      <c r="E433" s="148"/>
      <c r="F433" s="138"/>
      <c r="G433" s="133" t="str">
        <f>IF(H433="Vervalt","Vervalt",IF(H433=0,"",IF(LEN(H433)=0,0,(VLOOKUP($H433,Validatie!C439:D450,2,FALSE)))))</f>
        <v/>
      </c>
      <c r="H433" s="136"/>
      <c r="I433" s="136"/>
      <c r="J433" s="141"/>
      <c r="K433" s="133" t="str">
        <f>IF(L433="Vervalt","Vervalt",IF(L433=0,"",IF(LEN(L433)=0,0,(VLOOKUP($L433,Validatie!E439:F449,2,FALSE)))))</f>
        <v/>
      </c>
      <c r="L433" s="136"/>
      <c r="M433" s="136"/>
    </row>
    <row r="434" spans="1:13" x14ac:dyDescent="0.3">
      <c r="A434" s="148"/>
      <c r="B434" s="137"/>
      <c r="C434" s="137"/>
      <c r="D434" s="148"/>
      <c r="E434" s="148"/>
      <c r="F434" s="138"/>
      <c r="G434" s="133" t="str">
        <f>IF(H434="Vervalt","Vervalt",IF(H434=0,"",IF(LEN(H434)=0,0,(VLOOKUP($H434,Validatie!C440:D451,2,FALSE)))))</f>
        <v/>
      </c>
      <c r="H434" s="136"/>
      <c r="I434" s="136"/>
      <c r="J434" s="141"/>
      <c r="K434" s="133" t="str">
        <f>IF(L434="Vervalt","Vervalt",IF(L434=0,"",IF(LEN(L434)=0,0,(VLOOKUP($L434,Validatie!E440:F450,2,FALSE)))))</f>
        <v/>
      </c>
      <c r="L434" s="136"/>
      <c r="M434" s="136"/>
    </row>
    <row r="435" spans="1:13" x14ac:dyDescent="0.3">
      <c r="A435" s="148"/>
      <c r="B435" s="137"/>
      <c r="C435" s="137"/>
      <c r="D435" s="148"/>
      <c r="E435" s="148"/>
      <c r="F435" s="138"/>
      <c r="G435" s="133" t="str">
        <f>IF(H435="Vervalt","Vervalt",IF(H435=0,"",IF(LEN(H435)=0,0,(VLOOKUP($H435,Validatie!C441:D452,2,FALSE)))))</f>
        <v/>
      </c>
      <c r="H435" s="136"/>
      <c r="I435" s="136"/>
      <c r="J435" s="141"/>
      <c r="K435" s="133" t="str">
        <f>IF(L435="Vervalt","Vervalt",IF(L435=0,"",IF(LEN(L435)=0,0,(VLOOKUP($L435,Validatie!E441:F451,2,FALSE)))))</f>
        <v/>
      </c>
      <c r="L435" s="136"/>
      <c r="M435" s="136"/>
    </row>
    <row r="436" spans="1:13" x14ac:dyDescent="0.3">
      <c r="A436" s="148"/>
      <c r="B436" s="137"/>
      <c r="C436" s="137"/>
      <c r="D436" s="148"/>
      <c r="E436" s="148"/>
      <c r="F436" s="138"/>
      <c r="G436" s="133" t="str">
        <f>IF(H436="Vervalt","Vervalt",IF(H436=0,"",IF(LEN(H436)=0,0,(VLOOKUP($H436,Validatie!C442:D453,2,FALSE)))))</f>
        <v/>
      </c>
      <c r="H436" s="136"/>
      <c r="I436" s="136"/>
      <c r="J436" s="141"/>
      <c r="K436" s="133" t="str">
        <f>IF(L436="Vervalt","Vervalt",IF(L436=0,"",IF(LEN(L436)=0,0,(VLOOKUP($L436,Validatie!E442:F452,2,FALSE)))))</f>
        <v/>
      </c>
      <c r="L436" s="136"/>
      <c r="M436" s="136"/>
    </row>
    <row r="437" spans="1:13" x14ac:dyDescent="0.3">
      <c r="A437" s="148"/>
      <c r="B437" s="137"/>
      <c r="C437" s="137"/>
      <c r="D437" s="148"/>
      <c r="E437" s="148"/>
      <c r="F437" s="138"/>
      <c r="G437" s="133" t="str">
        <f>IF(H437="Vervalt","Vervalt",IF(H437=0,"",IF(LEN(H437)=0,0,(VLOOKUP($H437,Validatie!C443:D454,2,FALSE)))))</f>
        <v/>
      </c>
      <c r="H437" s="136"/>
      <c r="I437" s="136"/>
      <c r="J437" s="141"/>
      <c r="K437" s="133" t="str">
        <f>IF(L437="Vervalt","Vervalt",IF(L437=0,"",IF(LEN(L437)=0,0,(VLOOKUP($L437,Validatie!E443:F453,2,FALSE)))))</f>
        <v/>
      </c>
      <c r="L437" s="136"/>
      <c r="M437" s="136"/>
    </row>
    <row r="438" spans="1:13" x14ac:dyDescent="0.3">
      <c r="A438" s="148"/>
      <c r="B438" s="137"/>
      <c r="C438" s="137"/>
      <c r="D438" s="148"/>
      <c r="E438" s="148"/>
      <c r="F438" s="138"/>
      <c r="G438" s="133" t="str">
        <f>IF(H438="Vervalt","Vervalt",IF(H438=0,"",IF(LEN(H438)=0,0,(VLOOKUP($H438,Validatie!C444:D455,2,FALSE)))))</f>
        <v/>
      </c>
      <c r="H438" s="136"/>
      <c r="I438" s="136"/>
      <c r="J438" s="141"/>
      <c r="K438" s="133" t="str">
        <f>IF(L438="Vervalt","Vervalt",IF(L438=0,"",IF(LEN(L438)=0,0,(VLOOKUP($L438,Validatie!E444:F454,2,FALSE)))))</f>
        <v/>
      </c>
      <c r="L438" s="136"/>
      <c r="M438" s="136"/>
    </row>
    <row r="439" spans="1:13" x14ac:dyDescent="0.3">
      <c r="A439" s="148"/>
      <c r="B439" s="137"/>
      <c r="C439" s="137"/>
      <c r="D439" s="148"/>
      <c r="E439" s="148"/>
      <c r="F439" s="138"/>
      <c r="G439" s="133" t="str">
        <f>IF(H439="Vervalt","Vervalt",IF(H439=0,"",IF(LEN(H439)=0,0,(VLOOKUP($H439,Validatie!C445:D456,2,FALSE)))))</f>
        <v/>
      </c>
      <c r="H439" s="136"/>
      <c r="I439" s="136"/>
      <c r="J439" s="141"/>
      <c r="K439" s="133" t="str">
        <f>IF(L439="Vervalt","Vervalt",IF(L439=0,"",IF(LEN(L439)=0,0,(VLOOKUP($L439,Validatie!E445:F455,2,FALSE)))))</f>
        <v/>
      </c>
      <c r="L439" s="136"/>
      <c r="M439" s="136"/>
    </row>
    <row r="440" spans="1:13" x14ac:dyDescent="0.3">
      <c r="A440" s="148"/>
      <c r="B440" s="137"/>
      <c r="C440" s="137"/>
      <c r="D440" s="148"/>
      <c r="E440" s="148"/>
      <c r="F440" s="138"/>
      <c r="G440" s="133" t="str">
        <f>IF(H440="Vervalt","Vervalt",IF(H440=0,"",IF(LEN(H440)=0,0,(VLOOKUP($H440,Validatie!C446:D457,2,FALSE)))))</f>
        <v/>
      </c>
      <c r="H440" s="136"/>
      <c r="I440" s="136"/>
      <c r="J440" s="141"/>
      <c r="K440" s="133" t="str">
        <f>IF(L440="Vervalt","Vervalt",IF(L440=0,"",IF(LEN(L440)=0,0,(VLOOKUP($L440,Validatie!E446:F456,2,FALSE)))))</f>
        <v/>
      </c>
      <c r="L440" s="136"/>
      <c r="M440" s="136"/>
    </row>
    <row r="441" spans="1:13" x14ac:dyDescent="0.3">
      <c r="A441" s="148"/>
      <c r="B441" s="137"/>
      <c r="C441" s="137"/>
      <c r="D441" s="148"/>
      <c r="E441" s="148"/>
      <c r="F441" s="138"/>
      <c r="G441" s="133" t="str">
        <f>IF(H441="Vervalt","Vervalt",IF(H441=0,"",IF(LEN(H441)=0,0,(VLOOKUP($H441,Validatie!C447:D458,2,FALSE)))))</f>
        <v/>
      </c>
      <c r="H441" s="136"/>
      <c r="I441" s="136"/>
      <c r="J441" s="141"/>
      <c r="K441" s="133" t="str">
        <f>IF(L441="Vervalt","Vervalt",IF(L441=0,"",IF(LEN(L441)=0,0,(VLOOKUP($L441,Validatie!E447:F457,2,FALSE)))))</f>
        <v/>
      </c>
      <c r="L441" s="136"/>
      <c r="M441" s="136"/>
    </row>
    <row r="442" spans="1:13" x14ac:dyDescent="0.3">
      <c r="A442" s="148"/>
      <c r="B442" s="137"/>
      <c r="C442" s="137"/>
      <c r="D442" s="148"/>
      <c r="E442" s="148"/>
      <c r="F442" s="138"/>
      <c r="G442" s="133" t="str">
        <f>IF(H442="Vervalt","Vervalt",IF(H442=0,"",IF(LEN(H442)=0,0,(VLOOKUP($H442,Validatie!C448:D459,2,FALSE)))))</f>
        <v/>
      </c>
      <c r="H442" s="136"/>
      <c r="I442" s="136"/>
      <c r="J442" s="141"/>
      <c r="K442" s="133" t="str">
        <f>IF(L442="Vervalt","Vervalt",IF(L442=0,"",IF(LEN(L442)=0,0,(VLOOKUP($L442,Validatie!E448:F458,2,FALSE)))))</f>
        <v/>
      </c>
      <c r="L442" s="136"/>
      <c r="M442" s="136"/>
    </row>
    <row r="443" spans="1:13" x14ac:dyDescent="0.3">
      <c r="A443" s="148"/>
      <c r="B443" s="137"/>
      <c r="C443" s="137"/>
      <c r="D443" s="148"/>
      <c r="E443" s="148"/>
      <c r="F443" s="138"/>
      <c r="G443" s="133" t="str">
        <f>IF(H443="Vervalt","Vervalt",IF(H443=0,"",IF(LEN(H443)=0,0,(VLOOKUP($H443,Validatie!C449:D460,2,FALSE)))))</f>
        <v/>
      </c>
      <c r="H443" s="136"/>
      <c r="I443" s="136"/>
      <c r="J443" s="141"/>
      <c r="K443" s="133" t="str">
        <f>IF(L443="Vervalt","Vervalt",IF(L443=0,"",IF(LEN(L443)=0,0,(VLOOKUP($L443,Validatie!E449:F459,2,FALSE)))))</f>
        <v/>
      </c>
      <c r="L443" s="136"/>
      <c r="M443" s="136"/>
    </row>
    <row r="444" spans="1:13" x14ac:dyDescent="0.3">
      <c r="A444" s="148"/>
      <c r="B444" s="137"/>
      <c r="C444" s="137"/>
      <c r="D444" s="148"/>
      <c r="E444" s="148"/>
      <c r="F444" s="138"/>
      <c r="G444" s="133" t="str">
        <f>IF(H444="Vervalt","Vervalt",IF(H444=0,"",IF(LEN(H444)=0,0,(VLOOKUP($H444,Validatie!C450:D461,2,FALSE)))))</f>
        <v/>
      </c>
      <c r="H444" s="136"/>
      <c r="I444" s="136"/>
      <c r="J444" s="141"/>
      <c r="K444" s="133" t="str">
        <f>IF(L444="Vervalt","Vervalt",IF(L444=0,"",IF(LEN(L444)=0,0,(VLOOKUP($L444,Validatie!E450:F460,2,FALSE)))))</f>
        <v/>
      </c>
      <c r="L444" s="136"/>
      <c r="M444" s="136"/>
    </row>
    <row r="445" spans="1:13" x14ac:dyDescent="0.3">
      <c r="A445" s="148"/>
      <c r="B445" s="137"/>
      <c r="C445" s="137"/>
      <c r="D445" s="148"/>
      <c r="E445" s="148"/>
      <c r="F445" s="138"/>
      <c r="G445" s="133" t="str">
        <f>IF(H445="Vervalt","Vervalt",IF(H445=0,"",IF(LEN(H445)=0,0,(VLOOKUP($H445,Validatie!C451:D462,2,FALSE)))))</f>
        <v/>
      </c>
      <c r="H445" s="136"/>
      <c r="I445" s="136"/>
      <c r="J445" s="141"/>
      <c r="K445" s="133" t="str">
        <f>IF(L445="Vervalt","Vervalt",IF(L445=0,"",IF(LEN(L445)=0,0,(VLOOKUP($L445,Validatie!E451:F461,2,FALSE)))))</f>
        <v/>
      </c>
      <c r="L445" s="136"/>
      <c r="M445" s="136"/>
    </row>
    <row r="446" spans="1:13" x14ac:dyDescent="0.3">
      <c r="A446" s="148"/>
      <c r="B446" s="137"/>
      <c r="C446" s="137"/>
      <c r="D446" s="148"/>
      <c r="E446" s="148"/>
      <c r="F446" s="138"/>
      <c r="G446" s="133" t="str">
        <f>IF(H446="Vervalt","Vervalt",IF(H446=0,"",IF(LEN(H446)=0,0,(VLOOKUP($H446,Validatie!C452:D463,2,FALSE)))))</f>
        <v/>
      </c>
      <c r="H446" s="136"/>
      <c r="I446" s="136"/>
      <c r="J446" s="141"/>
      <c r="K446" s="133" t="str">
        <f>IF(L446="Vervalt","Vervalt",IF(L446=0,"",IF(LEN(L446)=0,0,(VLOOKUP($L446,Validatie!E452:F462,2,FALSE)))))</f>
        <v/>
      </c>
      <c r="L446" s="136"/>
      <c r="M446" s="136"/>
    </row>
    <row r="447" spans="1:13" x14ac:dyDescent="0.3">
      <c r="A447" s="148"/>
      <c r="B447" s="137"/>
      <c r="C447" s="137"/>
      <c r="D447" s="148"/>
      <c r="E447" s="148"/>
      <c r="F447" s="138"/>
      <c r="G447" s="133" t="str">
        <f>IF(H447="Vervalt","Vervalt",IF(H447=0,"",IF(LEN(H447)=0,0,(VLOOKUP($H447,Validatie!C453:D464,2,FALSE)))))</f>
        <v/>
      </c>
      <c r="H447" s="136"/>
      <c r="I447" s="136"/>
      <c r="J447" s="141"/>
      <c r="K447" s="133" t="str">
        <f>IF(L447="Vervalt","Vervalt",IF(L447=0,"",IF(LEN(L447)=0,0,(VLOOKUP($L447,Validatie!E453:F463,2,FALSE)))))</f>
        <v/>
      </c>
      <c r="L447" s="136"/>
      <c r="M447" s="136"/>
    </row>
    <row r="448" spans="1:13" x14ac:dyDescent="0.3">
      <c r="A448" s="148"/>
      <c r="B448" s="137"/>
      <c r="C448" s="137"/>
      <c r="D448" s="148"/>
      <c r="E448" s="148"/>
      <c r="F448" s="138"/>
      <c r="G448" s="133" t="str">
        <f>IF(H448="Vervalt","Vervalt",IF(H448=0,"",IF(LEN(H448)=0,0,(VLOOKUP($H448,Validatie!C454:D465,2,FALSE)))))</f>
        <v/>
      </c>
      <c r="H448" s="136"/>
      <c r="I448" s="136"/>
      <c r="J448" s="141"/>
      <c r="K448" s="133" t="str">
        <f>IF(L448="Vervalt","Vervalt",IF(L448=0,"",IF(LEN(L448)=0,0,(VLOOKUP($L448,Validatie!E454:F464,2,FALSE)))))</f>
        <v/>
      </c>
      <c r="L448" s="136"/>
      <c r="M448" s="136"/>
    </row>
    <row r="449" spans="1:13" x14ac:dyDescent="0.3">
      <c r="A449" s="148"/>
      <c r="B449" s="137"/>
      <c r="C449" s="137"/>
      <c r="D449" s="148"/>
      <c r="E449" s="148"/>
      <c r="F449" s="138"/>
      <c r="G449" s="133" t="str">
        <f>IF(H449="Vervalt","Vervalt",IF(H449=0,"",IF(LEN(H449)=0,0,(VLOOKUP($H449,Validatie!C455:D466,2,FALSE)))))</f>
        <v/>
      </c>
      <c r="H449" s="136"/>
      <c r="I449" s="136"/>
      <c r="J449" s="141"/>
      <c r="K449" s="133" t="str">
        <f>IF(L449="Vervalt","Vervalt",IF(L449=0,"",IF(LEN(L449)=0,0,(VLOOKUP($L449,Validatie!E455:F465,2,FALSE)))))</f>
        <v/>
      </c>
      <c r="L449" s="136"/>
      <c r="M449" s="136"/>
    </row>
    <row r="450" spans="1:13" x14ac:dyDescent="0.3">
      <c r="A450" s="148"/>
      <c r="B450" s="137"/>
      <c r="C450" s="137"/>
      <c r="D450" s="148"/>
      <c r="E450" s="148"/>
      <c r="F450" s="138"/>
      <c r="G450" s="133" t="str">
        <f>IF(H450="Vervalt","Vervalt",IF(H450=0,"",IF(LEN(H450)=0,0,(VLOOKUP($H450,Validatie!C456:D467,2,FALSE)))))</f>
        <v/>
      </c>
      <c r="H450" s="136"/>
      <c r="I450" s="136"/>
      <c r="J450" s="141"/>
      <c r="K450" s="133" t="str">
        <f>IF(L450="Vervalt","Vervalt",IF(L450=0,"",IF(LEN(L450)=0,0,(VLOOKUP($L450,Validatie!E456:F466,2,FALSE)))))</f>
        <v/>
      </c>
      <c r="L450" s="136"/>
      <c r="M450" s="136"/>
    </row>
    <row r="451" spans="1:13" x14ac:dyDescent="0.3">
      <c r="A451" s="148"/>
      <c r="B451" s="137"/>
      <c r="C451" s="137"/>
      <c r="D451" s="148"/>
      <c r="E451" s="148"/>
      <c r="F451" s="138"/>
      <c r="G451" s="133" t="str">
        <f>IF(H451="Vervalt","Vervalt",IF(H451=0,"",IF(LEN(H451)=0,0,(VLOOKUP($H451,Validatie!C457:D468,2,FALSE)))))</f>
        <v/>
      </c>
      <c r="H451" s="136"/>
      <c r="I451" s="136"/>
      <c r="J451" s="141"/>
      <c r="K451" s="133" t="str">
        <f>IF(L451="Vervalt","Vervalt",IF(L451=0,"",IF(LEN(L451)=0,0,(VLOOKUP($L451,Validatie!E457:F467,2,FALSE)))))</f>
        <v/>
      </c>
      <c r="L451" s="136"/>
      <c r="M451" s="136"/>
    </row>
    <row r="452" spans="1:13" x14ac:dyDescent="0.3">
      <c r="A452" s="148"/>
      <c r="B452" s="137"/>
      <c r="C452" s="137"/>
      <c r="D452" s="148"/>
      <c r="E452" s="148"/>
      <c r="F452" s="138"/>
      <c r="G452" s="133" t="str">
        <f>IF(H452="Vervalt","Vervalt",IF(H452=0,"",IF(LEN(H452)=0,0,(VLOOKUP($H452,Validatie!C458:D469,2,FALSE)))))</f>
        <v/>
      </c>
      <c r="H452" s="136"/>
      <c r="I452" s="136"/>
      <c r="J452" s="141"/>
      <c r="K452" s="133" t="str">
        <f>IF(L452="Vervalt","Vervalt",IF(L452=0,"",IF(LEN(L452)=0,0,(VLOOKUP($L452,Validatie!E458:F468,2,FALSE)))))</f>
        <v/>
      </c>
      <c r="L452" s="136"/>
      <c r="M452" s="136"/>
    </row>
    <row r="453" spans="1:13" x14ac:dyDescent="0.3">
      <c r="A453" s="148"/>
      <c r="B453" s="137"/>
      <c r="C453" s="137"/>
      <c r="D453" s="148"/>
      <c r="E453" s="148"/>
      <c r="F453" s="138"/>
      <c r="G453" s="133" t="str">
        <f>IF(H453="Vervalt","Vervalt",IF(H453=0,"",IF(LEN(H453)=0,0,(VLOOKUP($H453,Validatie!C459:D470,2,FALSE)))))</f>
        <v/>
      </c>
      <c r="H453" s="136"/>
      <c r="I453" s="136"/>
      <c r="J453" s="141"/>
      <c r="K453" s="133" t="str">
        <f>IF(L453="Vervalt","Vervalt",IF(L453=0,"",IF(LEN(L453)=0,0,(VLOOKUP($L453,Validatie!E459:F469,2,FALSE)))))</f>
        <v/>
      </c>
      <c r="L453" s="136"/>
      <c r="M453" s="136"/>
    </row>
    <row r="454" spans="1:13" x14ac:dyDescent="0.3">
      <c r="A454" s="148"/>
      <c r="B454" s="137"/>
      <c r="C454" s="137"/>
      <c r="D454" s="148"/>
      <c r="E454" s="148"/>
      <c r="F454" s="138"/>
      <c r="G454" s="133" t="str">
        <f>IF(H454="Vervalt","Vervalt",IF(H454=0,"",IF(LEN(H454)=0,0,(VLOOKUP($H454,Validatie!C460:D471,2,FALSE)))))</f>
        <v/>
      </c>
      <c r="H454" s="136"/>
      <c r="I454" s="136"/>
      <c r="J454" s="141"/>
      <c r="K454" s="133" t="str">
        <f>IF(L454="Vervalt","Vervalt",IF(L454=0,"",IF(LEN(L454)=0,0,(VLOOKUP($L454,Validatie!E460:F470,2,FALSE)))))</f>
        <v/>
      </c>
      <c r="L454" s="136"/>
      <c r="M454" s="136"/>
    </row>
    <row r="455" spans="1:13" x14ac:dyDescent="0.3">
      <c r="A455" s="148"/>
      <c r="B455" s="137"/>
      <c r="C455" s="137"/>
      <c r="D455" s="148"/>
      <c r="E455" s="148"/>
      <c r="F455" s="138"/>
      <c r="G455" s="133" t="str">
        <f>IF(H455="Vervalt","Vervalt",IF(H455=0,"",IF(LEN(H455)=0,0,(VLOOKUP($H455,Validatie!C461:D472,2,FALSE)))))</f>
        <v/>
      </c>
      <c r="H455" s="136"/>
      <c r="I455" s="136"/>
      <c r="J455" s="141"/>
      <c r="K455" s="133" t="str">
        <f>IF(L455="Vervalt","Vervalt",IF(L455=0,"",IF(LEN(L455)=0,0,(VLOOKUP($L455,Validatie!E461:F471,2,FALSE)))))</f>
        <v/>
      </c>
      <c r="L455" s="136"/>
      <c r="M455" s="136"/>
    </row>
    <row r="456" spans="1:13" x14ac:dyDescent="0.3">
      <c r="A456" s="148"/>
      <c r="B456" s="137"/>
      <c r="C456" s="137"/>
      <c r="D456" s="148"/>
      <c r="E456" s="148"/>
      <c r="F456" s="138"/>
      <c r="G456" s="133" t="str">
        <f>IF(H456="Vervalt","Vervalt",IF(H456=0,"",IF(LEN(H456)=0,0,(VLOOKUP($H456,Validatie!C462:D473,2,FALSE)))))</f>
        <v/>
      </c>
      <c r="H456" s="136"/>
      <c r="I456" s="136"/>
      <c r="J456" s="141"/>
      <c r="K456" s="133" t="str">
        <f>IF(L456="Vervalt","Vervalt",IF(L456=0,"",IF(LEN(L456)=0,0,(VLOOKUP($L456,Validatie!E462:F472,2,FALSE)))))</f>
        <v/>
      </c>
      <c r="L456" s="136"/>
      <c r="M456" s="136"/>
    </row>
    <row r="457" spans="1:13" x14ac:dyDescent="0.3">
      <c r="A457" s="148"/>
      <c r="B457" s="137"/>
      <c r="C457" s="137"/>
      <c r="D457" s="148"/>
      <c r="E457" s="148"/>
      <c r="F457" s="138"/>
      <c r="G457" s="133" t="str">
        <f>IF(H457="Vervalt","Vervalt",IF(H457=0,"",IF(LEN(H457)=0,0,(VLOOKUP($H457,Validatie!C463:D474,2,FALSE)))))</f>
        <v/>
      </c>
      <c r="H457" s="136"/>
      <c r="I457" s="136"/>
      <c r="J457" s="141"/>
      <c r="K457" s="133" t="str">
        <f>IF(L457="Vervalt","Vervalt",IF(L457=0,"",IF(LEN(L457)=0,0,(VLOOKUP($L457,Validatie!E463:F473,2,FALSE)))))</f>
        <v/>
      </c>
      <c r="L457" s="136"/>
      <c r="M457" s="136"/>
    </row>
    <row r="458" spans="1:13" x14ac:dyDescent="0.3">
      <c r="A458" s="148"/>
      <c r="B458" s="137"/>
      <c r="C458" s="137"/>
      <c r="D458" s="148"/>
      <c r="E458" s="148"/>
      <c r="F458" s="138"/>
      <c r="G458" s="133" t="str">
        <f>IF(H458="Vervalt","Vervalt",IF(H458=0,"",IF(LEN(H458)=0,0,(VLOOKUP($H458,Validatie!C464:D475,2,FALSE)))))</f>
        <v/>
      </c>
      <c r="H458" s="136"/>
      <c r="I458" s="136"/>
      <c r="J458" s="141"/>
      <c r="K458" s="133" t="str">
        <f>IF(L458="Vervalt","Vervalt",IF(L458=0,"",IF(LEN(L458)=0,0,(VLOOKUP($L458,Validatie!E464:F474,2,FALSE)))))</f>
        <v/>
      </c>
      <c r="L458" s="136"/>
      <c r="M458" s="136"/>
    </row>
    <row r="459" spans="1:13" x14ac:dyDescent="0.3">
      <c r="A459" s="148"/>
      <c r="B459" s="137"/>
      <c r="C459" s="137"/>
      <c r="D459" s="148"/>
      <c r="E459" s="148"/>
      <c r="F459" s="138"/>
      <c r="G459" s="133" t="str">
        <f>IF(H459="Vervalt","Vervalt",IF(H459=0,"",IF(LEN(H459)=0,0,(VLOOKUP($H459,Validatie!C465:D476,2,FALSE)))))</f>
        <v/>
      </c>
      <c r="H459" s="136"/>
      <c r="I459" s="136"/>
      <c r="J459" s="141"/>
      <c r="K459" s="133" t="str">
        <f>IF(L459="Vervalt","Vervalt",IF(L459=0,"",IF(LEN(L459)=0,0,(VLOOKUP($L459,Validatie!E465:F475,2,FALSE)))))</f>
        <v/>
      </c>
      <c r="L459" s="136"/>
      <c r="M459" s="136"/>
    </row>
    <row r="460" spans="1:13" x14ac:dyDescent="0.3">
      <c r="A460" s="148"/>
      <c r="B460" s="137"/>
      <c r="C460" s="137"/>
      <c r="D460" s="148"/>
      <c r="E460" s="148"/>
      <c r="F460" s="138"/>
      <c r="G460" s="133" t="str">
        <f>IF(H460="Vervalt","Vervalt",IF(H460=0,"",IF(LEN(H460)=0,0,(VLOOKUP($H460,Validatie!C466:D477,2,FALSE)))))</f>
        <v/>
      </c>
      <c r="H460" s="136"/>
      <c r="I460" s="136"/>
      <c r="J460" s="141"/>
      <c r="K460" s="133" t="str">
        <f>IF(L460="Vervalt","Vervalt",IF(L460=0,"",IF(LEN(L460)=0,0,(VLOOKUP($L460,Validatie!E466:F476,2,FALSE)))))</f>
        <v/>
      </c>
      <c r="L460" s="136"/>
      <c r="M460" s="136"/>
    </row>
    <row r="461" spans="1:13" x14ac:dyDescent="0.3">
      <c r="A461" s="148"/>
      <c r="B461" s="137"/>
      <c r="C461" s="137"/>
      <c r="D461" s="148"/>
      <c r="E461" s="148"/>
      <c r="F461" s="138"/>
      <c r="G461" s="133" t="str">
        <f>IF(H461="Vervalt","Vervalt",IF(H461=0,"",IF(LEN(H461)=0,0,(VLOOKUP($H461,Validatie!C467:D478,2,FALSE)))))</f>
        <v/>
      </c>
      <c r="H461" s="136"/>
      <c r="I461" s="136"/>
      <c r="J461" s="141"/>
      <c r="K461" s="133" t="str">
        <f>IF(L461="Vervalt","Vervalt",IF(L461=0,"",IF(LEN(L461)=0,0,(VLOOKUP($L461,Validatie!E467:F477,2,FALSE)))))</f>
        <v/>
      </c>
      <c r="L461" s="136"/>
      <c r="M461" s="136"/>
    </row>
    <row r="462" spans="1:13" x14ac:dyDescent="0.3">
      <c r="A462" s="148"/>
      <c r="B462" s="137"/>
      <c r="C462" s="137"/>
      <c r="D462" s="148"/>
      <c r="E462" s="148"/>
      <c r="F462" s="138"/>
      <c r="G462" s="133" t="str">
        <f>IF(H462="Vervalt","Vervalt",IF(H462=0,"",IF(LEN(H462)=0,0,(VLOOKUP($H462,Validatie!C468:D479,2,FALSE)))))</f>
        <v/>
      </c>
      <c r="H462" s="136"/>
      <c r="I462" s="136"/>
      <c r="J462" s="141"/>
      <c r="K462" s="133" t="str">
        <f>IF(L462="Vervalt","Vervalt",IF(L462=0,"",IF(LEN(L462)=0,0,(VLOOKUP($L462,Validatie!E468:F478,2,FALSE)))))</f>
        <v/>
      </c>
      <c r="L462" s="136"/>
      <c r="M462" s="136"/>
    </row>
    <row r="463" spans="1:13" x14ac:dyDescent="0.3">
      <c r="A463" s="148"/>
      <c r="B463" s="137"/>
      <c r="C463" s="137"/>
      <c r="D463" s="148"/>
      <c r="E463" s="148"/>
      <c r="F463" s="138"/>
      <c r="G463" s="133" t="str">
        <f>IF(H463="Vervalt","Vervalt",IF(H463=0,"",IF(LEN(H463)=0,0,(VLOOKUP($H463,Validatie!C469:D480,2,FALSE)))))</f>
        <v/>
      </c>
      <c r="H463" s="136"/>
      <c r="I463" s="136"/>
      <c r="J463" s="141"/>
      <c r="K463" s="133" t="str">
        <f>IF(L463="Vervalt","Vervalt",IF(L463=0,"",IF(LEN(L463)=0,0,(VLOOKUP($L463,Validatie!E469:F479,2,FALSE)))))</f>
        <v/>
      </c>
      <c r="L463" s="136"/>
      <c r="M463" s="136"/>
    </row>
    <row r="464" spans="1:13" x14ac:dyDescent="0.3">
      <c r="A464" s="148"/>
      <c r="B464" s="137"/>
      <c r="C464" s="137"/>
      <c r="D464" s="148"/>
      <c r="E464" s="148"/>
      <c r="F464" s="138"/>
      <c r="G464" s="133" t="str">
        <f>IF(H464="Vervalt","Vervalt",IF(H464=0,"",IF(LEN(H464)=0,0,(VLOOKUP($H464,Validatie!C470:D481,2,FALSE)))))</f>
        <v/>
      </c>
      <c r="H464" s="136"/>
      <c r="I464" s="136"/>
      <c r="J464" s="141"/>
      <c r="K464" s="133" t="str">
        <f>IF(L464="Vervalt","Vervalt",IF(L464=0,"",IF(LEN(L464)=0,0,(VLOOKUP($L464,Validatie!E470:F480,2,FALSE)))))</f>
        <v/>
      </c>
      <c r="L464" s="136"/>
      <c r="M464" s="136"/>
    </row>
    <row r="465" spans="1:13" x14ac:dyDescent="0.3">
      <c r="A465" s="148"/>
      <c r="B465" s="137"/>
      <c r="C465" s="137"/>
      <c r="D465" s="148"/>
      <c r="E465" s="148"/>
      <c r="F465" s="138"/>
      <c r="G465" s="133" t="str">
        <f>IF(H465="Vervalt","Vervalt",IF(H465=0,"",IF(LEN(H465)=0,0,(VLOOKUP($H465,Validatie!C471:D482,2,FALSE)))))</f>
        <v/>
      </c>
      <c r="H465" s="136"/>
      <c r="I465" s="136"/>
      <c r="J465" s="141"/>
      <c r="K465" s="133" t="str">
        <f>IF(L465="Vervalt","Vervalt",IF(L465=0,"",IF(LEN(L465)=0,0,(VLOOKUP($L465,Validatie!E471:F481,2,FALSE)))))</f>
        <v/>
      </c>
      <c r="L465" s="136"/>
      <c r="M465" s="136"/>
    </row>
    <row r="466" spans="1:13" x14ac:dyDescent="0.3">
      <c r="A466" s="148"/>
      <c r="B466" s="137"/>
      <c r="C466" s="137"/>
      <c r="D466" s="148"/>
      <c r="E466" s="148"/>
      <c r="F466" s="138"/>
      <c r="G466" s="133" t="str">
        <f>IF(H466="Vervalt","Vervalt",IF(H466=0,"",IF(LEN(H466)=0,0,(VLOOKUP($H466,Validatie!C472:D483,2,FALSE)))))</f>
        <v/>
      </c>
      <c r="H466" s="136"/>
      <c r="I466" s="136"/>
      <c r="J466" s="141"/>
      <c r="K466" s="133" t="str">
        <f>IF(L466="Vervalt","Vervalt",IF(L466=0,"",IF(LEN(L466)=0,0,(VLOOKUP($L466,Validatie!E472:F482,2,FALSE)))))</f>
        <v/>
      </c>
      <c r="L466" s="136"/>
      <c r="M466" s="136"/>
    </row>
    <row r="467" spans="1:13" x14ac:dyDescent="0.3">
      <c r="A467" s="148"/>
      <c r="B467" s="137"/>
      <c r="C467" s="137"/>
      <c r="D467" s="148"/>
      <c r="E467" s="148"/>
      <c r="F467" s="138"/>
      <c r="G467" s="133" t="str">
        <f>IF(H467="Vervalt","Vervalt",IF(H467=0,"",IF(LEN(H467)=0,0,(VLOOKUP($H467,Validatie!C473:D484,2,FALSE)))))</f>
        <v/>
      </c>
      <c r="H467" s="136"/>
      <c r="I467" s="136"/>
      <c r="J467" s="141"/>
      <c r="K467" s="133" t="str">
        <f>IF(L467="Vervalt","Vervalt",IF(L467=0,"",IF(LEN(L467)=0,0,(VLOOKUP($L467,Validatie!E473:F483,2,FALSE)))))</f>
        <v/>
      </c>
      <c r="L467" s="136"/>
      <c r="M467" s="136"/>
    </row>
    <row r="468" spans="1:13" x14ac:dyDescent="0.3">
      <c r="A468" s="148"/>
      <c r="B468" s="137"/>
      <c r="C468" s="137"/>
      <c r="D468" s="148"/>
      <c r="E468" s="148"/>
      <c r="F468" s="138"/>
      <c r="G468" s="133" t="str">
        <f>IF(H468="Vervalt","Vervalt",IF(H468=0,"",IF(LEN(H468)=0,0,(VLOOKUP($H468,Validatie!C474:D485,2,FALSE)))))</f>
        <v/>
      </c>
      <c r="H468" s="136"/>
      <c r="I468" s="136"/>
      <c r="J468" s="141"/>
      <c r="K468" s="133" t="str">
        <f>IF(L468="Vervalt","Vervalt",IF(L468=0,"",IF(LEN(L468)=0,0,(VLOOKUP($L468,Validatie!E474:F484,2,FALSE)))))</f>
        <v/>
      </c>
      <c r="L468" s="136"/>
      <c r="M468" s="136"/>
    </row>
    <row r="469" spans="1:13" x14ac:dyDescent="0.3">
      <c r="A469" s="148"/>
      <c r="B469" s="137"/>
      <c r="C469" s="137"/>
      <c r="D469" s="148"/>
      <c r="E469" s="148"/>
      <c r="F469" s="138"/>
      <c r="G469" s="133" t="str">
        <f>IF(H469="Vervalt","Vervalt",IF(H469=0,"",IF(LEN(H469)=0,0,(VLOOKUP($H469,Validatie!C475:D486,2,FALSE)))))</f>
        <v/>
      </c>
      <c r="H469" s="136"/>
      <c r="I469" s="136"/>
      <c r="J469" s="141"/>
      <c r="K469" s="133" t="str">
        <f>IF(L469="Vervalt","Vervalt",IF(L469=0,"",IF(LEN(L469)=0,0,(VLOOKUP($L469,Validatie!E475:F485,2,FALSE)))))</f>
        <v/>
      </c>
      <c r="L469" s="136"/>
      <c r="M469" s="136"/>
    </row>
    <row r="470" spans="1:13" x14ac:dyDescent="0.3">
      <c r="A470" s="148"/>
      <c r="B470" s="137"/>
      <c r="C470" s="137"/>
      <c r="D470" s="148"/>
      <c r="E470" s="148"/>
      <c r="F470" s="138"/>
      <c r="G470" s="133" t="str">
        <f>IF(H470="Vervalt","Vervalt",IF(H470=0,"",IF(LEN(H470)=0,0,(VLOOKUP($H470,Validatie!C476:D487,2,FALSE)))))</f>
        <v/>
      </c>
      <c r="H470" s="136"/>
      <c r="I470" s="136"/>
      <c r="J470" s="141"/>
      <c r="K470" s="133" t="str">
        <f>IF(L470="Vervalt","Vervalt",IF(L470=0,"",IF(LEN(L470)=0,0,(VLOOKUP($L470,Validatie!E476:F486,2,FALSE)))))</f>
        <v/>
      </c>
      <c r="L470" s="136"/>
      <c r="M470" s="136"/>
    </row>
    <row r="471" spans="1:13" x14ac:dyDescent="0.3">
      <c r="A471" s="148"/>
      <c r="B471" s="137"/>
      <c r="C471" s="137"/>
      <c r="D471" s="148"/>
      <c r="E471" s="148"/>
      <c r="F471" s="138"/>
      <c r="G471" s="133" t="str">
        <f>IF(H471="Vervalt","Vervalt",IF(H471=0,"",IF(LEN(H471)=0,0,(VLOOKUP($H471,Validatie!C477:D488,2,FALSE)))))</f>
        <v/>
      </c>
      <c r="H471" s="136"/>
      <c r="I471" s="136"/>
      <c r="J471" s="141"/>
      <c r="K471" s="133" t="str">
        <f>IF(L471="Vervalt","Vervalt",IF(L471=0,"",IF(LEN(L471)=0,0,(VLOOKUP($L471,Validatie!E477:F487,2,FALSE)))))</f>
        <v/>
      </c>
      <c r="L471" s="136"/>
      <c r="M471" s="136"/>
    </row>
    <row r="472" spans="1:13" x14ac:dyDescent="0.3">
      <c r="A472" s="148"/>
      <c r="B472" s="137"/>
      <c r="C472" s="137"/>
      <c r="D472" s="148"/>
      <c r="E472" s="148"/>
      <c r="F472" s="138"/>
      <c r="G472" s="133" t="str">
        <f>IF(H472="Vervalt","Vervalt",IF(H472=0,"",IF(LEN(H472)=0,0,(VLOOKUP($H472,Validatie!C478:D489,2,FALSE)))))</f>
        <v/>
      </c>
      <c r="H472" s="136"/>
      <c r="I472" s="136"/>
      <c r="J472" s="141"/>
      <c r="K472" s="133" t="str">
        <f>IF(L472="Vervalt","Vervalt",IF(L472=0,"",IF(LEN(L472)=0,0,(VLOOKUP($L472,Validatie!E478:F488,2,FALSE)))))</f>
        <v/>
      </c>
      <c r="L472" s="136"/>
      <c r="M472" s="136"/>
    </row>
    <row r="473" spans="1:13" x14ac:dyDescent="0.3">
      <c r="A473" s="148"/>
      <c r="B473" s="137"/>
      <c r="C473" s="137"/>
      <c r="D473" s="148"/>
      <c r="E473" s="148"/>
      <c r="F473" s="138"/>
      <c r="G473" s="133" t="str">
        <f>IF(H473="Vervalt","Vervalt",IF(H473=0,"",IF(LEN(H473)=0,0,(VLOOKUP($H473,Validatie!C479:D490,2,FALSE)))))</f>
        <v/>
      </c>
      <c r="H473" s="136"/>
      <c r="I473" s="136"/>
      <c r="J473" s="141"/>
      <c r="K473" s="133" t="str">
        <f>IF(L473="Vervalt","Vervalt",IF(L473=0,"",IF(LEN(L473)=0,0,(VLOOKUP($L473,Validatie!E479:F489,2,FALSE)))))</f>
        <v/>
      </c>
      <c r="L473" s="136"/>
      <c r="M473" s="136"/>
    </row>
    <row r="474" spans="1:13" x14ac:dyDescent="0.3">
      <c r="A474" s="148"/>
      <c r="B474" s="137"/>
      <c r="C474" s="137"/>
      <c r="D474" s="148"/>
      <c r="E474" s="148"/>
      <c r="F474" s="138"/>
      <c r="G474" s="133" t="str">
        <f>IF(H474="Vervalt","Vervalt",IF(H474=0,"",IF(LEN(H474)=0,0,(VLOOKUP($H474,Validatie!C480:D491,2,FALSE)))))</f>
        <v/>
      </c>
      <c r="H474" s="136"/>
      <c r="I474" s="136"/>
      <c r="J474" s="141"/>
      <c r="K474" s="133" t="str">
        <f>IF(L474="Vervalt","Vervalt",IF(L474=0,"",IF(LEN(L474)=0,0,(VLOOKUP($L474,Validatie!E480:F490,2,FALSE)))))</f>
        <v/>
      </c>
      <c r="L474" s="136"/>
      <c r="M474" s="136"/>
    </row>
    <row r="475" spans="1:13" x14ac:dyDescent="0.3">
      <c r="A475" s="148"/>
      <c r="B475" s="137"/>
      <c r="C475" s="137"/>
      <c r="D475" s="148"/>
      <c r="E475" s="148"/>
      <c r="F475" s="138"/>
      <c r="G475" s="133" t="str">
        <f>IF(H475="Vervalt","Vervalt",IF(H475=0,"",IF(LEN(H475)=0,0,(VLOOKUP($H475,Validatie!C481:D492,2,FALSE)))))</f>
        <v/>
      </c>
      <c r="H475" s="136"/>
      <c r="I475" s="136"/>
      <c r="J475" s="141"/>
      <c r="K475" s="133" t="str">
        <f>IF(L475="Vervalt","Vervalt",IF(L475=0,"",IF(LEN(L475)=0,0,(VLOOKUP($L475,Validatie!E481:F491,2,FALSE)))))</f>
        <v/>
      </c>
      <c r="L475" s="136"/>
      <c r="M475" s="136"/>
    </row>
    <row r="476" spans="1:13" x14ac:dyDescent="0.3">
      <c r="A476" s="148"/>
      <c r="B476" s="137"/>
      <c r="C476" s="137"/>
      <c r="D476" s="148"/>
      <c r="E476" s="148"/>
      <c r="F476" s="138"/>
      <c r="G476" s="133" t="str">
        <f>IF(H476="Vervalt","Vervalt",IF(H476=0,"",IF(LEN(H476)=0,0,(VLOOKUP($H476,Validatie!C482:D493,2,FALSE)))))</f>
        <v/>
      </c>
      <c r="H476" s="136"/>
      <c r="I476" s="136"/>
      <c r="J476" s="141"/>
      <c r="K476" s="133" t="str">
        <f>IF(L476="Vervalt","Vervalt",IF(L476=0,"",IF(LEN(L476)=0,0,(VLOOKUP($L476,Validatie!E482:F492,2,FALSE)))))</f>
        <v/>
      </c>
      <c r="L476" s="136"/>
      <c r="M476" s="136"/>
    </row>
    <row r="477" spans="1:13" x14ac:dyDescent="0.3">
      <c r="A477" s="148"/>
      <c r="B477" s="137"/>
      <c r="C477" s="137"/>
      <c r="D477" s="148"/>
      <c r="E477" s="148"/>
      <c r="F477" s="138"/>
      <c r="G477" s="133" t="str">
        <f>IF(H477="Vervalt","Vervalt",IF(H477=0,"",IF(LEN(H477)=0,0,(VLOOKUP($H477,Validatie!C483:D494,2,FALSE)))))</f>
        <v/>
      </c>
      <c r="H477" s="136"/>
      <c r="I477" s="136"/>
      <c r="J477" s="141"/>
      <c r="K477" s="133" t="str">
        <f>IF(L477="Vervalt","Vervalt",IF(L477=0,"",IF(LEN(L477)=0,0,(VLOOKUP($L477,Validatie!E483:F493,2,FALSE)))))</f>
        <v/>
      </c>
      <c r="L477" s="136"/>
      <c r="M477" s="136"/>
    </row>
    <row r="478" spans="1:13" x14ac:dyDescent="0.3">
      <c r="A478" s="148"/>
      <c r="B478" s="137"/>
      <c r="C478" s="137"/>
      <c r="D478" s="148"/>
      <c r="E478" s="148"/>
      <c r="F478" s="138"/>
      <c r="G478" s="133" t="str">
        <f>IF(H478="Vervalt","Vervalt",IF(H478=0,"",IF(LEN(H478)=0,0,(VLOOKUP($H478,Validatie!C484:D495,2,FALSE)))))</f>
        <v/>
      </c>
      <c r="H478" s="136"/>
      <c r="I478" s="136"/>
      <c r="J478" s="141"/>
      <c r="K478" s="133" t="str">
        <f>IF(L478="Vervalt","Vervalt",IF(L478=0,"",IF(LEN(L478)=0,0,(VLOOKUP($L478,Validatie!E484:F494,2,FALSE)))))</f>
        <v/>
      </c>
      <c r="L478" s="136"/>
      <c r="M478" s="136"/>
    </row>
    <row r="479" spans="1:13" x14ac:dyDescent="0.3">
      <c r="A479" s="148"/>
      <c r="B479" s="137"/>
      <c r="C479" s="137"/>
      <c r="D479" s="148"/>
      <c r="E479" s="148"/>
      <c r="F479" s="138"/>
      <c r="G479" s="133" t="str">
        <f>IF(H479="Vervalt","Vervalt",IF(H479=0,"",IF(LEN(H479)=0,0,(VLOOKUP($H479,Validatie!C485:D496,2,FALSE)))))</f>
        <v/>
      </c>
      <c r="H479" s="136"/>
      <c r="I479" s="136"/>
      <c r="J479" s="141"/>
      <c r="K479" s="133" t="str">
        <f>IF(L479="Vervalt","Vervalt",IF(L479=0,"",IF(LEN(L479)=0,0,(VLOOKUP($L479,Validatie!E485:F495,2,FALSE)))))</f>
        <v/>
      </c>
      <c r="L479" s="136"/>
      <c r="M479" s="136"/>
    </row>
    <row r="480" spans="1:13" x14ac:dyDescent="0.3">
      <c r="A480" s="148"/>
      <c r="B480" s="137"/>
      <c r="C480" s="137"/>
      <c r="D480" s="148"/>
      <c r="E480" s="148"/>
      <c r="F480" s="138"/>
      <c r="G480" s="133" t="str">
        <f>IF(H480="Vervalt","Vervalt",IF(H480=0,"",IF(LEN(H480)=0,0,(VLOOKUP($H480,Validatie!C486:D497,2,FALSE)))))</f>
        <v/>
      </c>
      <c r="H480" s="136"/>
      <c r="I480" s="136"/>
      <c r="J480" s="141"/>
      <c r="K480" s="133" t="str">
        <f>IF(L480="Vervalt","Vervalt",IF(L480=0,"",IF(LEN(L480)=0,0,(VLOOKUP($L480,Validatie!E486:F496,2,FALSE)))))</f>
        <v/>
      </c>
      <c r="L480" s="136"/>
      <c r="M480" s="136"/>
    </row>
    <row r="481" spans="1:13" x14ac:dyDescent="0.3">
      <c r="A481" s="148"/>
      <c r="B481" s="137"/>
      <c r="C481" s="137"/>
      <c r="D481" s="148"/>
      <c r="E481" s="148"/>
      <c r="F481" s="138"/>
      <c r="G481" s="133" t="str">
        <f>IF(H481="Vervalt","Vervalt",IF(H481=0,"",IF(LEN(H481)=0,0,(VLOOKUP($H481,Validatie!C487:D498,2,FALSE)))))</f>
        <v/>
      </c>
      <c r="H481" s="136"/>
      <c r="I481" s="136"/>
      <c r="J481" s="141"/>
      <c r="K481" s="133" t="str">
        <f>IF(L481="Vervalt","Vervalt",IF(L481=0,"",IF(LEN(L481)=0,0,(VLOOKUP($L481,Validatie!E487:F497,2,FALSE)))))</f>
        <v/>
      </c>
      <c r="L481" s="136"/>
      <c r="M481" s="136"/>
    </row>
    <row r="482" spans="1:13" x14ac:dyDescent="0.3">
      <c r="A482" s="148"/>
      <c r="B482" s="137"/>
      <c r="C482" s="137"/>
      <c r="D482" s="148"/>
      <c r="E482" s="148"/>
      <c r="F482" s="138"/>
      <c r="G482" s="133" t="str">
        <f>IF(H482="Vervalt","Vervalt",IF(H482=0,"",IF(LEN(H482)=0,0,(VLOOKUP($H482,Validatie!C488:D499,2,FALSE)))))</f>
        <v/>
      </c>
      <c r="H482" s="136"/>
      <c r="I482" s="136"/>
      <c r="J482" s="141"/>
      <c r="K482" s="133" t="str">
        <f>IF(L482="Vervalt","Vervalt",IF(L482=0,"",IF(LEN(L482)=0,0,(VLOOKUP($L482,Validatie!E488:F498,2,FALSE)))))</f>
        <v/>
      </c>
      <c r="L482" s="136"/>
      <c r="M482" s="136"/>
    </row>
    <row r="483" spans="1:13" x14ac:dyDescent="0.3">
      <c r="A483" s="148"/>
      <c r="B483" s="137"/>
      <c r="C483" s="137"/>
      <c r="D483" s="148"/>
      <c r="E483" s="148"/>
      <c r="F483" s="138"/>
      <c r="G483" s="133" t="str">
        <f>IF(H483="Vervalt","Vervalt",IF(H483=0,"",IF(LEN(H483)=0,0,(VLOOKUP($H483,Validatie!C489:D500,2,FALSE)))))</f>
        <v/>
      </c>
      <c r="H483" s="136"/>
      <c r="I483" s="136"/>
      <c r="J483" s="141"/>
      <c r="K483" s="133" t="str">
        <f>IF(L483="Vervalt","Vervalt",IF(L483=0,"",IF(LEN(L483)=0,0,(VLOOKUP($L483,Validatie!E489:F499,2,FALSE)))))</f>
        <v/>
      </c>
      <c r="L483" s="136"/>
      <c r="M483" s="136"/>
    </row>
    <row r="484" spans="1:13" x14ac:dyDescent="0.3">
      <c r="A484" s="148"/>
      <c r="B484" s="137"/>
      <c r="C484" s="137"/>
      <c r="D484" s="148"/>
      <c r="E484" s="148"/>
      <c r="F484" s="138"/>
      <c r="G484" s="133" t="str">
        <f>IF(H484="Vervalt","Vervalt",IF(H484=0,"",IF(LEN(H484)=0,0,(VLOOKUP($H484,Validatie!C490:D501,2,FALSE)))))</f>
        <v/>
      </c>
      <c r="H484" s="136"/>
      <c r="I484" s="136"/>
      <c r="J484" s="141"/>
      <c r="K484" s="133" t="str">
        <f>IF(L484="Vervalt","Vervalt",IF(L484=0,"",IF(LEN(L484)=0,0,(VLOOKUP($L484,Validatie!E490:F500,2,FALSE)))))</f>
        <v/>
      </c>
      <c r="L484" s="136"/>
      <c r="M484" s="136"/>
    </row>
    <row r="485" spans="1:13" x14ac:dyDescent="0.3">
      <c r="A485" s="148"/>
      <c r="B485" s="137"/>
      <c r="C485" s="137"/>
      <c r="D485" s="148"/>
      <c r="E485" s="148"/>
      <c r="F485" s="138"/>
      <c r="G485" s="133" t="str">
        <f>IF(H485="Vervalt","Vervalt",IF(H485=0,"",IF(LEN(H485)=0,0,(VLOOKUP($H485,Validatie!C491:D502,2,FALSE)))))</f>
        <v/>
      </c>
      <c r="H485" s="136"/>
      <c r="I485" s="136"/>
      <c r="J485" s="141"/>
      <c r="K485" s="133" t="str">
        <f>IF(L485="Vervalt","Vervalt",IF(L485=0,"",IF(LEN(L485)=0,0,(VLOOKUP($L485,Validatie!E491:F501,2,FALSE)))))</f>
        <v/>
      </c>
      <c r="L485" s="136"/>
      <c r="M485" s="136"/>
    </row>
    <row r="486" spans="1:13" x14ac:dyDescent="0.3">
      <c r="A486" s="148"/>
      <c r="B486" s="137"/>
      <c r="C486" s="137"/>
      <c r="D486" s="148"/>
      <c r="E486" s="148"/>
      <c r="F486" s="138"/>
      <c r="G486" s="133" t="str">
        <f>IF(H486="Vervalt","Vervalt",IF(H486=0,"",IF(LEN(H486)=0,0,(VLOOKUP($H486,Validatie!C492:D503,2,FALSE)))))</f>
        <v/>
      </c>
      <c r="H486" s="136"/>
      <c r="I486" s="136"/>
      <c r="J486" s="141"/>
      <c r="K486" s="133" t="str">
        <f>IF(L486="Vervalt","Vervalt",IF(L486=0,"",IF(LEN(L486)=0,0,(VLOOKUP($L486,Validatie!E492:F502,2,FALSE)))))</f>
        <v/>
      </c>
      <c r="L486" s="136"/>
      <c r="M486" s="136"/>
    </row>
    <row r="487" spans="1:13" x14ac:dyDescent="0.3">
      <c r="A487" s="148"/>
      <c r="B487" s="137"/>
      <c r="C487" s="137"/>
      <c r="D487" s="148"/>
      <c r="E487" s="148"/>
      <c r="F487" s="138"/>
      <c r="G487" s="133" t="str">
        <f>IF(H487="Vervalt","Vervalt",IF(H487=0,"",IF(LEN(H487)=0,0,(VLOOKUP($H487,Validatie!C493:D504,2,FALSE)))))</f>
        <v/>
      </c>
      <c r="H487" s="136"/>
      <c r="I487" s="136"/>
      <c r="J487" s="141"/>
      <c r="K487" s="133" t="str">
        <f>IF(L487="Vervalt","Vervalt",IF(L487=0,"",IF(LEN(L487)=0,0,(VLOOKUP($L487,Validatie!E493:F503,2,FALSE)))))</f>
        <v/>
      </c>
      <c r="L487" s="136"/>
      <c r="M487" s="136"/>
    </row>
    <row r="488" spans="1:13" x14ac:dyDescent="0.3">
      <c r="A488" s="148"/>
      <c r="B488" s="137"/>
      <c r="C488" s="137"/>
      <c r="D488" s="148"/>
      <c r="E488" s="148"/>
      <c r="F488" s="138"/>
      <c r="G488" s="133" t="str">
        <f>IF(H488="Vervalt","Vervalt",IF(H488=0,"",IF(LEN(H488)=0,0,(VLOOKUP($H488,Validatie!C494:D505,2,FALSE)))))</f>
        <v/>
      </c>
      <c r="H488" s="136"/>
      <c r="I488" s="136"/>
      <c r="J488" s="141"/>
      <c r="K488" s="133" t="str">
        <f>IF(L488="Vervalt","Vervalt",IF(L488=0,"",IF(LEN(L488)=0,0,(VLOOKUP($L488,Validatie!E494:F504,2,FALSE)))))</f>
        <v/>
      </c>
      <c r="L488" s="136"/>
      <c r="M488" s="136"/>
    </row>
    <row r="489" spans="1:13" x14ac:dyDescent="0.3">
      <c r="A489" s="148"/>
      <c r="B489" s="137"/>
      <c r="C489" s="137"/>
      <c r="D489" s="148"/>
      <c r="E489" s="148"/>
      <c r="F489" s="138"/>
      <c r="G489" s="133" t="str">
        <f>IF(H489="Vervalt","Vervalt",IF(H489=0,"",IF(LEN(H489)=0,0,(VLOOKUP($H489,Validatie!C495:D506,2,FALSE)))))</f>
        <v/>
      </c>
      <c r="H489" s="136"/>
      <c r="I489" s="136"/>
      <c r="J489" s="141"/>
      <c r="K489" s="133" t="str">
        <f>IF(L489="Vervalt","Vervalt",IF(L489=0,"",IF(LEN(L489)=0,0,(VLOOKUP($L489,Validatie!E495:F505,2,FALSE)))))</f>
        <v/>
      </c>
      <c r="L489" s="136"/>
      <c r="M489" s="136"/>
    </row>
    <row r="490" spans="1:13" x14ac:dyDescent="0.3">
      <c r="A490" s="148"/>
      <c r="B490" s="137"/>
      <c r="C490" s="137"/>
      <c r="D490" s="148"/>
      <c r="E490" s="148"/>
      <c r="F490" s="138"/>
      <c r="G490" s="133" t="str">
        <f>IF(H490="Vervalt","Vervalt",IF(H490=0,"",IF(LEN(H490)=0,0,(VLOOKUP($H490,Validatie!C496:D507,2,FALSE)))))</f>
        <v/>
      </c>
      <c r="H490" s="136"/>
      <c r="I490" s="136"/>
      <c r="J490" s="141"/>
      <c r="K490" s="133" t="str">
        <f>IF(L490="Vervalt","Vervalt",IF(L490=0,"",IF(LEN(L490)=0,0,(VLOOKUP($L490,Validatie!E496:F506,2,FALSE)))))</f>
        <v/>
      </c>
      <c r="L490" s="136"/>
      <c r="M490" s="136"/>
    </row>
    <row r="491" spans="1:13" x14ac:dyDescent="0.3">
      <c r="A491" s="148"/>
      <c r="B491" s="137"/>
      <c r="C491" s="137"/>
      <c r="D491" s="148"/>
      <c r="E491" s="148"/>
      <c r="F491" s="138"/>
      <c r="G491" s="133" t="str">
        <f>IF(H491="Vervalt","Vervalt",IF(H491=0,"",IF(LEN(H491)=0,0,(VLOOKUP($H491,Validatie!C497:D508,2,FALSE)))))</f>
        <v/>
      </c>
      <c r="H491" s="136"/>
      <c r="I491" s="136"/>
      <c r="J491" s="141"/>
      <c r="K491" s="133" t="str">
        <f>IF(L491="Vervalt","Vervalt",IF(L491=0,"",IF(LEN(L491)=0,0,(VLOOKUP($L491,Validatie!E497:F507,2,FALSE)))))</f>
        <v/>
      </c>
      <c r="L491" s="136"/>
      <c r="M491" s="136"/>
    </row>
    <row r="492" spans="1:13" x14ac:dyDescent="0.3">
      <c r="A492" s="148"/>
      <c r="B492" s="137"/>
      <c r="C492" s="137"/>
      <c r="D492" s="148"/>
      <c r="E492" s="148"/>
      <c r="F492" s="138"/>
      <c r="G492" s="133" t="str">
        <f>IF(H492="Vervalt","Vervalt",IF(H492=0,"",IF(LEN(H492)=0,0,(VLOOKUP($H492,Validatie!C498:D509,2,FALSE)))))</f>
        <v/>
      </c>
      <c r="H492" s="136"/>
      <c r="I492" s="136"/>
      <c r="J492" s="141"/>
      <c r="K492" s="133" t="str">
        <f>IF(L492="Vervalt","Vervalt",IF(L492=0,"",IF(LEN(L492)=0,0,(VLOOKUP($L492,Validatie!E498:F508,2,FALSE)))))</f>
        <v/>
      </c>
      <c r="L492" s="136"/>
      <c r="M492" s="136"/>
    </row>
    <row r="493" spans="1:13" x14ac:dyDescent="0.3">
      <c r="A493" s="148"/>
      <c r="B493" s="137"/>
      <c r="C493" s="137"/>
      <c r="D493" s="148"/>
      <c r="E493" s="148"/>
      <c r="F493" s="138"/>
      <c r="G493" s="133" t="str">
        <f>IF(H493="Vervalt","Vervalt",IF(H493=0,"",IF(LEN(H493)=0,0,(VLOOKUP($H493,Validatie!C499:D510,2,FALSE)))))</f>
        <v/>
      </c>
      <c r="H493" s="136"/>
      <c r="I493" s="136"/>
      <c r="J493" s="141"/>
      <c r="K493" s="133" t="str">
        <f>IF(L493="Vervalt","Vervalt",IF(L493=0,"",IF(LEN(L493)=0,0,(VLOOKUP($L493,Validatie!E499:F509,2,FALSE)))))</f>
        <v/>
      </c>
      <c r="L493" s="136"/>
      <c r="M493" s="136"/>
    </row>
    <row r="494" spans="1:13" x14ac:dyDescent="0.3">
      <c r="A494" s="148"/>
      <c r="B494" s="137"/>
      <c r="C494" s="137"/>
      <c r="D494" s="148"/>
      <c r="E494" s="148"/>
      <c r="F494" s="138"/>
      <c r="G494" s="133" t="str">
        <f>IF(H494="Vervalt","Vervalt",IF(H494=0,"",IF(LEN(H494)=0,0,(VLOOKUP($H494,Validatie!C500:D511,2,FALSE)))))</f>
        <v/>
      </c>
      <c r="H494" s="136"/>
      <c r="I494" s="136"/>
      <c r="J494" s="141"/>
      <c r="K494" s="133" t="str">
        <f>IF(L494="Vervalt","Vervalt",IF(L494=0,"",IF(LEN(L494)=0,0,(VLOOKUP($L494,Validatie!E500:F510,2,FALSE)))))</f>
        <v/>
      </c>
      <c r="L494" s="136"/>
      <c r="M494" s="136"/>
    </row>
    <row r="495" spans="1:13" x14ac:dyDescent="0.3">
      <c r="A495" s="148"/>
      <c r="B495" s="137"/>
      <c r="C495" s="137"/>
      <c r="D495" s="148"/>
      <c r="E495" s="148"/>
      <c r="F495" s="138"/>
      <c r="G495" s="133" t="str">
        <f>IF(H495="Vervalt","Vervalt",IF(H495=0,"",IF(LEN(H495)=0,0,(VLOOKUP($H495,Validatie!C501:D512,2,FALSE)))))</f>
        <v/>
      </c>
      <c r="H495" s="136"/>
      <c r="I495" s="136"/>
      <c r="J495" s="141"/>
      <c r="K495" s="133" t="str">
        <f>IF(L495="Vervalt","Vervalt",IF(L495=0,"",IF(LEN(L495)=0,0,(VLOOKUP($L495,Validatie!E501:F511,2,FALSE)))))</f>
        <v/>
      </c>
      <c r="L495" s="136"/>
      <c r="M495" s="136"/>
    </row>
    <row r="496" spans="1:13" x14ac:dyDescent="0.3">
      <c r="A496" s="148"/>
      <c r="B496" s="137"/>
      <c r="C496" s="137"/>
      <c r="D496" s="148"/>
      <c r="E496" s="148"/>
      <c r="F496" s="138"/>
      <c r="G496" s="133" t="str">
        <f>IF(H496="Vervalt","Vervalt",IF(H496=0,"",IF(LEN(H496)=0,0,(VLOOKUP($H496,Validatie!C502:D513,2,FALSE)))))</f>
        <v/>
      </c>
      <c r="H496" s="136"/>
      <c r="I496" s="136"/>
      <c r="J496" s="141"/>
      <c r="K496" s="133" t="str">
        <f>IF(L496="Vervalt","Vervalt",IF(L496=0,"",IF(LEN(L496)=0,0,(VLOOKUP($L496,Validatie!E502:F512,2,FALSE)))))</f>
        <v/>
      </c>
      <c r="L496" s="136"/>
      <c r="M496" s="136"/>
    </row>
    <row r="497" spans="1:13" x14ac:dyDescent="0.3">
      <c r="A497" s="148"/>
      <c r="B497" s="137"/>
      <c r="C497" s="137"/>
      <c r="D497" s="148"/>
      <c r="E497" s="148"/>
      <c r="F497" s="138"/>
      <c r="G497" s="133" t="str">
        <f>IF(H497="Vervalt","Vervalt",IF(H497=0,"",IF(LEN(H497)=0,0,(VLOOKUP($H497,Validatie!C503:D514,2,FALSE)))))</f>
        <v/>
      </c>
      <c r="H497" s="136"/>
      <c r="I497" s="136"/>
      <c r="J497" s="141"/>
      <c r="K497" s="133" t="str">
        <f>IF(L497="Vervalt","Vervalt",IF(L497=0,"",IF(LEN(L497)=0,0,(VLOOKUP($L497,Validatie!E503:F513,2,FALSE)))))</f>
        <v/>
      </c>
      <c r="L497" s="136"/>
      <c r="M497" s="136"/>
    </row>
    <row r="498" spans="1:13" x14ac:dyDescent="0.3">
      <c r="A498" s="148"/>
      <c r="B498" s="137"/>
      <c r="C498" s="137"/>
      <c r="D498" s="148"/>
      <c r="E498" s="148"/>
      <c r="F498" s="138"/>
      <c r="G498" s="133" t="str">
        <f>IF(H498="Vervalt","Vervalt",IF(H498=0,"",IF(LEN(H498)=0,0,(VLOOKUP($H498,Validatie!C504:D515,2,FALSE)))))</f>
        <v/>
      </c>
      <c r="H498" s="136"/>
      <c r="I498" s="136"/>
      <c r="J498" s="141"/>
      <c r="K498" s="133" t="str">
        <f>IF(L498="Vervalt","Vervalt",IF(L498=0,"",IF(LEN(L498)=0,0,(VLOOKUP($L498,Validatie!E504:F514,2,FALSE)))))</f>
        <v/>
      </c>
      <c r="L498" s="136"/>
      <c r="M498" s="136"/>
    </row>
    <row r="499" spans="1:13" x14ac:dyDescent="0.3">
      <c r="A499" s="148"/>
      <c r="B499" s="137"/>
      <c r="C499" s="137"/>
      <c r="D499" s="148"/>
      <c r="E499" s="148"/>
      <c r="F499" s="138"/>
      <c r="G499" s="133" t="str">
        <f>IF(H499="Vervalt","Vervalt",IF(H499=0,"",IF(LEN(H499)=0,0,(VLOOKUP($H499,Validatie!C505:D516,2,FALSE)))))</f>
        <v/>
      </c>
      <c r="H499" s="136"/>
      <c r="I499" s="136"/>
      <c r="J499" s="141"/>
      <c r="K499" s="133" t="str">
        <f>IF(L499="Vervalt","Vervalt",IF(L499=0,"",IF(LEN(L499)=0,0,(VLOOKUP($L499,Validatie!E505:F515,2,FALSE)))))</f>
        <v/>
      </c>
      <c r="L499" s="136"/>
      <c r="M499" s="136"/>
    </row>
    <row r="500" spans="1:13" x14ac:dyDescent="0.3">
      <c r="A500" s="148"/>
      <c r="B500" s="137"/>
      <c r="C500" s="137"/>
      <c r="D500" s="148"/>
      <c r="E500" s="148"/>
      <c r="F500" s="138"/>
      <c r="G500" s="133" t="str">
        <f>IF(H500="Vervalt","Vervalt",IF(H500=0,"",IF(LEN(H500)=0,0,(VLOOKUP($H500,Validatie!C506:D517,2,FALSE)))))</f>
        <v/>
      </c>
      <c r="H500" s="136"/>
      <c r="I500" s="136"/>
      <c r="J500" s="141"/>
      <c r="K500" s="133" t="str">
        <f>IF(L500="Vervalt","Vervalt",IF(L500=0,"",IF(LEN(L500)=0,0,(VLOOKUP($L500,Validatie!E506:F516,2,FALSE)))))</f>
        <v/>
      </c>
      <c r="L500" s="136"/>
      <c r="M500" s="136"/>
    </row>
  </sheetData>
  <sheetProtection algorithmName="SHA-512" hashValue="VlIPyG05/2oJT5wCcyQnGPqVvi6NsDxUHwPp9dX9ZOUX4TTV8LAYMiRPGDbCquKge/ix7mJd+3LBr5rJMVruuQ==" saltValue="B//MoTqZb6/Y5C87tcEmGA==" spinCount="100000" sheet="1" objects="1" scenarios="1"/>
  <mergeCells count="2">
    <mergeCell ref="G6:I7"/>
    <mergeCell ref="K6:M7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Header>&amp;L&amp;F&amp;C&amp;A&amp;RPagina 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Validatie!$B$18:$B$21</xm:f>
          </x14:formula1>
          <xm:sqref>I12:I500</xm:sqref>
        </x14:dataValidation>
        <x14:dataValidation type="list" allowBlank="1" showInputMessage="1" showErrorMessage="1">
          <x14:formula1>
            <xm:f>Validatie!$B$18:$B$21</xm:f>
          </x14:formula1>
          <xm:sqref>M12:M500</xm:sqref>
        </x14:dataValidation>
        <x14:dataValidation type="list" allowBlank="1" showInputMessage="1" showErrorMessage="1">
          <x14:formula1>
            <xm:f>Validatie!$E$18:$E$27</xm:f>
          </x14:formula1>
          <xm:sqref>L12:L500</xm:sqref>
        </x14:dataValidation>
        <x14:dataValidation type="list" allowBlank="1" showInputMessage="1" showErrorMessage="1">
          <x14:formula1>
            <xm:f>Validatie!$C$18:$C$28</xm:f>
          </x14:formula1>
          <xm:sqref>H12:H500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39"/>
  <sheetViews>
    <sheetView workbookViewId="0">
      <selection activeCell="C38" sqref="C38:E38"/>
    </sheetView>
  </sheetViews>
  <sheetFormatPr defaultColWidth="9.15234375" defaultRowHeight="12.45" x14ac:dyDescent="0.3"/>
  <cols>
    <col min="1" max="2" width="9.15234375" style="19"/>
    <col min="3" max="3" width="46.69140625" style="20" customWidth="1"/>
    <col min="4" max="4" width="15.84375" style="19" customWidth="1"/>
    <col min="5" max="5" width="19.3046875" style="19" customWidth="1"/>
    <col min="6" max="6" width="7.15234375" style="108" customWidth="1"/>
    <col min="7" max="7" width="14.3828125" style="108" customWidth="1"/>
    <col min="8" max="8" width="13.69140625" style="108" customWidth="1"/>
    <col min="9" max="9" width="22.69140625" style="19" customWidth="1"/>
    <col min="10" max="16384" width="9.15234375" style="19"/>
  </cols>
  <sheetData>
    <row r="3" spans="2:8" ht="20.6" thickBot="1" x14ac:dyDescent="0.55000000000000004">
      <c r="B3" s="270" t="str">
        <f>PDC!B31</f>
        <v>Mobiele Dataverbindingen</v>
      </c>
      <c r="C3" s="270"/>
      <c r="D3" s="270"/>
      <c r="E3" s="270"/>
      <c r="F3" s="270"/>
      <c r="G3" s="270"/>
      <c r="H3" s="111"/>
    </row>
    <row r="4" spans="2:8" ht="12.9" thickBot="1" x14ac:dyDescent="0.35">
      <c r="B4" s="29" t="s">
        <v>33</v>
      </c>
      <c r="C4" s="279" t="s">
        <v>35</v>
      </c>
      <c r="D4" s="280"/>
      <c r="E4" s="327"/>
      <c r="F4" s="94"/>
      <c r="G4" s="29" t="s">
        <v>61</v>
      </c>
      <c r="H4" s="94"/>
    </row>
    <row r="5" spans="2:8" x14ac:dyDescent="0.3">
      <c r="B5" s="26" t="str">
        <f>PDC!B33</f>
        <v>OD01</v>
      </c>
      <c r="C5" s="324" t="str">
        <f>IF(B5=0,"",IF(LEN(B5)=0,"",(VLOOKUP(B5,PDC!$B$6:$I$74,2,FALSE))))</f>
        <v>Abonnement M2M, incl. ruggedized SIM of eSIM, zonder data</v>
      </c>
      <c r="D5" s="325"/>
      <c r="E5" s="326"/>
      <c r="F5" s="99"/>
      <c r="G5" s="151"/>
      <c r="H5" s="99"/>
    </row>
    <row r="6" spans="2:8" ht="12.9" thickBot="1" x14ac:dyDescent="0.35">
      <c r="B6" s="26" t="str">
        <f>PDC!B34</f>
        <v>OD02</v>
      </c>
      <c r="C6" s="321" t="str">
        <f>IF(B6=0,"",IF(LEN(B6)=0,"",(VLOOKUP(B6,PDC!$B$6:$I$74,2,FALSE))))</f>
        <v>Datapool M2M (per Gbyte)</v>
      </c>
      <c r="D6" s="322"/>
      <c r="E6" s="323"/>
      <c r="F6" s="99"/>
      <c r="G6" s="152"/>
      <c r="H6" s="99"/>
    </row>
    <row r="7" spans="2:8" x14ac:dyDescent="0.3">
      <c r="B7" s="26" t="str">
        <f>PDC!B35</f>
        <v>OD03</v>
      </c>
      <c r="C7" s="324" t="str">
        <f>IF(B7=0,"",IF(LEN(B7)=0,"",(VLOOKUP(B7,PDC!$B$6:$I$74,2,FALSE))))</f>
        <v>Abonnement NB-IoT, incl. ruggedized SIM of eSIM</v>
      </c>
      <c r="D7" s="325"/>
      <c r="E7" s="326"/>
      <c r="F7" s="99"/>
      <c r="G7" s="151"/>
      <c r="H7" s="99"/>
    </row>
    <row r="8" spans="2:8" x14ac:dyDescent="0.3">
      <c r="B8" s="26" t="str">
        <f>PDC!B36</f>
        <v>OD04</v>
      </c>
      <c r="C8" s="321" t="str">
        <f>IF(B8=0,"",IF(LEN(B8)=0,"",(VLOOKUP(B8,PDC!$B$6:$I$74,2,FALSE))))</f>
        <v>Datapool NB-IoT (per 100Mbyte, zie NvI Ref. Nr. 203)</v>
      </c>
      <c r="D8" s="322"/>
      <c r="E8" s="323"/>
      <c r="F8" s="99"/>
      <c r="G8" s="152"/>
      <c r="H8" s="99"/>
    </row>
    <row r="9" spans="2:8" x14ac:dyDescent="0.3">
      <c r="B9" s="188" t="str">
        <f>PDC!B37</f>
        <v>OD05</v>
      </c>
      <c r="C9" s="318" t="str">
        <f>IF(B9=0,"",IF(LEN(B9)=0,"",(VLOOKUP(B9,PDC!$B$6:$I$74,2,FALSE))))</f>
        <v xml:space="preserve">[T-W 30] Abonnement "Oplossing verbeterde beschikbaarheid en dekking" Zie Bijlage 2 par 7.1 </v>
      </c>
      <c r="D9" s="319"/>
      <c r="E9" s="320"/>
      <c r="F9" s="99"/>
      <c r="G9" s="152"/>
      <c r="H9" s="99"/>
    </row>
    <row r="10" spans="2:8" x14ac:dyDescent="0.3">
      <c r="B10" s="26" t="str">
        <f>PDC!B38</f>
        <v>OD06</v>
      </c>
      <c r="C10" s="321" t="str">
        <f>IF(B10=0,"",IF(LEN(B10)=0,"",(VLOOKUP(B10,PDC!$B$6:$I$74,2,FALSE))))</f>
        <v xml:space="preserve">[T-W 30] Datapool (per Gbyte) "Oplossing verbeterde beschikbaarheid en dekking" Zie Bijlage 2 par 7.1 </v>
      </c>
      <c r="D10" s="322"/>
      <c r="E10" s="323"/>
      <c r="F10" s="99"/>
      <c r="G10" s="152"/>
      <c r="H10" s="99"/>
    </row>
    <row r="11" spans="2:8" ht="38.25" customHeight="1" x14ac:dyDescent="0.3">
      <c r="B11" s="26" t="str">
        <f>PDC!B39</f>
        <v>OD07</v>
      </c>
      <c r="C11" s="312" t="str">
        <f>IF(B11=0,"",IF(LEN(B11)=0,"",(VLOOKUP(B11,PDC!$B$6:$I$74,2,FALSE))))</f>
        <v>Inrichting 1e private APN incl. inrichting, beheer en radius koppeling, excl. vaste dataverbinding. Vaste dataverbinding naar keuze Deelnemer (Zie PDC Vaste dataverbindingen)</v>
      </c>
      <c r="D11" s="313"/>
      <c r="E11" s="314"/>
      <c r="F11" s="100"/>
      <c r="G11" s="152"/>
      <c r="H11" s="100"/>
    </row>
    <row r="12" spans="2:8" ht="12.9" thickBot="1" x14ac:dyDescent="0.35">
      <c r="B12" s="26" t="str">
        <f>PDC!B40</f>
        <v>OD08</v>
      </c>
      <c r="C12" s="315" t="str">
        <f>IF(B12=0,"",IF(LEN(B12)=0,"",(VLOOKUP(B12,PDC!$B$6:$I$74,2,FALSE))))</f>
        <v>Inrichting volgende private APN's op bestaande koppeling</v>
      </c>
      <c r="D12" s="316"/>
      <c r="E12" s="317"/>
      <c r="F12" s="99"/>
      <c r="G12" s="153"/>
      <c r="H12" s="99"/>
    </row>
    <row r="13" spans="2:8" x14ac:dyDescent="0.3">
      <c r="C13" s="263"/>
      <c r="D13" s="263"/>
      <c r="E13" s="263"/>
      <c r="F13" s="109"/>
      <c r="G13" s="109"/>
      <c r="H13" s="109"/>
    </row>
    <row r="15" spans="2:8" ht="20.6" thickBot="1" x14ac:dyDescent="0.55000000000000004">
      <c r="B15" s="103" t="str">
        <f>PDC!B50</f>
        <v>Uurtarieven additionele dienst</v>
      </c>
      <c r="C15" s="104"/>
      <c r="D15" s="104"/>
      <c r="E15" s="104"/>
      <c r="F15" s="104"/>
      <c r="G15" s="104"/>
      <c r="H15" s="104"/>
    </row>
    <row r="16" spans="2:8" ht="23.6" thickBot="1" x14ac:dyDescent="0.35">
      <c r="B16" s="29" t="s">
        <v>33</v>
      </c>
      <c r="C16" s="274" t="s">
        <v>35</v>
      </c>
      <c r="D16" s="275"/>
      <c r="E16" s="276"/>
      <c r="F16" s="94"/>
      <c r="G16" s="29" t="s">
        <v>98</v>
      </c>
      <c r="H16" s="94"/>
    </row>
    <row r="17" spans="2:8" x14ac:dyDescent="0.3">
      <c r="B17" s="92" t="str">
        <f>PDC!B52</f>
        <v>UU01</v>
      </c>
      <c r="C17" s="271" t="str">
        <f>IF(B17=0,"",IF(LEN(B17)=0,"",(VLOOKUP(B17,PDC!$B$6:$I$74,2,FALSE))))</f>
        <v>Engineer</v>
      </c>
      <c r="D17" s="272"/>
      <c r="E17" s="273"/>
      <c r="F17" s="101"/>
      <c r="G17" s="154"/>
      <c r="H17" s="101"/>
    </row>
    <row r="18" spans="2:8" ht="12.75" customHeight="1" x14ac:dyDescent="0.3">
      <c r="B18" s="92" t="str">
        <f>PDC!B53</f>
        <v>UU02</v>
      </c>
      <c r="C18" s="264" t="str">
        <f>IF(B18=0,"",IF(LEN(B18)=0,"",(VLOOKUP(B18,PDC!$B$6:$I$74,2,FALSE))))</f>
        <v>Projectleider/ Adviseur Telecommunicatie</v>
      </c>
      <c r="D18" s="265"/>
      <c r="E18" s="266"/>
      <c r="F18" s="102"/>
      <c r="G18" s="154"/>
      <c r="H18" s="102"/>
    </row>
    <row r="19" spans="2:8" x14ac:dyDescent="0.3">
      <c r="B19" s="92" t="str">
        <f>PDC!B54</f>
        <v>UU03</v>
      </c>
      <c r="C19" s="264" t="str">
        <f>IF(B19=0,"",IF(LEN(B19)=0,"",(VLOOKUP(B19,PDC!$B$6:$I$74,2,FALSE))))</f>
        <v>Migratie coordinator</v>
      </c>
      <c r="D19" s="265"/>
      <c r="E19" s="266"/>
      <c r="F19" s="102"/>
      <c r="G19" s="154"/>
      <c r="H19" s="102"/>
    </row>
    <row r="20" spans="2:8" x14ac:dyDescent="0.3">
      <c r="B20" s="92">
        <f>PDC!B55</f>
        <v>0</v>
      </c>
      <c r="C20" s="264" t="str">
        <f>IF(B20=0,"",IF(LEN(B20)=0,"",(VLOOKUP(B20,PDC!$B$6:$I$74,2,FALSE))))</f>
        <v/>
      </c>
      <c r="D20" s="265"/>
      <c r="E20" s="266"/>
      <c r="F20" s="102"/>
      <c r="G20" s="154"/>
      <c r="H20" s="102"/>
    </row>
    <row r="21" spans="2:8" ht="12.9" thickBot="1" x14ac:dyDescent="0.35">
      <c r="B21" s="93">
        <f>PDC!B56</f>
        <v>0</v>
      </c>
      <c r="C21" s="267" t="str">
        <f>IF(B21=0,"",IF(LEN(B21)=0,"",(VLOOKUP(B21,PDC!$B$6:$I$74,2,FALSE))))</f>
        <v/>
      </c>
      <c r="D21" s="268"/>
      <c r="E21" s="269"/>
      <c r="F21" s="102"/>
      <c r="G21" s="155"/>
      <c r="H21" s="102"/>
    </row>
    <row r="24" spans="2:8" ht="20.6" thickBot="1" x14ac:dyDescent="0.55000000000000004">
      <c r="B24" s="103" t="str">
        <f>PDC!B59</f>
        <v>Standaard wijzigingen en beheer</v>
      </c>
      <c r="C24" s="104"/>
      <c r="D24" s="104"/>
      <c r="E24" s="104"/>
      <c r="F24" s="104"/>
      <c r="G24" s="104"/>
      <c r="H24" s="104"/>
    </row>
    <row r="25" spans="2:8" ht="35.15" thickBot="1" x14ac:dyDescent="0.35">
      <c r="B25" s="29" t="s">
        <v>33</v>
      </c>
      <c r="C25" s="274" t="s">
        <v>35</v>
      </c>
      <c r="D25" s="275"/>
      <c r="E25" s="276"/>
      <c r="F25" s="94"/>
      <c r="G25" s="29" t="s">
        <v>99</v>
      </c>
      <c r="H25" s="94"/>
    </row>
    <row r="26" spans="2:8" ht="25.5" customHeight="1" x14ac:dyDescent="0.3">
      <c r="B26" s="110" t="str">
        <f>PDC!B61</f>
        <v>SW01</v>
      </c>
      <c r="C26" s="271" t="str">
        <f>IF(B26=0,"",IF(LEN(B26)=0,"",(VLOOKUP(B26,PDC!$B$6:$I$74,2,FALSE))))</f>
        <v>Meerkosten incidentoplossing buiten het Service window (Zie bijlage 2 paragraaf 9.3.1 vraag [T-V 10])</v>
      </c>
      <c r="D26" s="272"/>
      <c r="E26" s="273"/>
      <c r="F26" s="101"/>
      <c r="G26" s="156"/>
      <c r="H26" s="101"/>
    </row>
    <row r="27" spans="2:8" ht="12.75" customHeight="1" x14ac:dyDescent="0.3">
      <c r="B27" s="85" t="str">
        <f>PDC!B62</f>
        <v>SW02</v>
      </c>
      <c r="C27" s="264" t="str">
        <f>IF(B27=0,"",IF(LEN(B27)=0,"",(VLOOKUP(B27,PDC!$B$6:$I$74,2,FALSE))))</f>
        <v>Levering dataverbinding van tijdelijke aard (Zie Bijlage 2 paragraaf 6.1), tarief per week</v>
      </c>
      <c r="D27" s="265"/>
      <c r="E27" s="266"/>
      <c r="F27" s="102"/>
      <c r="G27" s="157"/>
      <c r="H27" s="102"/>
    </row>
    <row r="28" spans="2:8" x14ac:dyDescent="0.3">
      <c r="B28" s="110" t="str">
        <f>PDC!B63</f>
        <v>SW03</v>
      </c>
      <c r="C28" s="264" t="str">
        <f>IF(B28=0,"",IF(LEN(B28)=0,"",(VLOOKUP(B28,PDC!$B$6:$I$74,2,FALSE))))</f>
        <v>Capaciteit up-of downgrade</v>
      </c>
      <c r="D28" s="265"/>
      <c r="E28" s="266"/>
      <c r="F28" s="102"/>
      <c r="G28" s="157"/>
      <c r="H28" s="102"/>
    </row>
    <row r="29" spans="2:8" x14ac:dyDescent="0.3">
      <c r="B29" s="85" t="str">
        <f>PDC!B64</f>
        <v>SW04</v>
      </c>
      <c r="C29" s="264" t="str">
        <f>IF(B29=0,"",IF(LEN(B29)=0,"",(VLOOKUP(B29,PDC!$B$6:$I$74,2,FALSE))))</f>
        <v>Verhuizing binnen locatie</v>
      </c>
      <c r="D29" s="265"/>
      <c r="E29" s="266"/>
      <c r="F29" s="102"/>
      <c r="G29" s="157"/>
      <c r="H29" s="102"/>
    </row>
    <row r="30" spans="2:8" x14ac:dyDescent="0.3">
      <c r="B30" s="110" t="str">
        <f>PDC!B65</f>
        <v>SW05</v>
      </c>
      <c r="C30" s="264" t="str">
        <f>IF(B30=0,"",IF(LEN(B30)=0,"",(VLOOKUP(B30,PDC!$B$6:$I$74,2,FALSE))))</f>
        <v>Verhuizing van een locatie (parallelle opbouw)</v>
      </c>
      <c r="D30" s="265"/>
      <c r="E30" s="266"/>
      <c r="F30" s="102"/>
      <c r="G30" s="157"/>
      <c r="H30" s="102"/>
    </row>
    <row r="31" spans="2:8" ht="12.75" customHeight="1" x14ac:dyDescent="0.3">
      <c r="B31" s="85" t="str">
        <f>PDC!B66</f>
        <v>SW06</v>
      </c>
      <c r="C31" s="264" t="str">
        <f>IF(B31=0,"",IF(LEN(B31)=0,"",(VLOOKUP(B31,PDC!$B$6:$I$74,2,FALSE))))</f>
        <v>Opheffen en verlaten locatie incl. verwijderen aansluitpunt</v>
      </c>
      <c r="D31" s="265"/>
      <c r="E31" s="266"/>
      <c r="F31" s="102"/>
      <c r="G31" s="157"/>
      <c r="H31" s="102"/>
    </row>
    <row r="32" spans="2:8" x14ac:dyDescent="0.3">
      <c r="B32" s="110" t="str">
        <f>PDC!B67</f>
        <v>SW07</v>
      </c>
      <c r="C32" s="264" t="str">
        <f>IF(B32=0,"",IF(LEN(B32)=0,"",(VLOOKUP(B32,PDC!$B$6:$I$74,2,FALSE))))</f>
        <v>Klein informatieverzoek (inspanning maximaal 4 uur)</v>
      </c>
      <c r="D32" s="265"/>
      <c r="E32" s="266"/>
      <c r="F32" s="102"/>
      <c r="G32" s="157"/>
      <c r="H32" s="102"/>
    </row>
    <row r="33" spans="2:8" ht="12.75" customHeight="1" x14ac:dyDescent="0.3">
      <c r="B33" s="85" t="str">
        <f>PDC!B68</f>
        <v>SW08</v>
      </c>
      <c r="C33" s="264" t="str">
        <f>IF(B33=0,"",IF(LEN(B33)=0,"",(VLOOKUP(B33,PDC!$B$6:$I$74,2,FALSE))))</f>
        <v>Wijzigen CPE configuratie op afstand voor 1-10 locaties.</v>
      </c>
      <c r="D33" s="265"/>
      <c r="E33" s="266"/>
      <c r="F33" s="102"/>
      <c r="G33" s="157"/>
      <c r="H33" s="102"/>
    </row>
    <row r="34" spans="2:8" ht="12.75" customHeight="1" x14ac:dyDescent="0.3">
      <c r="B34" s="110" t="str">
        <f>PDC!B69</f>
        <v>SW09</v>
      </c>
      <c r="C34" s="264" t="str">
        <f>IF(B34=0,"",IF(LEN(B34)=0,"",(VLOOKUP(B34,PDC!$B$6:$I$74,2,FALSE))))</f>
        <v>Wijzigen CPE configuratie op afstand voor meer dan 10 locaties</v>
      </c>
      <c r="D34" s="265"/>
      <c r="E34" s="266"/>
      <c r="F34" s="102"/>
      <c r="G34" s="157"/>
      <c r="H34" s="102"/>
    </row>
    <row r="35" spans="2:8" x14ac:dyDescent="0.3">
      <c r="B35" s="85" t="str">
        <f>PDC!B70</f>
        <v>SW10</v>
      </c>
      <c r="C35" s="264" t="str">
        <f>IF(B35=0,"",IF(LEN(B35)=0,"",(VLOOKUP(B35,PDC!$B$6:$I$74,2,FALSE))))</f>
        <v>Leveren extra VPN (op ≤ 10 locaties)</v>
      </c>
      <c r="D35" s="265"/>
      <c r="E35" s="266"/>
      <c r="F35" s="102"/>
      <c r="G35" s="157"/>
      <c r="H35" s="102"/>
    </row>
    <row r="36" spans="2:8" x14ac:dyDescent="0.3">
      <c r="B36" s="110" t="str">
        <f>PDC!B71</f>
        <v>SW11</v>
      </c>
      <c r="C36" s="264" t="str">
        <f>IF(B36=0,"",IF(LEN(B36)=0,"",(VLOOKUP(B36,PDC!$B$6:$I$74,2,FALSE))))</f>
        <v>Leveren extra VPN (op &gt; 10 locaties)</v>
      </c>
      <c r="D36" s="265"/>
      <c r="E36" s="266"/>
      <c r="F36" s="102"/>
      <c r="G36" s="157"/>
      <c r="H36" s="102"/>
    </row>
    <row r="37" spans="2:8" x14ac:dyDescent="0.3">
      <c r="B37" s="85" t="str">
        <f>PDC!B72</f>
        <v>SW12</v>
      </c>
      <c r="C37" s="264" t="str">
        <f>IF(B37=0,"",IF(LEN(B37)=0,"",(VLOOKUP(B37,PDC!$B$6:$I$74,2,FALSE))))</f>
        <v>Site survey op locatie (op verzoek van Deelnemer)</v>
      </c>
      <c r="D37" s="265"/>
      <c r="E37" s="266"/>
      <c r="F37" s="102"/>
      <c r="G37" s="157"/>
      <c r="H37" s="102"/>
    </row>
    <row r="38" spans="2:8" x14ac:dyDescent="0.3">
      <c r="B38" s="110" t="str">
        <f>PDC!B73</f>
        <v>SW13</v>
      </c>
      <c r="C38" s="264" t="str">
        <f>IF(B38=0,"",IF(LEN(B38)=0,"",(VLOOKUP(B38,PDC!$B$6:$I$74,2,FALSE))))</f>
        <v>Fysieke wijziging CPE configuratie op locatie</v>
      </c>
      <c r="D38" s="265"/>
      <c r="E38" s="266"/>
      <c r="F38" s="102"/>
      <c r="G38" s="157"/>
      <c r="H38" s="102"/>
    </row>
    <row r="39" spans="2:8" ht="12.75" customHeight="1" thickBot="1" x14ac:dyDescent="0.35">
      <c r="B39" s="120" t="str">
        <f>PDC!B74</f>
        <v>SW14</v>
      </c>
      <c r="C39" s="267" t="str">
        <f>IF(B39=0,"",IF(LEN(B39)=0,"",(VLOOKUP(B39,PDC!$B$6:$I$74,2,FALSE))))</f>
        <v>Vervalt (Zie NvI Ref. Nr. 73)</v>
      </c>
      <c r="D39" s="268"/>
      <c r="E39" s="269"/>
      <c r="F39" s="102"/>
      <c r="G39" s="158"/>
      <c r="H39" s="102"/>
    </row>
  </sheetData>
  <sheetProtection algorithmName="SHA-512" hashValue="swMqiFTiZIajU2pkG4ZoidfWCzdL+sIdIAoBXLOSKJ2YBVy1M29tkUA8r+m1uiROFV39sV75TGkHT+CNjbIdeA==" saltValue="mcH0sAYq0z1gbV4TQWQPag==" spinCount="100000" sheet="1" objects="1" scenarios="1"/>
  <mergeCells count="33">
    <mergeCell ref="C7:E7"/>
    <mergeCell ref="C8:E8"/>
    <mergeCell ref="B3:D3"/>
    <mergeCell ref="E3:G3"/>
    <mergeCell ref="C4:E4"/>
    <mergeCell ref="C5:E5"/>
    <mergeCell ref="C6:E6"/>
    <mergeCell ref="C9:E9"/>
    <mergeCell ref="C10:E10"/>
    <mergeCell ref="C16:E16"/>
    <mergeCell ref="C17:E17"/>
    <mergeCell ref="C18:E18"/>
    <mergeCell ref="C19:E19"/>
    <mergeCell ref="C11:E11"/>
    <mergeCell ref="C12:E12"/>
    <mergeCell ref="C13:E13"/>
    <mergeCell ref="C34:E34"/>
    <mergeCell ref="C20:E20"/>
    <mergeCell ref="C21:E21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5:E35"/>
    <mergeCell ref="C36:E36"/>
    <mergeCell ref="C37:E37"/>
    <mergeCell ref="C38:E38"/>
    <mergeCell ref="C39:E39"/>
  </mergeCells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headerFooter>
    <oddHeader>&amp;L&amp;F&amp;C&amp;A&amp;RPagina &amp;P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500"/>
  <sheetViews>
    <sheetView zoomScale="90" zoomScaleNormal="90" workbookViewId="0">
      <selection activeCell="H19" sqref="H19"/>
    </sheetView>
  </sheetViews>
  <sheetFormatPr defaultColWidth="9.15234375" defaultRowHeight="12.45" x14ac:dyDescent="0.3"/>
  <cols>
    <col min="1" max="1" width="23" style="24" customWidth="1"/>
    <col min="2" max="2" width="9.53515625" style="27" customWidth="1"/>
    <col min="3" max="3" width="5.69140625" style="27" customWidth="1"/>
    <col min="4" max="4" width="9.3828125" style="28" bestFit="1" customWidth="1"/>
    <col min="5" max="5" width="20" style="28" customWidth="1"/>
    <col min="6" max="6" width="32.69140625" style="27" customWidth="1"/>
    <col min="7" max="7" width="12" style="27" customWidth="1"/>
    <col min="8" max="8" width="32.69140625" style="28" customWidth="1"/>
    <col min="9" max="9" width="15.69140625" style="28" customWidth="1"/>
    <col min="10" max="10" width="21.69140625" style="24" customWidth="1"/>
    <col min="11" max="11" width="16.3828125" style="24" customWidth="1"/>
    <col min="12" max="12" width="18.3828125" style="24" customWidth="1"/>
    <col min="13" max="14" width="14.69140625" style="24" customWidth="1"/>
    <col min="15" max="15" width="19" style="24" customWidth="1"/>
    <col min="16" max="16" width="11.84375" style="24" customWidth="1"/>
    <col min="17" max="17" width="13" style="24" customWidth="1"/>
    <col min="18" max="18" width="16" style="24" customWidth="1"/>
    <col min="19" max="20" width="23.84375" style="24" customWidth="1"/>
    <col min="21" max="21" width="26" style="24" customWidth="1"/>
    <col min="22" max="22" width="17.84375" style="24" customWidth="1"/>
    <col min="23" max="23" width="16.3046875" style="24" customWidth="1"/>
    <col min="24" max="24" width="21.69140625" style="32" customWidth="1"/>
    <col min="25" max="25" width="23.3828125" style="32" customWidth="1"/>
    <col min="26" max="26" width="19.84375" style="24" customWidth="1"/>
    <col min="27" max="27" width="9.15234375" style="24"/>
    <col min="28" max="29" width="17.3828125" style="24" customWidth="1"/>
    <col min="30" max="32" width="11.53515625" style="24" customWidth="1"/>
    <col min="33" max="16384" width="9.15234375" style="24"/>
  </cols>
  <sheetData>
    <row r="2" spans="1:36" ht="12.9" thickBot="1" x14ac:dyDescent="0.35"/>
    <row r="3" spans="1:36" ht="18" thickBot="1" x14ac:dyDescent="0.35">
      <c r="S3" s="328" t="s">
        <v>123</v>
      </c>
      <c r="T3" s="329"/>
      <c r="U3" s="330"/>
    </row>
    <row r="4" spans="1:36" ht="14.6" thickBot="1" x14ac:dyDescent="0.35">
      <c r="S4" s="186" t="s">
        <v>141</v>
      </c>
      <c r="T4" s="185" t="s">
        <v>142</v>
      </c>
      <c r="U4" s="132" t="s">
        <v>143</v>
      </c>
    </row>
    <row r="5" spans="1:36" ht="12.9" thickBot="1" x14ac:dyDescent="0.35">
      <c r="S5" s="131">
        <f>SUM(S12:S500)</f>
        <v>0</v>
      </c>
      <c r="T5" s="131">
        <f>SUM(T12:T500)</f>
        <v>0</v>
      </c>
      <c r="U5" s="184">
        <f>SUM(U12:U500)</f>
        <v>0</v>
      </c>
    </row>
    <row r="7" spans="1:36" ht="25.75" thickBot="1" x14ac:dyDescent="0.35">
      <c r="A7" s="31" t="s">
        <v>108</v>
      </c>
      <c r="AC7" s="25"/>
    </row>
    <row r="8" spans="1:36" s="23" customFormat="1" ht="26.25" customHeight="1" thickBot="1" x14ac:dyDescent="0.35">
      <c r="A8" s="33" t="s">
        <v>8</v>
      </c>
      <c r="B8" s="34"/>
      <c r="C8" s="34"/>
      <c r="D8" s="35"/>
      <c r="E8" s="35"/>
      <c r="F8" s="34"/>
      <c r="G8" s="34"/>
      <c r="H8" s="35"/>
      <c r="I8" s="35"/>
      <c r="J8" s="36" t="s">
        <v>19</v>
      </c>
      <c r="K8" s="37"/>
      <c r="L8" s="38"/>
      <c r="M8" s="37"/>
      <c r="N8" s="37"/>
      <c r="O8" s="37"/>
      <c r="P8" s="38"/>
      <c r="Q8" s="38"/>
      <c r="R8" s="79"/>
      <c r="S8" s="134" t="s">
        <v>145</v>
      </c>
      <c r="T8" s="134" t="s">
        <v>160</v>
      </c>
      <c r="U8" s="134" t="s">
        <v>146</v>
      </c>
      <c r="V8" s="86" t="s">
        <v>116</v>
      </c>
      <c r="W8" s="86" t="s">
        <v>117</v>
      </c>
      <c r="X8" s="135" t="s">
        <v>112</v>
      </c>
      <c r="Y8" s="135" t="s">
        <v>118</v>
      </c>
      <c r="Z8" s="39"/>
      <c r="AC8" s="25"/>
    </row>
    <row r="9" spans="1:36" s="25" customFormat="1" ht="74.599999999999994" x14ac:dyDescent="0.3">
      <c r="A9" s="40" t="s">
        <v>1</v>
      </c>
      <c r="B9" s="41" t="s">
        <v>7</v>
      </c>
      <c r="C9" s="41" t="s">
        <v>2</v>
      </c>
      <c r="D9" s="42" t="s">
        <v>6</v>
      </c>
      <c r="E9" s="42" t="s">
        <v>0</v>
      </c>
      <c r="F9" s="41" t="s">
        <v>121</v>
      </c>
      <c r="G9" s="126" t="s">
        <v>33</v>
      </c>
      <c r="H9" s="127" t="s">
        <v>35</v>
      </c>
      <c r="I9" s="127" t="s">
        <v>113</v>
      </c>
      <c r="J9" s="43" t="s">
        <v>10</v>
      </c>
      <c r="K9" s="44" t="s">
        <v>27</v>
      </c>
      <c r="L9" s="45" t="s">
        <v>3</v>
      </c>
      <c r="M9" s="46" t="s">
        <v>109</v>
      </c>
      <c r="N9" s="46" t="s">
        <v>110</v>
      </c>
      <c r="O9" s="46" t="s">
        <v>180</v>
      </c>
      <c r="P9" s="331" t="s">
        <v>24</v>
      </c>
      <c r="Q9" s="332"/>
      <c r="R9" s="333"/>
      <c r="S9" s="130" t="s">
        <v>119</v>
      </c>
      <c r="T9" s="47" t="s">
        <v>152</v>
      </c>
      <c r="U9" s="130" t="s">
        <v>120</v>
      </c>
      <c r="V9" s="49" t="s">
        <v>115</v>
      </c>
      <c r="W9" s="48" t="s">
        <v>149</v>
      </c>
      <c r="X9" s="129" t="s">
        <v>150</v>
      </c>
      <c r="Y9" s="129" t="s">
        <v>195</v>
      </c>
      <c r="Z9" s="50"/>
    </row>
    <row r="10" spans="1:36" s="25" customFormat="1" ht="12.9" thickBot="1" x14ac:dyDescent="0.35">
      <c r="A10" s="51"/>
      <c r="B10" s="52"/>
      <c r="C10" s="52"/>
      <c r="D10" s="53"/>
      <c r="E10" s="53"/>
      <c r="F10" s="54"/>
      <c r="G10" s="55"/>
      <c r="H10" s="56"/>
      <c r="I10" s="56"/>
      <c r="J10" s="57"/>
      <c r="K10" s="58"/>
      <c r="L10" s="59"/>
      <c r="M10" s="60" t="s">
        <v>31</v>
      </c>
      <c r="N10" s="60" t="s">
        <v>31</v>
      </c>
      <c r="O10" s="61" t="s">
        <v>16</v>
      </c>
      <c r="P10" s="61" t="s">
        <v>16</v>
      </c>
      <c r="Q10" s="140" t="s">
        <v>122</v>
      </c>
      <c r="R10" s="62" t="s">
        <v>15</v>
      </c>
      <c r="S10" s="63"/>
      <c r="T10" s="63"/>
      <c r="U10" s="63"/>
      <c r="V10" s="65" t="s">
        <v>17</v>
      </c>
      <c r="W10" s="64" t="s">
        <v>16</v>
      </c>
      <c r="X10" s="66"/>
      <c r="Y10" s="66"/>
      <c r="Z10" s="50"/>
    </row>
    <row r="11" spans="1:36" s="71" customFormat="1" x14ac:dyDescent="0.3">
      <c r="A11" s="139"/>
      <c r="B11" s="80"/>
      <c r="C11" s="80"/>
      <c r="D11" s="81"/>
      <c r="E11" s="81"/>
      <c r="F11" s="80"/>
      <c r="G11" s="68"/>
      <c r="H11" s="67"/>
      <c r="I11" s="67"/>
      <c r="J11" s="69"/>
      <c r="K11" s="69"/>
      <c r="L11" s="70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7"/>
      <c r="X11" s="76"/>
      <c r="Y11" s="76"/>
      <c r="Z11" s="78"/>
      <c r="AA11" s="70"/>
      <c r="AB11" s="50"/>
      <c r="AC11" s="50"/>
      <c r="AD11" s="50"/>
      <c r="AE11" s="50"/>
      <c r="AF11" s="50"/>
      <c r="AG11" s="50"/>
      <c r="AH11" s="50"/>
      <c r="AI11" s="50"/>
      <c r="AJ11" s="70"/>
    </row>
    <row r="12" spans="1:36" x14ac:dyDescent="0.3">
      <c r="A12" s="149" t="str">
        <f>IF(LEN(LocatieLijst!A12)=0,"",LocatieLijst!A12)</f>
        <v/>
      </c>
      <c r="B12" s="149" t="str">
        <f>IF(LEN(LocatieLijst!B12)=0,"",LocatieLijst!B12)</f>
        <v/>
      </c>
      <c r="C12" s="149" t="str">
        <f>IF(LEN(LocatieLijst!C12)=0,"",LocatieLijst!C12)</f>
        <v/>
      </c>
      <c r="D12" s="149" t="str">
        <f>IF(LEN(LocatieLijst!D12)=0,"",LocatieLijst!D12)</f>
        <v/>
      </c>
      <c r="E12" s="149" t="str">
        <f>IF(LEN(LocatieLijst!E12)=0,"",LocatieLijst!E12)</f>
        <v/>
      </c>
      <c r="F12" s="149" t="str">
        <f>IF(LEN(LocatieLijst!F12)=0,"",LocatieLijst!F12)</f>
        <v/>
      </c>
      <c r="G12" s="149" t="str">
        <f>IF(LEN(LocatieLijst!G12)=0,"",LocatieLijst!G12)</f>
        <v/>
      </c>
      <c r="H12" s="150" t="str">
        <f>IF(G12="Vervalt","Vervalt",IF(G12=0,"",IF(LEN(G12)=0,"",(VLOOKUP(Scenario1!$G12,PDC!$B$6:$I$74,2,FALSE)))))</f>
        <v/>
      </c>
      <c r="I12" s="149" t="str">
        <f>IF(LEN(LocatieLijst!I12)=0,"",LocatieLijst!I12)</f>
        <v/>
      </c>
      <c r="J12" s="2"/>
      <c r="K12" s="2"/>
      <c r="L12" s="3"/>
      <c r="M12" s="8"/>
      <c r="N12" s="8"/>
      <c r="O12" s="12"/>
      <c r="P12" s="4"/>
      <c r="Q12" s="4"/>
      <c r="R12" s="4"/>
      <c r="S12" s="72">
        <f>IF(J12="Inkoop bij 3e partij",V12,X12)</f>
        <v>0</v>
      </c>
      <c r="T12" s="72">
        <f>IF(G12="Vervalt",0,IF(G12=0,0,IF(LEN(G12)=0,0,(VLOOKUP($G12,PDC!$B$6:$I$74,6,FALSE)))))</f>
        <v>0</v>
      </c>
      <c r="U12" s="72">
        <f>IF(J12="On-Net maken",Y12,IF(J12="Inkoop bij 3e partij",W12,0))</f>
        <v>0</v>
      </c>
      <c r="V12" s="73">
        <f>IF(G12="Vervalt",0,IF(J12="Inkoop bij 3e partij",Q12*(1+PDC!$F$28),0))</f>
        <v>0</v>
      </c>
      <c r="W12" s="73">
        <f>IF(G12="Vervalt",0,IF(J12="Inkoop bij 3e partij",P12*(1+PDC!$F$27)+IF(G12=0,0,IF(LEN(G12)=0,0,VLOOKUP($G12,PDC!$B$6:$I$74,7,FALSE))),0))</f>
        <v>0</v>
      </c>
      <c r="X12" s="74">
        <f>IF(G12="Vervalt",0,IF(J12="Inkoop bij 3e partij",0,IF(G12=0,0,IF(LEN(G12)=0,0,VLOOKUP($G12,PDC!$B$6:$I$74,5,FALSE)))))</f>
        <v>0</v>
      </c>
      <c r="Y12" s="74">
        <f>IF(G12="Vervalt",0,IF(J12="On-Net maken (glasvezel)",$M12*PDC!$F$23+$N12*PDC!$F$24+PDC!$F$22+$O12,IF(J12="On-Net maken (radio)",PDC!$F$25+$O12,0)))</f>
        <v>0</v>
      </c>
      <c r="Z12" s="75"/>
      <c r="AA12" s="39"/>
      <c r="AB12" s="39"/>
      <c r="AC12" s="39"/>
      <c r="AD12" s="30"/>
      <c r="AE12" s="30"/>
      <c r="AF12" s="30"/>
      <c r="AG12" s="82"/>
      <c r="AH12" s="82"/>
      <c r="AI12" s="39"/>
      <c r="AJ12" s="39"/>
    </row>
    <row r="13" spans="1:36" x14ac:dyDescent="0.3">
      <c r="A13" s="149" t="str">
        <f>IF(LEN(LocatieLijst!A13)=0,"",LocatieLijst!A13)</f>
        <v/>
      </c>
      <c r="B13" s="149" t="str">
        <f>IF(LEN(LocatieLijst!B13)=0,"",LocatieLijst!B13)</f>
        <v/>
      </c>
      <c r="C13" s="149" t="str">
        <f>IF(LEN(LocatieLijst!C13)=0,"",LocatieLijst!C13)</f>
        <v/>
      </c>
      <c r="D13" s="149" t="str">
        <f>IF(LEN(LocatieLijst!D13)=0,"",LocatieLijst!D13)</f>
        <v/>
      </c>
      <c r="E13" s="149" t="str">
        <f>IF(LEN(LocatieLijst!E13)=0,"",LocatieLijst!E13)</f>
        <v/>
      </c>
      <c r="F13" s="149" t="str">
        <f>IF(LEN(LocatieLijst!F13)=0,"",LocatieLijst!F13)</f>
        <v/>
      </c>
      <c r="G13" s="149" t="str">
        <f>IF(LEN(LocatieLijst!G13)=0,"",LocatieLijst!G13)</f>
        <v/>
      </c>
      <c r="H13" s="150" t="str">
        <f>IF(G13="Vervalt","Vervalt",IF(G13=0,"",IF(LEN(G13)=0,"",(VLOOKUP(Scenario1!$G13,PDC!$B$6:$I$74,2,FALSE)))))</f>
        <v/>
      </c>
      <c r="I13" s="149" t="str">
        <f>IF(LEN(LocatieLijst!I13)=0,"",LocatieLijst!I13)</f>
        <v/>
      </c>
      <c r="J13" s="2"/>
      <c r="K13" s="2"/>
      <c r="L13" s="3"/>
      <c r="M13" s="8"/>
      <c r="N13" s="8"/>
      <c r="O13" s="12"/>
      <c r="P13" s="4"/>
      <c r="Q13" s="4"/>
      <c r="R13" s="4"/>
      <c r="S13" s="72">
        <f t="shared" ref="S13:S76" si="0">IF(J13="Inkoop bij 3e partij",V13,X13)</f>
        <v>0</v>
      </c>
      <c r="T13" s="72">
        <f>IF(G13="Vervalt",0,IF(G13=0,0,IF(LEN(G13)=0,0,(VLOOKUP($G13,PDC!$B$6:$I$74,6,FALSE)))))</f>
        <v>0</v>
      </c>
      <c r="U13" s="72">
        <f t="shared" ref="U13:U76" si="1">IF(J13="On-Net maken",Y13,IF(J13="Inkoop bij 3e partij",W13,0))</f>
        <v>0</v>
      </c>
      <c r="V13" s="73">
        <f>IF(G13="Vervalt",0,IF(J13="Inkoop bij 3e partij",Q13*(1+PDC!$F$28),0))</f>
        <v>0</v>
      </c>
      <c r="W13" s="73">
        <f>IF(G13="Vervalt",0,IF(J13="Inkoop bij 3e partij",P13*(1+PDC!$F$27)+IF(G13=0,0,IF(LEN(G13)=0,0,VLOOKUP($G13,PDC!$B$6:$I$74,7,FALSE))),0))</f>
        <v>0</v>
      </c>
      <c r="X13" s="74">
        <f>IF(G13="Vervalt",0,IF(J13="Inkoop bij 3e partij",0,IF(G13=0,0,IF(LEN(G13)=0,0,VLOOKUP($G13,PDC!$B$6:$I$74,5,FALSE)))))</f>
        <v>0</v>
      </c>
      <c r="Y13" s="74">
        <f>IF(G13="Vervalt",0,IF(J13="On-Net maken (glasvezel)",$M13*PDC!$F$23+$N13*PDC!$F$24+PDC!$F$22+$O13,IF(J13="On-Net maken (radio)",PDC!$F$25+$O13,0)))</f>
        <v>0</v>
      </c>
      <c r="Z13" s="75"/>
      <c r="AA13" s="39"/>
      <c r="AB13" s="39"/>
      <c r="AC13" s="39"/>
      <c r="AD13" s="30"/>
      <c r="AE13" s="30"/>
      <c r="AF13" s="30"/>
      <c r="AG13" s="83"/>
      <c r="AH13" s="83"/>
      <c r="AI13" s="39"/>
      <c r="AJ13" s="39"/>
    </row>
    <row r="14" spans="1:36" x14ac:dyDescent="0.3">
      <c r="A14" s="149" t="str">
        <f>IF(LEN(LocatieLijst!A14)=0,"",LocatieLijst!A14)</f>
        <v/>
      </c>
      <c r="B14" s="149" t="str">
        <f>IF(LEN(LocatieLijst!B14)=0,"",LocatieLijst!B14)</f>
        <v/>
      </c>
      <c r="C14" s="149" t="str">
        <f>IF(LEN(LocatieLijst!C14)=0,"",LocatieLijst!C14)</f>
        <v/>
      </c>
      <c r="D14" s="149" t="str">
        <f>IF(LEN(LocatieLijst!D14)=0,"",LocatieLijst!D14)</f>
        <v/>
      </c>
      <c r="E14" s="149" t="str">
        <f>IF(LEN(LocatieLijst!E14)=0,"",LocatieLijst!E14)</f>
        <v/>
      </c>
      <c r="F14" s="149" t="str">
        <f>IF(LEN(LocatieLijst!F14)=0,"",LocatieLijst!F14)</f>
        <v/>
      </c>
      <c r="G14" s="149" t="str">
        <f>IF(LEN(LocatieLijst!G14)=0,"",LocatieLijst!G14)</f>
        <v/>
      </c>
      <c r="H14" s="150" t="str">
        <f>IF(G14="Vervalt","Vervalt",IF(G14=0,"",IF(LEN(G14)=0,"",(VLOOKUP(Scenario1!$G14,PDC!$B$6:$I$74,2,FALSE)))))</f>
        <v/>
      </c>
      <c r="I14" s="149" t="str">
        <f>IF(LEN(LocatieLijst!I14)=0,"",LocatieLijst!I14)</f>
        <v/>
      </c>
      <c r="J14" s="2"/>
      <c r="K14" s="2"/>
      <c r="L14" s="3"/>
      <c r="M14" s="8"/>
      <c r="N14" s="8"/>
      <c r="O14" s="12"/>
      <c r="P14" s="4"/>
      <c r="Q14" s="4"/>
      <c r="R14" s="4"/>
      <c r="S14" s="72">
        <f t="shared" si="0"/>
        <v>0</v>
      </c>
      <c r="T14" s="72">
        <f>IF(G14="Vervalt",0,IF(G14=0,0,IF(LEN(G14)=0,0,(VLOOKUP($G14,PDC!$B$6:$I$74,6,FALSE)))))</f>
        <v>0</v>
      </c>
      <c r="U14" s="72">
        <f t="shared" si="1"/>
        <v>0</v>
      </c>
      <c r="V14" s="73">
        <f>IF(G14="Vervalt",0,IF(J14="Inkoop bij 3e partij",Q14*(1+PDC!$F$28),0))</f>
        <v>0</v>
      </c>
      <c r="W14" s="73">
        <f>IF(G14="Vervalt",0,IF(J14="Inkoop bij 3e partij",P14*(1+PDC!$F$27)+IF(G14=0,0,IF(LEN(G14)=0,0,VLOOKUP($G14,PDC!$B$6:$I$74,7,FALSE))),0))</f>
        <v>0</v>
      </c>
      <c r="X14" s="74">
        <f>IF(G14="Vervalt",0,IF(J14="Inkoop bij 3e partij",0,IF(G14=0,0,IF(LEN(G14)=0,0,VLOOKUP($G14,PDC!$B$6:$I$74,5,FALSE)))))</f>
        <v>0</v>
      </c>
      <c r="Y14" s="74">
        <f>IF(G14="Vervalt",0,IF(J14="On-Net maken (glasvezel)",$M14*PDC!$F$23+$N14*PDC!$F$24+PDC!$F$22+$O14,IF(J14="On-Net maken (radio)",PDC!$F$25+$O14,0)))</f>
        <v>0</v>
      </c>
      <c r="Z14" s="75"/>
      <c r="AA14" s="39"/>
      <c r="AB14" s="84"/>
      <c r="AC14" s="84"/>
      <c r="AD14" s="30"/>
      <c r="AE14" s="30"/>
      <c r="AF14" s="30"/>
      <c r="AG14" s="83"/>
      <c r="AH14" s="83"/>
      <c r="AI14" s="39"/>
      <c r="AJ14" s="39"/>
    </row>
    <row r="15" spans="1:36" x14ac:dyDescent="0.3">
      <c r="A15" s="149" t="str">
        <f>IF(LEN(LocatieLijst!A15)=0,"",LocatieLijst!A15)</f>
        <v/>
      </c>
      <c r="B15" s="149" t="str">
        <f>IF(LEN(LocatieLijst!B15)=0,"",LocatieLijst!B15)</f>
        <v/>
      </c>
      <c r="C15" s="149" t="str">
        <f>IF(LEN(LocatieLijst!C15)=0,"",LocatieLijst!C15)</f>
        <v/>
      </c>
      <c r="D15" s="149" t="str">
        <f>IF(LEN(LocatieLijst!D15)=0,"",LocatieLijst!D15)</f>
        <v/>
      </c>
      <c r="E15" s="149" t="str">
        <f>IF(LEN(LocatieLijst!E15)=0,"",LocatieLijst!E15)</f>
        <v/>
      </c>
      <c r="F15" s="149" t="str">
        <f>IF(LEN(LocatieLijst!F15)=0,"",LocatieLijst!F15)</f>
        <v/>
      </c>
      <c r="G15" s="149" t="str">
        <f>IF(LEN(LocatieLijst!G15)=0,"",LocatieLijst!G15)</f>
        <v/>
      </c>
      <c r="H15" s="150" t="str">
        <f>IF(G15="Vervalt","Vervalt",IF(G15=0,"",IF(LEN(G15)=0,"",(VLOOKUP(Scenario1!$G15,PDC!$B$6:$I$74,2,FALSE)))))</f>
        <v/>
      </c>
      <c r="I15" s="149" t="str">
        <f>IF(LEN(LocatieLijst!I15)=0,"",LocatieLijst!I15)</f>
        <v/>
      </c>
      <c r="J15" s="2"/>
      <c r="K15" s="2"/>
      <c r="L15" s="3"/>
      <c r="M15" s="8"/>
      <c r="N15" s="8"/>
      <c r="O15" s="12"/>
      <c r="P15" s="4"/>
      <c r="Q15" s="4"/>
      <c r="R15" s="4"/>
      <c r="S15" s="72">
        <f t="shared" si="0"/>
        <v>0</v>
      </c>
      <c r="T15" s="72">
        <f>IF(G15="Vervalt",0,IF(G15=0,0,IF(LEN(G15)=0,0,(VLOOKUP($G15,PDC!$B$6:$I$74,6,FALSE)))))</f>
        <v>0</v>
      </c>
      <c r="U15" s="72">
        <f t="shared" si="1"/>
        <v>0</v>
      </c>
      <c r="V15" s="73">
        <f>IF(G15="Vervalt",0,IF(J15="Inkoop bij 3e partij",Q15*(1+PDC!$F$28),0))</f>
        <v>0</v>
      </c>
      <c r="W15" s="73">
        <f>IF(G15="Vervalt",0,IF(J15="Inkoop bij 3e partij",P15*(1+PDC!$F$27)+IF(G15=0,0,IF(LEN(G15)=0,0,VLOOKUP($G15,PDC!$B$6:$I$74,7,FALSE))),0))</f>
        <v>0</v>
      </c>
      <c r="X15" s="74">
        <f>IF(G15="Vervalt",0,IF(J15="Inkoop bij 3e partij",0,IF(G15=0,0,IF(LEN(G15)=0,0,VLOOKUP($G15,PDC!$B$6:$I$74,5,FALSE)))))</f>
        <v>0</v>
      </c>
      <c r="Y15" s="74">
        <f>IF(G15="Vervalt",0,IF(J15="On-Net maken (glasvezel)",$M15*PDC!$F$23+$N15*PDC!$F$24+PDC!$F$22+$O15,IF(J15="On-Net maken (radio)",PDC!$F$25+$O15,0)))</f>
        <v>0</v>
      </c>
      <c r="Z15" s="75"/>
    </row>
    <row r="16" spans="1:36" s="21" customFormat="1" x14ac:dyDescent="0.3">
      <c r="A16" s="149" t="str">
        <f>IF(LEN(LocatieLijst!A16)=0,"",LocatieLijst!A16)</f>
        <v/>
      </c>
      <c r="B16" s="149" t="str">
        <f>IF(LEN(LocatieLijst!B16)=0,"",LocatieLijst!B16)</f>
        <v/>
      </c>
      <c r="C16" s="149" t="str">
        <f>IF(LEN(LocatieLijst!C16)=0,"",LocatieLijst!C16)</f>
        <v/>
      </c>
      <c r="D16" s="149" t="str">
        <f>IF(LEN(LocatieLijst!D16)=0,"",LocatieLijst!D16)</f>
        <v/>
      </c>
      <c r="E16" s="149" t="str">
        <f>IF(LEN(LocatieLijst!E16)=0,"",LocatieLijst!E16)</f>
        <v/>
      </c>
      <c r="F16" s="149" t="str">
        <f>IF(LEN(LocatieLijst!F16)=0,"",LocatieLijst!F16)</f>
        <v/>
      </c>
      <c r="G16" s="149" t="str">
        <f>IF(LEN(LocatieLijst!G16)=0,"",LocatieLijst!G16)</f>
        <v/>
      </c>
      <c r="H16" s="150" t="str">
        <f>IF(G16="Vervalt","Vervalt",IF(G16=0,"",IF(LEN(G16)=0,"",(VLOOKUP(Scenario1!$G16,PDC!$B$6:$I$74,2,FALSE)))))</f>
        <v/>
      </c>
      <c r="I16" s="149" t="str">
        <f>IF(LEN(LocatieLijst!I16)=0,"",LocatieLijst!I16)</f>
        <v/>
      </c>
      <c r="J16" s="2"/>
      <c r="K16" s="2"/>
      <c r="L16" s="3"/>
      <c r="M16" s="8"/>
      <c r="N16" s="8"/>
      <c r="O16" s="12"/>
      <c r="P16" s="4"/>
      <c r="Q16" s="4"/>
      <c r="R16" s="4"/>
      <c r="S16" s="72">
        <f t="shared" si="0"/>
        <v>0</v>
      </c>
      <c r="T16" s="72">
        <f>IF(G16="Vervalt",0,IF(G16=0,0,IF(LEN(G16)=0,0,(VLOOKUP($G16,PDC!$B$6:$I$74,6,FALSE)))))</f>
        <v>0</v>
      </c>
      <c r="U16" s="72">
        <f t="shared" si="1"/>
        <v>0</v>
      </c>
      <c r="V16" s="73">
        <f>IF(G16="Vervalt",0,IF(J16="Inkoop bij 3e partij",Q16*(1+PDC!$F$28),0))</f>
        <v>0</v>
      </c>
      <c r="W16" s="73">
        <f>IF(G16="Vervalt",0,IF(J16="Inkoop bij 3e partij",P16*(1+PDC!$F$27)+IF(G16=0,0,IF(LEN(G16)=0,0,VLOOKUP($G16,PDC!$B$6:$I$74,7,FALSE))),0))</f>
        <v>0</v>
      </c>
      <c r="X16" s="74">
        <f>IF(G16="Vervalt",0,IF(J16="Inkoop bij 3e partij",0,IF(G16=0,0,IF(LEN(G16)=0,0,VLOOKUP($G16,PDC!$B$6:$I$74,5,FALSE)))))</f>
        <v>0</v>
      </c>
      <c r="Y16" s="74">
        <f>IF(G16="Vervalt",0,IF(J16="On-Net maken (glasvezel)",$M16*PDC!$F$23+$N16*PDC!$F$24+PDC!$F$22+$O16,IF(J16="On-Net maken (radio)",PDC!$F$25+$O16,0)))</f>
        <v>0</v>
      </c>
      <c r="AC16" s="24"/>
    </row>
    <row r="17" spans="1:29" s="21" customFormat="1" x14ac:dyDescent="0.3">
      <c r="A17" s="149" t="str">
        <f>IF(LEN(LocatieLijst!A17)=0,"",LocatieLijst!A17)</f>
        <v/>
      </c>
      <c r="B17" s="149" t="str">
        <f>IF(LEN(LocatieLijst!B17)=0,"",LocatieLijst!B17)</f>
        <v/>
      </c>
      <c r="C17" s="149" t="str">
        <f>IF(LEN(LocatieLijst!C17)=0,"",LocatieLijst!C17)</f>
        <v/>
      </c>
      <c r="D17" s="149" t="str">
        <f>IF(LEN(LocatieLijst!D17)=0,"",LocatieLijst!D17)</f>
        <v/>
      </c>
      <c r="E17" s="149" t="str">
        <f>IF(LEN(LocatieLijst!E17)=0,"",LocatieLijst!E17)</f>
        <v/>
      </c>
      <c r="F17" s="149" t="str">
        <f>IF(LEN(LocatieLijst!F17)=0,"",LocatieLijst!F17)</f>
        <v/>
      </c>
      <c r="G17" s="149" t="str">
        <f>IF(LEN(LocatieLijst!G17)=0,"",LocatieLijst!G17)</f>
        <v/>
      </c>
      <c r="H17" s="150" t="str">
        <f>IF(G17="Vervalt","Vervalt",IF(G17=0,"",IF(LEN(G17)=0,"",(VLOOKUP(Scenario1!$G17,PDC!$B$6:$I$74,2,FALSE)))))</f>
        <v/>
      </c>
      <c r="I17" s="149" t="str">
        <f>IF(LEN(LocatieLijst!I17)=0,"",LocatieLijst!I17)</f>
        <v/>
      </c>
      <c r="J17" s="2"/>
      <c r="K17" s="2"/>
      <c r="L17" s="3"/>
      <c r="M17" s="8"/>
      <c r="N17" s="8"/>
      <c r="O17" s="12"/>
      <c r="P17" s="4"/>
      <c r="Q17" s="4"/>
      <c r="R17" s="4"/>
      <c r="S17" s="72">
        <f t="shared" si="0"/>
        <v>0</v>
      </c>
      <c r="T17" s="72">
        <f>IF(G17="Vervalt",0,IF(G17=0,0,IF(LEN(G17)=0,0,(VLOOKUP($G17,PDC!$B$6:$I$74,6,FALSE)))))</f>
        <v>0</v>
      </c>
      <c r="U17" s="72">
        <f t="shared" si="1"/>
        <v>0</v>
      </c>
      <c r="V17" s="73">
        <f>IF(G17="Vervalt",0,IF(J17="Inkoop bij 3e partij",Q17*(1+PDC!$F$28),0))</f>
        <v>0</v>
      </c>
      <c r="W17" s="73">
        <f>IF(G17="Vervalt",0,IF(J17="Inkoop bij 3e partij",P17*(1+PDC!$F$27)+IF(G17=0,0,IF(LEN(G17)=0,0,VLOOKUP($G17,PDC!$B$6:$I$74,7,FALSE))),0))</f>
        <v>0</v>
      </c>
      <c r="X17" s="74">
        <f>IF(G17="Vervalt",0,IF(J17="Inkoop bij 3e partij",0,IF(G17=0,0,IF(LEN(G17)=0,0,VLOOKUP($G17,PDC!$B$6:$I$74,5,FALSE)))))</f>
        <v>0</v>
      </c>
      <c r="Y17" s="74">
        <f>IF(G17="Vervalt",0,IF(J17="On-Net maken (glasvezel)",$M17*PDC!$F$23+$N17*PDC!$F$24+PDC!$F$22+$O17,IF(J17="On-Net maken (radio)",PDC!$F$25+$O17,0)))</f>
        <v>0</v>
      </c>
      <c r="AC17" s="24"/>
    </row>
    <row r="18" spans="1:29" x14ac:dyDescent="0.3">
      <c r="A18" s="149" t="str">
        <f>IF(LEN(LocatieLijst!A18)=0,"",LocatieLijst!A18)</f>
        <v/>
      </c>
      <c r="B18" s="149" t="str">
        <f>IF(LEN(LocatieLijst!B18)=0,"",LocatieLijst!B18)</f>
        <v/>
      </c>
      <c r="C18" s="149" t="str">
        <f>IF(LEN(LocatieLijst!C18)=0,"",LocatieLijst!C18)</f>
        <v/>
      </c>
      <c r="D18" s="149" t="str">
        <f>IF(LEN(LocatieLijst!D18)=0,"",LocatieLijst!D18)</f>
        <v/>
      </c>
      <c r="E18" s="149" t="str">
        <f>IF(LEN(LocatieLijst!E18)=0,"",LocatieLijst!E18)</f>
        <v/>
      </c>
      <c r="F18" s="149" t="str">
        <f>IF(LEN(LocatieLijst!F18)=0,"",LocatieLijst!F18)</f>
        <v/>
      </c>
      <c r="G18" s="149" t="str">
        <f>IF(LEN(LocatieLijst!G18)=0,"",LocatieLijst!G18)</f>
        <v/>
      </c>
      <c r="H18" s="150" t="str">
        <f>IF(G18="Vervalt","Vervalt",IF(G18=0,"",IF(LEN(G18)=0,"",(VLOOKUP(Scenario1!$G18,PDC!$B$6:$I$74,2,FALSE)))))</f>
        <v/>
      </c>
      <c r="I18" s="149" t="str">
        <f>IF(LEN(LocatieLijst!I18)=0,"",LocatieLijst!I18)</f>
        <v/>
      </c>
      <c r="J18" s="2"/>
      <c r="K18" s="2"/>
      <c r="L18" s="3"/>
      <c r="M18" s="8"/>
      <c r="N18" s="8"/>
      <c r="O18" s="12"/>
      <c r="P18" s="4"/>
      <c r="Q18" s="4"/>
      <c r="R18" s="4"/>
      <c r="S18" s="72">
        <f t="shared" si="0"/>
        <v>0</v>
      </c>
      <c r="T18" s="72">
        <f>IF(G18="Vervalt",0,IF(G18=0,0,IF(LEN(G18)=0,0,(VLOOKUP($G18,PDC!$B$6:$I$74,6,FALSE)))))</f>
        <v>0</v>
      </c>
      <c r="U18" s="72">
        <f t="shared" si="1"/>
        <v>0</v>
      </c>
      <c r="V18" s="73">
        <f>IF(G18="Vervalt",0,IF(J18="Inkoop bij 3e partij",Q18*(1+PDC!$F$28),0))</f>
        <v>0</v>
      </c>
      <c r="W18" s="73">
        <f>IF(G18="Vervalt",0,IF(J18="Inkoop bij 3e partij",P18*(1+PDC!$F$27)+IF(G18=0,0,IF(LEN(G18)=0,0,VLOOKUP($G18,PDC!$B$6:$I$74,7,FALSE))),0))</f>
        <v>0</v>
      </c>
      <c r="X18" s="74">
        <f>IF(G18="Vervalt",0,IF(J18="Inkoop bij 3e partij",0,IF(G18=0,0,IF(LEN(G18)=0,0,VLOOKUP($G18,PDC!$B$6:$I$74,5,FALSE)))))</f>
        <v>0</v>
      </c>
      <c r="Y18" s="74">
        <f>IF(G18="Vervalt",0,IF(J18="On-Net maken (glasvezel)",$M18*PDC!$F$23+$N18*PDC!$F$24+PDC!$F$22+$O18,IF(J18="On-Net maken (radio)",PDC!$F$25+$O18,0)))</f>
        <v>0</v>
      </c>
    </row>
    <row r="19" spans="1:29" x14ac:dyDescent="0.3">
      <c r="A19" s="149" t="str">
        <f>IF(LEN(LocatieLijst!A19)=0,"",LocatieLijst!A19)</f>
        <v/>
      </c>
      <c r="B19" s="149" t="str">
        <f>IF(LEN(LocatieLijst!B19)=0,"",LocatieLijst!B19)</f>
        <v/>
      </c>
      <c r="C19" s="149" t="str">
        <f>IF(LEN(LocatieLijst!C19)=0,"",LocatieLijst!C19)</f>
        <v/>
      </c>
      <c r="D19" s="149" t="str">
        <f>IF(LEN(LocatieLijst!D19)=0,"",LocatieLijst!D19)</f>
        <v/>
      </c>
      <c r="E19" s="149" t="str">
        <f>IF(LEN(LocatieLijst!E19)=0,"",LocatieLijst!E19)</f>
        <v/>
      </c>
      <c r="F19" s="149" t="str">
        <f>IF(LEN(LocatieLijst!F19)=0,"",LocatieLijst!F19)</f>
        <v/>
      </c>
      <c r="G19" s="149" t="str">
        <f>IF(LEN(LocatieLijst!G19)=0,"",LocatieLijst!G19)</f>
        <v/>
      </c>
      <c r="H19" s="150" t="str">
        <f>IF(G19="Vervalt","Vervalt",IF(G19=0,"",IF(LEN(G19)=0,"",(VLOOKUP(Scenario1!$G19,PDC!$B$6:$I$74,2,FALSE)))))</f>
        <v/>
      </c>
      <c r="I19" s="149" t="str">
        <f>IF(LEN(LocatieLijst!I19)=0,"",LocatieLijst!I19)</f>
        <v/>
      </c>
      <c r="J19" s="2"/>
      <c r="K19" s="2"/>
      <c r="L19" s="3"/>
      <c r="M19" s="8"/>
      <c r="N19" s="8"/>
      <c r="O19" s="12"/>
      <c r="P19" s="4"/>
      <c r="Q19" s="4"/>
      <c r="R19" s="4"/>
      <c r="S19" s="72">
        <f t="shared" si="0"/>
        <v>0</v>
      </c>
      <c r="T19" s="72">
        <f>IF(G19="Vervalt",0,IF(G19=0,0,IF(LEN(G19)=0,0,(VLOOKUP($G19,PDC!$B$6:$I$74,6,FALSE)))))</f>
        <v>0</v>
      </c>
      <c r="U19" s="72">
        <f t="shared" si="1"/>
        <v>0</v>
      </c>
      <c r="V19" s="73">
        <f>IF(G19="Vervalt",0,IF(J19="Inkoop bij 3e partij",Q19*(1+PDC!$F$28),0))</f>
        <v>0</v>
      </c>
      <c r="W19" s="73">
        <f>IF(G19="Vervalt",0,IF(J19="Inkoop bij 3e partij",P19*(1+PDC!$F$27)+IF(G19=0,0,IF(LEN(G19)=0,0,VLOOKUP($G19,PDC!$B$6:$I$74,7,FALSE))),0))</f>
        <v>0</v>
      </c>
      <c r="X19" s="74">
        <f>IF(G19="Vervalt",0,IF(J19="Inkoop bij 3e partij",0,IF(G19=0,0,IF(LEN(G19)=0,0,VLOOKUP($G19,PDC!$B$6:$I$74,5,FALSE)))))</f>
        <v>0</v>
      </c>
      <c r="Y19" s="74">
        <f>IF(G19="Vervalt",0,IF(J19="On-Net maken (glasvezel)",$M19*PDC!$F$23+$N19*PDC!$F$24+PDC!$F$22+$O19,IF(J19="On-Net maken (radio)",PDC!$F$25+$O19,0)))</f>
        <v>0</v>
      </c>
    </row>
    <row r="20" spans="1:29" x14ac:dyDescent="0.3">
      <c r="A20" s="149" t="str">
        <f>IF(LEN(LocatieLijst!A20)=0,"",LocatieLijst!A20)</f>
        <v/>
      </c>
      <c r="B20" s="149" t="str">
        <f>IF(LEN(LocatieLijst!B20)=0,"",LocatieLijst!B20)</f>
        <v/>
      </c>
      <c r="C20" s="149" t="str">
        <f>IF(LEN(LocatieLijst!C20)=0,"",LocatieLijst!C20)</f>
        <v/>
      </c>
      <c r="D20" s="149" t="str">
        <f>IF(LEN(LocatieLijst!D20)=0,"",LocatieLijst!D20)</f>
        <v/>
      </c>
      <c r="E20" s="149" t="str">
        <f>IF(LEN(LocatieLijst!E20)=0,"",LocatieLijst!E20)</f>
        <v/>
      </c>
      <c r="F20" s="149" t="str">
        <f>IF(LEN(LocatieLijst!F20)=0,"",LocatieLijst!F20)</f>
        <v/>
      </c>
      <c r="G20" s="149" t="str">
        <f>IF(LEN(LocatieLijst!G20)=0,"",LocatieLijst!G20)</f>
        <v/>
      </c>
      <c r="H20" s="150" t="str">
        <f>IF(G20="Vervalt","Vervalt",IF(G20=0,"",IF(LEN(G20)=0,"",(VLOOKUP(Scenario1!$G20,PDC!$B$6:$I$74,2,FALSE)))))</f>
        <v/>
      </c>
      <c r="I20" s="149" t="str">
        <f>IF(LEN(LocatieLijst!I20)=0,"",LocatieLijst!I20)</f>
        <v/>
      </c>
      <c r="J20" s="2"/>
      <c r="K20" s="2"/>
      <c r="L20" s="3"/>
      <c r="M20" s="8"/>
      <c r="N20" s="8"/>
      <c r="O20" s="12"/>
      <c r="P20" s="4"/>
      <c r="Q20" s="4"/>
      <c r="R20" s="4"/>
      <c r="S20" s="72">
        <f t="shared" si="0"/>
        <v>0</v>
      </c>
      <c r="T20" s="72">
        <f>IF(G20="Vervalt",0,IF(G20=0,0,IF(LEN(G20)=0,0,(VLOOKUP($G20,PDC!$B$6:$I$74,6,FALSE)))))</f>
        <v>0</v>
      </c>
      <c r="U20" s="72">
        <f t="shared" si="1"/>
        <v>0</v>
      </c>
      <c r="V20" s="73">
        <f>IF(G20="Vervalt",0,IF(J20="Inkoop bij 3e partij",Q20*(1+PDC!$F$28),0))</f>
        <v>0</v>
      </c>
      <c r="W20" s="73">
        <f>IF(G20="Vervalt",0,IF(J20="Inkoop bij 3e partij",P20*(1+PDC!$F$27)+IF(G20=0,0,IF(LEN(G20)=0,0,VLOOKUP($G20,PDC!$B$6:$I$74,7,FALSE))),0))</f>
        <v>0</v>
      </c>
      <c r="X20" s="74">
        <f>IF(G20="Vervalt",0,IF(J20="Inkoop bij 3e partij",0,IF(G20=0,0,IF(LEN(G20)=0,0,VLOOKUP($G20,PDC!$B$6:$I$74,5,FALSE)))))</f>
        <v>0</v>
      </c>
      <c r="Y20" s="74">
        <f>IF(G20="Vervalt",0,IF(J20="On-Net maken (glasvezel)",$M20*PDC!$F$23+$N20*PDC!$F$24+PDC!$F$22+$O20,IF(J20="On-Net maken (radio)",PDC!$F$25+$O20,0)))</f>
        <v>0</v>
      </c>
    </row>
    <row r="21" spans="1:29" x14ac:dyDescent="0.3">
      <c r="A21" s="149" t="str">
        <f>IF(LEN(LocatieLijst!A21)=0,"",LocatieLijst!A21)</f>
        <v/>
      </c>
      <c r="B21" s="149" t="str">
        <f>IF(LEN(LocatieLijst!B21)=0,"",LocatieLijst!B21)</f>
        <v/>
      </c>
      <c r="C21" s="149" t="str">
        <f>IF(LEN(LocatieLijst!C21)=0,"",LocatieLijst!C21)</f>
        <v/>
      </c>
      <c r="D21" s="149" t="str">
        <f>IF(LEN(LocatieLijst!D21)=0,"",LocatieLijst!D21)</f>
        <v/>
      </c>
      <c r="E21" s="149" t="str">
        <f>IF(LEN(LocatieLijst!E21)=0,"",LocatieLijst!E21)</f>
        <v/>
      </c>
      <c r="F21" s="149" t="str">
        <f>IF(LEN(LocatieLijst!F21)=0,"",LocatieLijst!F21)</f>
        <v/>
      </c>
      <c r="G21" s="149" t="str">
        <f>IF(LEN(LocatieLijst!G21)=0,"",LocatieLijst!G21)</f>
        <v/>
      </c>
      <c r="H21" s="150" t="str">
        <f>IF(G21="Vervalt","Vervalt",IF(G21=0,"",IF(LEN(G21)=0,"",(VLOOKUP(Scenario1!$G21,PDC!$B$6:$I$74,2,FALSE)))))</f>
        <v/>
      </c>
      <c r="I21" s="149" t="str">
        <f>IF(LEN(LocatieLijst!I21)=0,"",LocatieLijst!I21)</f>
        <v/>
      </c>
      <c r="J21" s="2"/>
      <c r="K21" s="2"/>
      <c r="L21" s="3"/>
      <c r="M21" s="8"/>
      <c r="N21" s="8"/>
      <c r="O21" s="12"/>
      <c r="P21" s="4"/>
      <c r="Q21" s="4"/>
      <c r="R21" s="4"/>
      <c r="S21" s="72">
        <f t="shared" si="0"/>
        <v>0</v>
      </c>
      <c r="T21" s="72">
        <f>IF(G21="Vervalt",0,IF(G21=0,0,IF(LEN(G21)=0,0,(VLOOKUP($G21,PDC!$B$6:$I$74,6,FALSE)))))</f>
        <v>0</v>
      </c>
      <c r="U21" s="72">
        <f t="shared" si="1"/>
        <v>0</v>
      </c>
      <c r="V21" s="73">
        <f>IF(G21="Vervalt",0,IF(J21="Inkoop bij 3e partij",Q21*(1+PDC!$F$28),0))</f>
        <v>0</v>
      </c>
      <c r="W21" s="73">
        <f>IF(G21="Vervalt",0,IF(J21="Inkoop bij 3e partij",P21*(1+PDC!$F$27)+IF(G21=0,0,IF(LEN(G21)=0,0,VLOOKUP($G21,PDC!$B$6:$I$74,7,FALSE))),0))</f>
        <v>0</v>
      </c>
      <c r="X21" s="74">
        <f>IF(G21="Vervalt",0,IF(J21="Inkoop bij 3e partij",0,IF(G21=0,0,IF(LEN(G21)=0,0,VLOOKUP($G21,PDC!$B$6:$I$74,5,FALSE)))))</f>
        <v>0</v>
      </c>
      <c r="Y21" s="74">
        <f>IF(G21="Vervalt",0,IF(J21="On-Net maken (glasvezel)",$M21*PDC!$F$23+$N21*PDC!$F$24+PDC!$F$22+$O21,IF(J21="On-Net maken (radio)",PDC!$F$25+$O21,0)))</f>
        <v>0</v>
      </c>
    </row>
    <row r="22" spans="1:29" x14ac:dyDescent="0.3">
      <c r="A22" s="149" t="str">
        <f>IF(LEN(LocatieLijst!A22)=0,"",LocatieLijst!A22)</f>
        <v/>
      </c>
      <c r="B22" s="149" t="str">
        <f>IF(LEN(LocatieLijst!B22)=0,"",LocatieLijst!B22)</f>
        <v/>
      </c>
      <c r="C22" s="149" t="str">
        <f>IF(LEN(LocatieLijst!C22)=0,"",LocatieLijst!C22)</f>
        <v/>
      </c>
      <c r="D22" s="149" t="str">
        <f>IF(LEN(LocatieLijst!D22)=0,"",LocatieLijst!D22)</f>
        <v/>
      </c>
      <c r="E22" s="149" t="str">
        <f>IF(LEN(LocatieLijst!E22)=0,"",LocatieLijst!E22)</f>
        <v/>
      </c>
      <c r="F22" s="149" t="str">
        <f>IF(LEN(LocatieLijst!F22)=0,"",LocatieLijst!F22)</f>
        <v/>
      </c>
      <c r="G22" s="149" t="str">
        <f>IF(LEN(LocatieLijst!G22)=0,"",LocatieLijst!G22)</f>
        <v/>
      </c>
      <c r="H22" s="150" t="str">
        <f>IF(G22="Vervalt","Vervalt",IF(G22=0,"",IF(LEN(G22)=0,"",(VLOOKUP(Scenario1!$G22,PDC!$B$6:$I$74,2,FALSE)))))</f>
        <v/>
      </c>
      <c r="I22" s="149" t="str">
        <f>IF(LEN(LocatieLijst!I22)=0,"",LocatieLijst!I22)</f>
        <v/>
      </c>
      <c r="J22" s="2"/>
      <c r="K22" s="2"/>
      <c r="L22" s="3"/>
      <c r="M22" s="8"/>
      <c r="N22" s="8"/>
      <c r="O22" s="12"/>
      <c r="P22" s="4"/>
      <c r="Q22" s="4"/>
      <c r="R22" s="4"/>
      <c r="S22" s="72">
        <f t="shared" si="0"/>
        <v>0</v>
      </c>
      <c r="T22" s="72">
        <f>IF(G22="Vervalt",0,IF(G22=0,0,IF(LEN(G22)=0,0,(VLOOKUP($G22,PDC!$B$6:$I$74,6,FALSE)))))</f>
        <v>0</v>
      </c>
      <c r="U22" s="72">
        <f t="shared" si="1"/>
        <v>0</v>
      </c>
      <c r="V22" s="73">
        <f>IF(G22="Vervalt",0,IF(J22="Inkoop bij 3e partij",Q22*(1+PDC!$F$28),0))</f>
        <v>0</v>
      </c>
      <c r="W22" s="73">
        <f>IF(G22="Vervalt",0,IF(J22="Inkoop bij 3e partij",P22*(1+PDC!$F$27)+IF(G22=0,0,IF(LEN(G22)=0,0,VLOOKUP($G22,PDC!$B$6:$I$74,7,FALSE))),0))</f>
        <v>0</v>
      </c>
      <c r="X22" s="74">
        <f>IF(G22="Vervalt",0,IF(J22="Inkoop bij 3e partij",0,IF(G22=0,0,IF(LEN(G22)=0,0,VLOOKUP($G22,PDC!$B$6:$I$74,5,FALSE)))))</f>
        <v>0</v>
      </c>
      <c r="Y22" s="74">
        <f>IF(G22="Vervalt",0,IF(J22="On-Net maken (glasvezel)",$M22*PDC!$F$23+$N22*PDC!$F$24+PDC!$F$22+$O22,IF(J22="On-Net maken (radio)",PDC!$F$25+$O22,0)))</f>
        <v>0</v>
      </c>
    </row>
    <row r="23" spans="1:29" x14ac:dyDescent="0.3">
      <c r="A23" s="149" t="str">
        <f>IF(LEN(LocatieLijst!A23)=0,"",LocatieLijst!A23)</f>
        <v/>
      </c>
      <c r="B23" s="149" t="str">
        <f>IF(LEN(LocatieLijst!B23)=0,"",LocatieLijst!B23)</f>
        <v/>
      </c>
      <c r="C23" s="149" t="str">
        <f>IF(LEN(LocatieLijst!C23)=0,"",LocatieLijst!C23)</f>
        <v/>
      </c>
      <c r="D23" s="149" t="str">
        <f>IF(LEN(LocatieLijst!D23)=0,"",LocatieLijst!D23)</f>
        <v/>
      </c>
      <c r="E23" s="149" t="str">
        <f>IF(LEN(LocatieLijst!E23)=0,"",LocatieLijst!E23)</f>
        <v/>
      </c>
      <c r="F23" s="149" t="str">
        <f>IF(LEN(LocatieLijst!F23)=0,"",LocatieLijst!F23)</f>
        <v/>
      </c>
      <c r="G23" s="149" t="str">
        <f>IF(LEN(LocatieLijst!G23)=0,"",LocatieLijst!G23)</f>
        <v/>
      </c>
      <c r="H23" s="150" t="str">
        <f>IF(G23="Vervalt","Vervalt",IF(G23=0,"",IF(LEN(G23)=0,"",(VLOOKUP(Scenario1!$G23,PDC!$B$6:$I$74,2,FALSE)))))</f>
        <v/>
      </c>
      <c r="I23" s="149" t="str">
        <f>IF(LEN(LocatieLijst!I23)=0,"",LocatieLijst!I23)</f>
        <v/>
      </c>
      <c r="J23" s="2"/>
      <c r="K23" s="2"/>
      <c r="L23" s="3"/>
      <c r="M23" s="8"/>
      <c r="N23" s="8"/>
      <c r="O23" s="12"/>
      <c r="P23" s="4"/>
      <c r="Q23" s="4"/>
      <c r="R23" s="4"/>
      <c r="S23" s="72">
        <f t="shared" si="0"/>
        <v>0</v>
      </c>
      <c r="T23" s="72">
        <f>IF(G23="Vervalt",0,IF(G23=0,0,IF(LEN(G23)=0,0,(VLOOKUP($G23,PDC!$B$6:$I$74,6,FALSE)))))</f>
        <v>0</v>
      </c>
      <c r="U23" s="72">
        <f t="shared" si="1"/>
        <v>0</v>
      </c>
      <c r="V23" s="73">
        <f>IF(G23="Vervalt",0,IF(J23="Inkoop bij 3e partij",Q23*(1+PDC!$F$28),0))</f>
        <v>0</v>
      </c>
      <c r="W23" s="73">
        <f>IF(G23="Vervalt",0,IF(J23="Inkoop bij 3e partij",P23*(1+PDC!$F$27)+IF(G23=0,0,IF(LEN(G23)=0,0,VLOOKUP($G23,PDC!$B$6:$I$74,7,FALSE))),0))</f>
        <v>0</v>
      </c>
      <c r="X23" s="74">
        <f>IF(G23="Vervalt",0,IF(J23="Inkoop bij 3e partij",0,IF(G23=0,0,IF(LEN(G23)=0,0,VLOOKUP($G23,PDC!$B$6:$I$74,5,FALSE)))))</f>
        <v>0</v>
      </c>
      <c r="Y23" s="74">
        <f>IF(G23="Vervalt",0,IF(J23="On-Net maken (glasvezel)",$M23*PDC!$F$23+$N23*PDC!$F$24+PDC!$F$22+$O23,IF(J23="On-Net maken (radio)",PDC!$F$25+$O23,0)))</f>
        <v>0</v>
      </c>
    </row>
    <row r="24" spans="1:29" x14ac:dyDescent="0.3">
      <c r="A24" s="149" t="str">
        <f>IF(LEN(LocatieLijst!A24)=0,"",LocatieLijst!A24)</f>
        <v/>
      </c>
      <c r="B24" s="149" t="str">
        <f>IF(LEN(LocatieLijst!B24)=0,"",LocatieLijst!B24)</f>
        <v/>
      </c>
      <c r="C24" s="149" t="str">
        <f>IF(LEN(LocatieLijst!C24)=0,"",LocatieLijst!C24)</f>
        <v/>
      </c>
      <c r="D24" s="149" t="str">
        <f>IF(LEN(LocatieLijst!D24)=0,"",LocatieLijst!D24)</f>
        <v/>
      </c>
      <c r="E24" s="149" t="str">
        <f>IF(LEN(LocatieLijst!E24)=0,"",LocatieLijst!E24)</f>
        <v/>
      </c>
      <c r="F24" s="149" t="str">
        <f>IF(LEN(LocatieLijst!F24)=0,"",LocatieLijst!F24)</f>
        <v/>
      </c>
      <c r="G24" s="149" t="str">
        <f>IF(LEN(LocatieLijst!G24)=0,"",LocatieLijst!G24)</f>
        <v/>
      </c>
      <c r="H24" s="150" t="str">
        <f>IF(G24="Vervalt","Vervalt",IF(G24=0,"",IF(LEN(G24)=0,"",(VLOOKUP(Scenario1!$G24,PDC!$B$6:$I$74,2,FALSE)))))</f>
        <v/>
      </c>
      <c r="I24" s="149" t="str">
        <f>IF(LEN(LocatieLijst!I24)=0,"",LocatieLijst!I24)</f>
        <v/>
      </c>
      <c r="J24" s="2"/>
      <c r="K24" s="2"/>
      <c r="L24" s="3"/>
      <c r="M24" s="8"/>
      <c r="N24" s="8"/>
      <c r="O24" s="12"/>
      <c r="P24" s="4"/>
      <c r="Q24" s="4"/>
      <c r="R24" s="4"/>
      <c r="S24" s="72">
        <f t="shared" si="0"/>
        <v>0</v>
      </c>
      <c r="T24" s="72">
        <f>IF(G24="Vervalt",0,IF(G24=0,0,IF(LEN(G24)=0,0,(VLOOKUP($G24,PDC!$B$6:$I$74,6,FALSE)))))</f>
        <v>0</v>
      </c>
      <c r="U24" s="72">
        <f t="shared" si="1"/>
        <v>0</v>
      </c>
      <c r="V24" s="73">
        <f>IF(G24="Vervalt",0,IF(J24="Inkoop bij 3e partij",Q24*(1+PDC!$F$28),0))</f>
        <v>0</v>
      </c>
      <c r="W24" s="73">
        <f>IF(G24="Vervalt",0,IF(J24="Inkoop bij 3e partij",P24*(1+PDC!$F$27)+IF(G24=0,0,IF(LEN(G24)=0,0,VLOOKUP($G24,PDC!$B$6:$I$74,7,FALSE))),0))</f>
        <v>0</v>
      </c>
      <c r="X24" s="74">
        <f>IF(G24="Vervalt",0,IF(J24="Inkoop bij 3e partij",0,IF(G24=0,0,IF(LEN(G24)=0,0,VLOOKUP($G24,PDC!$B$6:$I$74,5,FALSE)))))</f>
        <v>0</v>
      </c>
      <c r="Y24" s="74">
        <f>IF(G24="Vervalt",0,IF(J24="On-Net maken (glasvezel)",$M24*PDC!$F$23+$N24*PDC!$F$24+PDC!$F$22+$O24,IF(J24="On-Net maken (radio)",PDC!$F$25+$O24,0)))</f>
        <v>0</v>
      </c>
    </row>
    <row r="25" spans="1:29" x14ac:dyDescent="0.3">
      <c r="A25" s="149" t="str">
        <f>IF(LEN(LocatieLijst!A25)=0,"",LocatieLijst!A25)</f>
        <v/>
      </c>
      <c r="B25" s="149" t="str">
        <f>IF(LEN(LocatieLijst!B25)=0,"",LocatieLijst!B25)</f>
        <v/>
      </c>
      <c r="C25" s="149" t="str">
        <f>IF(LEN(LocatieLijst!C25)=0,"",LocatieLijst!C25)</f>
        <v/>
      </c>
      <c r="D25" s="149" t="str">
        <f>IF(LEN(LocatieLijst!D25)=0,"",LocatieLijst!D25)</f>
        <v/>
      </c>
      <c r="E25" s="149" t="str">
        <f>IF(LEN(LocatieLijst!E25)=0,"",LocatieLijst!E25)</f>
        <v/>
      </c>
      <c r="F25" s="149" t="str">
        <f>IF(LEN(LocatieLijst!F25)=0,"",LocatieLijst!F25)</f>
        <v/>
      </c>
      <c r="G25" s="149" t="str">
        <f>IF(LEN(LocatieLijst!G25)=0,"",LocatieLijst!G25)</f>
        <v/>
      </c>
      <c r="H25" s="150" t="str">
        <f>IF(G25="Vervalt","Vervalt",IF(G25=0,"",IF(LEN(G25)=0,"",(VLOOKUP(Scenario1!$G25,PDC!$B$6:$I$74,2,FALSE)))))</f>
        <v/>
      </c>
      <c r="I25" s="149" t="str">
        <f>IF(LEN(LocatieLijst!I25)=0,"",LocatieLijst!I25)</f>
        <v/>
      </c>
      <c r="J25" s="2"/>
      <c r="K25" s="2"/>
      <c r="L25" s="3"/>
      <c r="M25" s="8"/>
      <c r="N25" s="8"/>
      <c r="O25" s="12"/>
      <c r="P25" s="4"/>
      <c r="Q25" s="4"/>
      <c r="R25" s="4"/>
      <c r="S25" s="72">
        <f t="shared" si="0"/>
        <v>0</v>
      </c>
      <c r="T25" s="72">
        <f>IF(G25="Vervalt",0,IF(G25=0,0,IF(LEN(G25)=0,0,(VLOOKUP($G25,PDC!$B$6:$I$74,6,FALSE)))))</f>
        <v>0</v>
      </c>
      <c r="U25" s="72">
        <f t="shared" si="1"/>
        <v>0</v>
      </c>
      <c r="V25" s="73">
        <f>IF(G25="Vervalt",0,IF(J25="Inkoop bij 3e partij",Q25*(1+PDC!$F$28),0))</f>
        <v>0</v>
      </c>
      <c r="W25" s="73">
        <f>IF(G25="Vervalt",0,IF(J25="Inkoop bij 3e partij",P25*(1+PDC!$F$27)+IF(G25=0,0,IF(LEN(G25)=0,0,VLOOKUP($G25,PDC!$B$6:$I$74,7,FALSE))),0))</f>
        <v>0</v>
      </c>
      <c r="X25" s="74">
        <f>IF(G25="Vervalt",0,IF(J25="Inkoop bij 3e partij",0,IF(G25=0,0,IF(LEN(G25)=0,0,VLOOKUP($G25,PDC!$B$6:$I$74,5,FALSE)))))</f>
        <v>0</v>
      </c>
      <c r="Y25" s="74">
        <f>IF(G25="Vervalt",0,IF(J25="On-Net maken (glasvezel)",$M25*PDC!$F$23+$N25*PDC!$F$24+PDC!$F$22+$O25,IF(J25="On-Net maken (radio)",PDC!$F$25+$O25,0)))</f>
        <v>0</v>
      </c>
    </row>
    <row r="26" spans="1:29" x14ac:dyDescent="0.3">
      <c r="A26" s="149" t="str">
        <f>IF(LEN(LocatieLijst!A26)=0,"",LocatieLijst!A26)</f>
        <v/>
      </c>
      <c r="B26" s="149" t="str">
        <f>IF(LEN(LocatieLijst!B26)=0,"",LocatieLijst!B26)</f>
        <v/>
      </c>
      <c r="C26" s="149" t="str">
        <f>IF(LEN(LocatieLijst!C26)=0,"",LocatieLijst!C26)</f>
        <v/>
      </c>
      <c r="D26" s="149" t="str">
        <f>IF(LEN(LocatieLijst!D26)=0,"",LocatieLijst!D26)</f>
        <v/>
      </c>
      <c r="E26" s="149" t="str">
        <f>IF(LEN(LocatieLijst!E26)=0,"",LocatieLijst!E26)</f>
        <v/>
      </c>
      <c r="F26" s="149" t="str">
        <f>IF(LEN(LocatieLijst!F26)=0,"",LocatieLijst!F26)</f>
        <v/>
      </c>
      <c r="G26" s="149" t="str">
        <f>IF(LEN(LocatieLijst!G26)=0,"",LocatieLijst!G26)</f>
        <v/>
      </c>
      <c r="H26" s="150" t="str">
        <f>IF(G26="Vervalt","Vervalt",IF(G26=0,"",IF(LEN(G26)=0,"",(VLOOKUP(Scenario1!$G26,PDC!$B$6:$I$74,2,FALSE)))))</f>
        <v/>
      </c>
      <c r="I26" s="149" t="str">
        <f>IF(LEN(LocatieLijst!I26)=0,"",LocatieLijst!I26)</f>
        <v/>
      </c>
      <c r="J26" s="2"/>
      <c r="K26" s="2"/>
      <c r="L26" s="3"/>
      <c r="M26" s="8"/>
      <c r="N26" s="8"/>
      <c r="O26" s="12"/>
      <c r="P26" s="4"/>
      <c r="Q26" s="4"/>
      <c r="R26" s="4"/>
      <c r="S26" s="72">
        <f t="shared" si="0"/>
        <v>0</v>
      </c>
      <c r="T26" s="72">
        <f>IF(G26="Vervalt",0,IF(G26=0,0,IF(LEN(G26)=0,0,(VLOOKUP($G26,PDC!$B$6:$I$74,6,FALSE)))))</f>
        <v>0</v>
      </c>
      <c r="U26" s="72">
        <f t="shared" si="1"/>
        <v>0</v>
      </c>
      <c r="V26" s="73">
        <f>IF(G26="Vervalt",0,IF(J26="Inkoop bij 3e partij",Q26*(1+PDC!$F$28),0))</f>
        <v>0</v>
      </c>
      <c r="W26" s="73">
        <f>IF(G26="Vervalt",0,IF(J26="Inkoop bij 3e partij",P26*(1+PDC!$F$27)+IF(G26=0,0,IF(LEN(G26)=0,0,VLOOKUP($G26,PDC!$B$6:$I$74,7,FALSE))),0))</f>
        <v>0</v>
      </c>
      <c r="X26" s="74">
        <f>IF(G26="Vervalt",0,IF(J26="Inkoop bij 3e partij",0,IF(G26=0,0,IF(LEN(G26)=0,0,VLOOKUP($G26,PDC!$B$6:$I$74,5,FALSE)))))</f>
        <v>0</v>
      </c>
      <c r="Y26" s="74">
        <f>IF(G26="Vervalt",0,IF(J26="On-Net maken (glasvezel)",$M26*PDC!$F$23+$N26*PDC!$F$24+PDC!$F$22+$O26,IF(J26="On-Net maken (radio)",PDC!$F$25+$O26,0)))</f>
        <v>0</v>
      </c>
    </row>
    <row r="27" spans="1:29" x14ac:dyDescent="0.3">
      <c r="A27" s="149" t="str">
        <f>IF(LEN(LocatieLijst!A27)=0,"",LocatieLijst!A27)</f>
        <v/>
      </c>
      <c r="B27" s="149" t="str">
        <f>IF(LEN(LocatieLijst!B27)=0,"",LocatieLijst!B27)</f>
        <v/>
      </c>
      <c r="C27" s="149" t="str">
        <f>IF(LEN(LocatieLijst!C27)=0,"",LocatieLijst!C27)</f>
        <v/>
      </c>
      <c r="D27" s="149" t="str">
        <f>IF(LEN(LocatieLijst!D27)=0,"",LocatieLijst!D27)</f>
        <v/>
      </c>
      <c r="E27" s="149" t="str">
        <f>IF(LEN(LocatieLijst!E27)=0,"",LocatieLijst!E27)</f>
        <v/>
      </c>
      <c r="F27" s="149" t="str">
        <f>IF(LEN(LocatieLijst!F27)=0,"",LocatieLijst!F27)</f>
        <v/>
      </c>
      <c r="G27" s="149" t="str">
        <f>IF(LEN(LocatieLijst!G27)=0,"",LocatieLijst!G27)</f>
        <v/>
      </c>
      <c r="H27" s="150" t="str">
        <f>IF(G27="Vervalt","Vervalt",IF(G27=0,"",IF(LEN(G27)=0,"",(VLOOKUP(Scenario1!$G27,PDC!$B$6:$I$74,2,FALSE)))))</f>
        <v/>
      </c>
      <c r="I27" s="149" t="str">
        <f>IF(LEN(LocatieLijst!I27)=0,"",LocatieLijst!I27)</f>
        <v/>
      </c>
      <c r="J27" s="2"/>
      <c r="K27" s="2"/>
      <c r="L27" s="3"/>
      <c r="M27" s="8"/>
      <c r="N27" s="8"/>
      <c r="O27" s="12"/>
      <c r="P27" s="4"/>
      <c r="Q27" s="4"/>
      <c r="R27" s="4"/>
      <c r="S27" s="72">
        <f t="shared" si="0"/>
        <v>0</v>
      </c>
      <c r="T27" s="72">
        <f>IF(G27="Vervalt",0,IF(G27=0,0,IF(LEN(G27)=0,0,(VLOOKUP($G27,PDC!$B$6:$I$74,6,FALSE)))))</f>
        <v>0</v>
      </c>
      <c r="U27" s="72">
        <f t="shared" si="1"/>
        <v>0</v>
      </c>
      <c r="V27" s="73">
        <f>IF(G27="Vervalt",0,IF(J27="Inkoop bij 3e partij",Q27*(1+PDC!$F$28),0))</f>
        <v>0</v>
      </c>
      <c r="W27" s="73">
        <f>IF(G27="Vervalt",0,IF(J27="Inkoop bij 3e partij",P27*(1+PDC!$F$27)+IF(G27=0,0,IF(LEN(G27)=0,0,VLOOKUP($G27,PDC!$B$6:$I$74,7,FALSE))),0))</f>
        <v>0</v>
      </c>
      <c r="X27" s="74">
        <f>IF(G27="Vervalt",0,IF(J27="Inkoop bij 3e partij",0,IF(G27=0,0,IF(LEN(G27)=0,0,VLOOKUP($G27,PDC!$B$6:$I$74,5,FALSE)))))</f>
        <v>0</v>
      </c>
      <c r="Y27" s="74">
        <f>IF(G27="Vervalt",0,IF(J27="On-Net maken (glasvezel)",$M27*PDC!$F$23+$N27*PDC!$F$24+PDC!$F$22+$O27,IF(J27="On-Net maken (radio)",PDC!$F$25+$O27,0)))</f>
        <v>0</v>
      </c>
    </row>
    <row r="28" spans="1:29" x14ac:dyDescent="0.3">
      <c r="A28" s="149" t="str">
        <f>IF(LEN(LocatieLijst!A28)=0,"",LocatieLijst!A28)</f>
        <v/>
      </c>
      <c r="B28" s="149" t="str">
        <f>IF(LEN(LocatieLijst!B28)=0,"",LocatieLijst!B28)</f>
        <v/>
      </c>
      <c r="C28" s="149" t="str">
        <f>IF(LEN(LocatieLijst!C28)=0,"",LocatieLijst!C28)</f>
        <v/>
      </c>
      <c r="D28" s="149" t="str">
        <f>IF(LEN(LocatieLijst!D28)=0,"",LocatieLijst!D28)</f>
        <v/>
      </c>
      <c r="E28" s="149" t="str">
        <f>IF(LEN(LocatieLijst!E28)=0,"",LocatieLijst!E28)</f>
        <v/>
      </c>
      <c r="F28" s="149" t="str">
        <f>IF(LEN(LocatieLijst!F28)=0,"",LocatieLijst!F28)</f>
        <v/>
      </c>
      <c r="G28" s="149" t="str">
        <f>IF(LEN(LocatieLijst!G28)=0,"",LocatieLijst!G28)</f>
        <v/>
      </c>
      <c r="H28" s="150" t="str">
        <f>IF(G28="Vervalt","Vervalt",IF(G28=0,"",IF(LEN(G28)=0,"",(VLOOKUP(Scenario1!$G28,PDC!$B$6:$I$74,2,FALSE)))))</f>
        <v/>
      </c>
      <c r="I28" s="149" t="str">
        <f>IF(LEN(LocatieLijst!I28)=0,"",LocatieLijst!I28)</f>
        <v/>
      </c>
      <c r="J28" s="2"/>
      <c r="K28" s="2"/>
      <c r="L28" s="3"/>
      <c r="M28" s="8"/>
      <c r="N28" s="8"/>
      <c r="O28" s="12"/>
      <c r="P28" s="4"/>
      <c r="Q28" s="4"/>
      <c r="R28" s="4"/>
      <c r="S28" s="72">
        <f t="shared" si="0"/>
        <v>0</v>
      </c>
      <c r="T28" s="72">
        <f>IF(G28="Vervalt",0,IF(G28=0,0,IF(LEN(G28)=0,0,(VLOOKUP($G28,PDC!$B$6:$I$74,6,FALSE)))))</f>
        <v>0</v>
      </c>
      <c r="U28" s="72">
        <f t="shared" si="1"/>
        <v>0</v>
      </c>
      <c r="V28" s="73">
        <f>IF(G28="Vervalt",0,IF(J28="Inkoop bij 3e partij",Q28*(1+PDC!$F$28),0))</f>
        <v>0</v>
      </c>
      <c r="W28" s="73">
        <f>IF(G28="Vervalt",0,IF(J28="Inkoop bij 3e partij",P28*(1+PDC!$F$27)+IF(G28=0,0,IF(LEN(G28)=0,0,VLOOKUP($G28,PDC!$B$6:$I$74,7,FALSE))),0))</f>
        <v>0</v>
      </c>
      <c r="X28" s="74">
        <f>IF(G28="Vervalt",0,IF(J28="Inkoop bij 3e partij",0,IF(G28=0,0,IF(LEN(G28)=0,0,VLOOKUP($G28,PDC!$B$6:$I$74,5,FALSE)))))</f>
        <v>0</v>
      </c>
      <c r="Y28" s="74">
        <f>IF(G28="Vervalt",0,IF(J28="On-Net maken (glasvezel)",$M28*PDC!$F$23+$N28*PDC!$F$24+PDC!$F$22+$O28,IF(J28="On-Net maken (radio)",PDC!$F$25+$O28,0)))</f>
        <v>0</v>
      </c>
    </row>
    <row r="29" spans="1:29" x14ac:dyDescent="0.3">
      <c r="A29" s="149" t="str">
        <f>IF(LEN(LocatieLijst!A29)=0,"",LocatieLijst!A29)</f>
        <v/>
      </c>
      <c r="B29" s="149" t="str">
        <f>IF(LEN(LocatieLijst!B29)=0,"",LocatieLijst!B29)</f>
        <v/>
      </c>
      <c r="C29" s="149" t="str">
        <f>IF(LEN(LocatieLijst!C29)=0,"",LocatieLijst!C29)</f>
        <v/>
      </c>
      <c r="D29" s="149" t="str">
        <f>IF(LEN(LocatieLijst!D29)=0,"",LocatieLijst!D29)</f>
        <v/>
      </c>
      <c r="E29" s="149" t="str">
        <f>IF(LEN(LocatieLijst!E29)=0,"",LocatieLijst!E29)</f>
        <v/>
      </c>
      <c r="F29" s="149" t="str">
        <f>IF(LEN(LocatieLijst!F29)=0,"",LocatieLijst!F29)</f>
        <v/>
      </c>
      <c r="G29" s="149" t="str">
        <f>IF(LEN(LocatieLijst!G29)=0,"",LocatieLijst!G29)</f>
        <v/>
      </c>
      <c r="H29" s="150" t="str">
        <f>IF(G29="Vervalt","Vervalt",IF(G29=0,"",IF(LEN(G29)=0,"",(VLOOKUP(Scenario1!$G29,PDC!$B$6:$I$74,2,FALSE)))))</f>
        <v/>
      </c>
      <c r="I29" s="149" t="str">
        <f>IF(LEN(LocatieLijst!I29)=0,"",LocatieLijst!I29)</f>
        <v/>
      </c>
      <c r="J29" s="2"/>
      <c r="K29" s="2"/>
      <c r="L29" s="3"/>
      <c r="M29" s="8"/>
      <c r="N29" s="8"/>
      <c r="O29" s="12"/>
      <c r="P29" s="4"/>
      <c r="Q29" s="4"/>
      <c r="R29" s="4"/>
      <c r="S29" s="72">
        <f t="shared" si="0"/>
        <v>0</v>
      </c>
      <c r="T29" s="72">
        <f>IF(G29="Vervalt",0,IF(G29=0,0,IF(LEN(G29)=0,0,(VLOOKUP($G29,PDC!$B$6:$I$74,6,FALSE)))))</f>
        <v>0</v>
      </c>
      <c r="U29" s="72">
        <f t="shared" si="1"/>
        <v>0</v>
      </c>
      <c r="V29" s="73">
        <f>IF(G29="Vervalt",0,IF(J29="Inkoop bij 3e partij",Q29*(1+PDC!$F$28),0))</f>
        <v>0</v>
      </c>
      <c r="W29" s="73">
        <f>IF(G29="Vervalt",0,IF(J29="Inkoop bij 3e partij",P29*(1+PDC!$F$27)+IF(G29=0,0,IF(LEN(G29)=0,0,VLOOKUP($G29,PDC!$B$6:$I$74,7,FALSE))),0))</f>
        <v>0</v>
      </c>
      <c r="X29" s="74">
        <f>IF(G29="Vervalt",0,IF(J29="Inkoop bij 3e partij",0,IF(G29=0,0,IF(LEN(G29)=0,0,VLOOKUP($G29,PDC!$B$6:$I$74,5,FALSE)))))</f>
        <v>0</v>
      </c>
      <c r="Y29" s="74">
        <f>IF(G29="Vervalt",0,IF(J29="On-Net maken (glasvezel)",$M29*PDC!$F$23+$N29*PDC!$F$24+PDC!$F$22+$O29,IF(J29="On-Net maken (radio)",PDC!$F$25+$O29,0)))</f>
        <v>0</v>
      </c>
    </row>
    <row r="30" spans="1:29" x14ac:dyDescent="0.3">
      <c r="A30" s="149" t="str">
        <f>IF(LEN(LocatieLijst!A30)=0,"",LocatieLijst!A30)</f>
        <v/>
      </c>
      <c r="B30" s="149" t="str">
        <f>IF(LEN(LocatieLijst!B30)=0,"",LocatieLijst!B30)</f>
        <v/>
      </c>
      <c r="C30" s="149" t="str">
        <f>IF(LEN(LocatieLijst!C30)=0,"",LocatieLijst!C30)</f>
        <v/>
      </c>
      <c r="D30" s="149" t="str">
        <f>IF(LEN(LocatieLijst!D30)=0,"",LocatieLijst!D30)</f>
        <v/>
      </c>
      <c r="E30" s="149" t="str">
        <f>IF(LEN(LocatieLijst!E30)=0,"",LocatieLijst!E30)</f>
        <v/>
      </c>
      <c r="F30" s="149" t="str">
        <f>IF(LEN(LocatieLijst!F30)=0,"",LocatieLijst!F30)</f>
        <v/>
      </c>
      <c r="G30" s="149" t="str">
        <f>IF(LEN(LocatieLijst!G30)=0,"",LocatieLijst!G30)</f>
        <v/>
      </c>
      <c r="H30" s="150" t="str">
        <f>IF(G30="Vervalt","Vervalt",IF(G30=0,"",IF(LEN(G30)=0,"",(VLOOKUP(Scenario1!$G30,PDC!$B$6:$I$74,2,FALSE)))))</f>
        <v/>
      </c>
      <c r="I30" s="149" t="str">
        <f>IF(LEN(LocatieLijst!I30)=0,"",LocatieLijst!I30)</f>
        <v/>
      </c>
      <c r="J30" s="2"/>
      <c r="K30" s="2"/>
      <c r="L30" s="3"/>
      <c r="M30" s="8"/>
      <c r="N30" s="8"/>
      <c r="O30" s="12"/>
      <c r="P30" s="4"/>
      <c r="Q30" s="4"/>
      <c r="R30" s="4"/>
      <c r="S30" s="72">
        <f t="shared" si="0"/>
        <v>0</v>
      </c>
      <c r="T30" s="72">
        <f>IF(G30="Vervalt",0,IF(G30=0,0,IF(LEN(G30)=0,0,(VLOOKUP($G30,PDC!$B$6:$I$74,6,FALSE)))))</f>
        <v>0</v>
      </c>
      <c r="U30" s="72">
        <f t="shared" si="1"/>
        <v>0</v>
      </c>
      <c r="V30" s="73">
        <f>IF(G30="Vervalt",0,IF(J30="Inkoop bij 3e partij",Q30*(1+PDC!$F$28),0))</f>
        <v>0</v>
      </c>
      <c r="W30" s="73">
        <f>IF(G30="Vervalt",0,IF(J30="Inkoop bij 3e partij",P30*(1+PDC!$F$27)+IF(G30=0,0,IF(LEN(G30)=0,0,VLOOKUP($G30,PDC!$B$6:$I$74,7,FALSE))),0))</f>
        <v>0</v>
      </c>
      <c r="X30" s="74">
        <f>IF(G30="Vervalt",0,IF(J30="Inkoop bij 3e partij",0,IF(G30=0,0,IF(LEN(G30)=0,0,VLOOKUP($G30,PDC!$B$6:$I$74,5,FALSE)))))</f>
        <v>0</v>
      </c>
      <c r="Y30" s="74">
        <f>IF(G30="Vervalt",0,IF(J30="On-Net maken (glasvezel)",$M30*PDC!$F$23+$N30*PDC!$F$24+PDC!$F$22+$O30,IF(J30="On-Net maken (radio)",PDC!$F$25+$O30,0)))</f>
        <v>0</v>
      </c>
    </row>
    <row r="31" spans="1:29" x14ac:dyDescent="0.3">
      <c r="A31" s="149" t="str">
        <f>IF(LEN(LocatieLijst!A31)=0,"",LocatieLijst!A31)</f>
        <v/>
      </c>
      <c r="B31" s="149" t="str">
        <f>IF(LEN(LocatieLijst!B31)=0,"",LocatieLijst!B31)</f>
        <v/>
      </c>
      <c r="C31" s="149" t="str">
        <f>IF(LEN(LocatieLijst!C31)=0,"",LocatieLijst!C31)</f>
        <v/>
      </c>
      <c r="D31" s="149" t="str">
        <f>IF(LEN(LocatieLijst!D31)=0,"",LocatieLijst!D31)</f>
        <v/>
      </c>
      <c r="E31" s="149" t="str">
        <f>IF(LEN(LocatieLijst!E31)=0,"",LocatieLijst!E31)</f>
        <v/>
      </c>
      <c r="F31" s="149" t="str">
        <f>IF(LEN(LocatieLijst!F31)=0,"",LocatieLijst!F31)</f>
        <v/>
      </c>
      <c r="G31" s="149" t="str">
        <f>IF(LEN(LocatieLijst!G31)=0,"",LocatieLijst!G31)</f>
        <v/>
      </c>
      <c r="H31" s="150" t="str">
        <f>IF(G31="Vervalt","Vervalt",IF(G31=0,"",IF(LEN(G31)=0,"",(VLOOKUP(Scenario1!$G31,PDC!$B$6:$I$74,2,FALSE)))))</f>
        <v/>
      </c>
      <c r="I31" s="149" t="str">
        <f>IF(LEN(LocatieLijst!I31)=0,"",LocatieLijst!I31)</f>
        <v/>
      </c>
      <c r="J31" s="2"/>
      <c r="K31" s="2"/>
      <c r="L31" s="3"/>
      <c r="M31" s="8"/>
      <c r="N31" s="8"/>
      <c r="O31" s="12"/>
      <c r="P31" s="4"/>
      <c r="Q31" s="4"/>
      <c r="R31" s="4"/>
      <c r="S31" s="72">
        <f t="shared" si="0"/>
        <v>0</v>
      </c>
      <c r="T31" s="72">
        <f>IF(G31="Vervalt",0,IF(G31=0,0,IF(LEN(G31)=0,0,(VLOOKUP($G31,PDC!$B$6:$I$74,6,FALSE)))))</f>
        <v>0</v>
      </c>
      <c r="U31" s="72">
        <f t="shared" si="1"/>
        <v>0</v>
      </c>
      <c r="V31" s="73">
        <f>IF(G31="Vervalt",0,IF(J31="Inkoop bij 3e partij",Q31*(1+PDC!$F$28),0))</f>
        <v>0</v>
      </c>
      <c r="W31" s="73">
        <f>IF(G31="Vervalt",0,IF(J31="Inkoop bij 3e partij",P31*(1+PDC!$F$27)+IF(G31=0,0,IF(LEN(G31)=0,0,VLOOKUP($G31,PDC!$B$6:$I$74,7,FALSE))),0))</f>
        <v>0</v>
      </c>
      <c r="X31" s="74">
        <f>IF(G31="Vervalt",0,IF(J31="Inkoop bij 3e partij",0,IF(G31=0,0,IF(LEN(G31)=0,0,VLOOKUP($G31,PDC!$B$6:$I$74,5,FALSE)))))</f>
        <v>0</v>
      </c>
      <c r="Y31" s="74">
        <f>IF(G31="Vervalt",0,IF(J31="On-Net maken (glasvezel)",$M31*PDC!$F$23+$N31*PDC!$F$24+PDC!$F$22+$O31,IF(J31="On-Net maken (radio)",PDC!$F$25+$O31,0)))</f>
        <v>0</v>
      </c>
    </row>
    <row r="32" spans="1:29" x14ac:dyDescent="0.3">
      <c r="A32" s="149" t="str">
        <f>IF(LEN(LocatieLijst!A32)=0,"",LocatieLijst!A32)</f>
        <v/>
      </c>
      <c r="B32" s="149" t="str">
        <f>IF(LEN(LocatieLijst!B32)=0,"",LocatieLijst!B32)</f>
        <v/>
      </c>
      <c r="C32" s="149" t="str">
        <f>IF(LEN(LocatieLijst!C32)=0,"",LocatieLijst!C32)</f>
        <v/>
      </c>
      <c r="D32" s="149" t="str">
        <f>IF(LEN(LocatieLijst!D32)=0,"",LocatieLijst!D32)</f>
        <v/>
      </c>
      <c r="E32" s="149" t="str">
        <f>IF(LEN(LocatieLijst!E32)=0,"",LocatieLijst!E32)</f>
        <v/>
      </c>
      <c r="F32" s="149" t="str">
        <f>IF(LEN(LocatieLijst!F32)=0,"",LocatieLijst!F32)</f>
        <v/>
      </c>
      <c r="G32" s="149" t="str">
        <f>IF(LEN(LocatieLijst!G32)=0,"",LocatieLijst!G32)</f>
        <v/>
      </c>
      <c r="H32" s="150" t="str">
        <f>IF(G32="Vervalt","Vervalt",IF(G32=0,"",IF(LEN(G32)=0,"",(VLOOKUP(Scenario1!$G32,PDC!$B$6:$I$74,2,FALSE)))))</f>
        <v/>
      </c>
      <c r="I32" s="149" t="str">
        <f>IF(LEN(LocatieLijst!I32)=0,"",LocatieLijst!I32)</f>
        <v/>
      </c>
      <c r="J32" s="2"/>
      <c r="K32" s="2"/>
      <c r="L32" s="3"/>
      <c r="M32" s="8"/>
      <c r="N32" s="8"/>
      <c r="O32" s="12"/>
      <c r="P32" s="4"/>
      <c r="Q32" s="4"/>
      <c r="R32" s="4"/>
      <c r="S32" s="72">
        <f t="shared" si="0"/>
        <v>0</v>
      </c>
      <c r="T32" s="72">
        <f>IF(G32="Vervalt",0,IF(G32=0,0,IF(LEN(G32)=0,0,(VLOOKUP($G32,PDC!$B$6:$I$74,6,FALSE)))))</f>
        <v>0</v>
      </c>
      <c r="U32" s="72">
        <f t="shared" si="1"/>
        <v>0</v>
      </c>
      <c r="V32" s="73">
        <f>IF(G32="Vervalt",0,IF(J32="Inkoop bij 3e partij",Q32*(1+PDC!$F$28),0))</f>
        <v>0</v>
      </c>
      <c r="W32" s="73">
        <f>IF(G32="Vervalt",0,IF(J32="Inkoop bij 3e partij",P32*(1+PDC!$F$27)+IF(G32=0,0,IF(LEN(G32)=0,0,VLOOKUP($G32,PDC!$B$6:$I$74,7,FALSE))),0))</f>
        <v>0</v>
      </c>
      <c r="X32" s="74">
        <f>IF(G32="Vervalt",0,IF(J32="Inkoop bij 3e partij",0,IF(G32=0,0,IF(LEN(G32)=0,0,VLOOKUP($G32,PDC!$B$6:$I$74,5,FALSE)))))</f>
        <v>0</v>
      </c>
      <c r="Y32" s="74">
        <f>IF(G32="Vervalt",0,IF(J32="On-Net maken (glasvezel)",$M32*PDC!$F$23+$N32*PDC!$F$24+PDC!$F$22+$O32,IF(J32="On-Net maken (radio)",PDC!$F$25+$O32,0)))</f>
        <v>0</v>
      </c>
    </row>
    <row r="33" spans="1:25" x14ac:dyDescent="0.3">
      <c r="A33" s="149" t="str">
        <f>IF(LEN(LocatieLijst!A33)=0,"",LocatieLijst!A33)</f>
        <v/>
      </c>
      <c r="B33" s="149" t="str">
        <f>IF(LEN(LocatieLijst!B33)=0,"",LocatieLijst!B33)</f>
        <v/>
      </c>
      <c r="C33" s="149" t="str">
        <f>IF(LEN(LocatieLijst!C33)=0,"",LocatieLijst!C33)</f>
        <v/>
      </c>
      <c r="D33" s="149" t="str">
        <f>IF(LEN(LocatieLijst!D33)=0,"",LocatieLijst!D33)</f>
        <v/>
      </c>
      <c r="E33" s="149" t="str">
        <f>IF(LEN(LocatieLijst!E33)=0,"",LocatieLijst!E33)</f>
        <v/>
      </c>
      <c r="F33" s="149" t="str">
        <f>IF(LEN(LocatieLijst!F33)=0,"",LocatieLijst!F33)</f>
        <v/>
      </c>
      <c r="G33" s="149" t="str">
        <f>IF(LEN(LocatieLijst!G33)=0,"",LocatieLijst!G33)</f>
        <v/>
      </c>
      <c r="H33" s="150" t="str">
        <f>IF(G33="Vervalt","Vervalt",IF(G33=0,"",IF(LEN(G33)=0,"",(VLOOKUP(Scenario1!$G33,PDC!$B$6:$I$74,2,FALSE)))))</f>
        <v/>
      </c>
      <c r="I33" s="149" t="str">
        <f>IF(LEN(LocatieLijst!I33)=0,"",LocatieLijst!I33)</f>
        <v/>
      </c>
      <c r="J33" s="2"/>
      <c r="K33" s="2"/>
      <c r="L33" s="3"/>
      <c r="M33" s="8"/>
      <c r="N33" s="8"/>
      <c r="O33" s="12"/>
      <c r="P33" s="4"/>
      <c r="Q33" s="4"/>
      <c r="R33" s="4"/>
      <c r="S33" s="72">
        <f t="shared" si="0"/>
        <v>0</v>
      </c>
      <c r="T33" s="72">
        <f>IF(G33="Vervalt",0,IF(G33=0,0,IF(LEN(G33)=0,0,(VLOOKUP($G33,PDC!$B$6:$I$74,6,FALSE)))))</f>
        <v>0</v>
      </c>
      <c r="U33" s="72">
        <f t="shared" si="1"/>
        <v>0</v>
      </c>
      <c r="V33" s="73">
        <f>IF(G33="Vervalt",0,IF(J33="Inkoop bij 3e partij",Q33*(1+PDC!$F$28),0))</f>
        <v>0</v>
      </c>
      <c r="W33" s="73">
        <f>IF(G33="Vervalt",0,IF(J33="Inkoop bij 3e partij",P33*(1+PDC!$F$27)+IF(G33=0,0,IF(LEN(G33)=0,0,VLOOKUP($G33,PDC!$B$6:$I$74,7,FALSE))),0))</f>
        <v>0</v>
      </c>
      <c r="X33" s="74">
        <f>IF(G33="Vervalt",0,IF(J33="Inkoop bij 3e partij",0,IF(G33=0,0,IF(LEN(G33)=0,0,VLOOKUP($G33,PDC!$B$6:$I$74,5,FALSE)))))</f>
        <v>0</v>
      </c>
      <c r="Y33" s="74">
        <f>IF(G33="Vervalt",0,IF(J33="On-Net maken (glasvezel)",$M33*PDC!$F$23+$N33*PDC!$F$24+PDC!$F$22+$O33,IF(J33="On-Net maken (radio)",PDC!$F$25+$O33,0)))</f>
        <v>0</v>
      </c>
    </row>
    <row r="34" spans="1:25" x14ac:dyDescent="0.3">
      <c r="A34" s="149" t="str">
        <f>IF(LEN(LocatieLijst!A34)=0,"",LocatieLijst!A34)</f>
        <v/>
      </c>
      <c r="B34" s="149" t="str">
        <f>IF(LEN(LocatieLijst!B34)=0,"",LocatieLijst!B34)</f>
        <v/>
      </c>
      <c r="C34" s="149" t="str">
        <f>IF(LEN(LocatieLijst!C34)=0,"",LocatieLijst!C34)</f>
        <v/>
      </c>
      <c r="D34" s="149" t="str">
        <f>IF(LEN(LocatieLijst!D34)=0,"",LocatieLijst!D34)</f>
        <v/>
      </c>
      <c r="E34" s="149" t="str">
        <f>IF(LEN(LocatieLijst!E34)=0,"",LocatieLijst!E34)</f>
        <v/>
      </c>
      <c r="F34" s="149" t="str">
        <f>IF(LEN(LocatieLijst!F34)=0,"",LocatieLijst!F34)</f>
        <v/>
      </c>
      <c r="G34" s="149" t="str">
        <f>IF(LEN(LocatieLijst!G34)=0,"",LocatieLijst!G34)</f>
        <v/>
      </c>
      <c r="H34" s="150" t="str">
        <f>IF(G34="Vervalt","Vervalt",IF(G34=0,"",IF(LEN(G34)=0,"",(VLOOKUP(Scenario1!$G34,PDC!$B$6:$I$74,2,FALSE)))))</f>
        <v/>
      </c>
      <c r="I34" s="149" t="str">
        <f>IF(LEN(LocatieLijst!I34)=0,"",LocatieLijst!I34)</f>
        <v/>
      </c>
      <c r="J34" s="2"/>
      <c r="K34" s="2"/>
      <c r="L34" s="3"/>
      <c r="M34" s="8"/>
      <c r="N34" s="8"/>
      <c r="O34" s="12"/>
      <c r="P34" s="4"/>
      <c r="Q34" s="4"/>
      <c r="R34" s="4"/>
      <c r="S34" s="72">
        <f t="shared" si="0"/>
        <v>0</v>
      </c>
      <c r="T34" s="72">
        <f>IF(G34="Vervalt",0,IF(G34=0,0,IF(LEN(G34)=0,0,(VLOOKUP($G34,PDC!$B$6:$I$74,6,FALSE)))))</f>
        <v>0</v>
      </c>
      <c r="U34" s="72">
        <f t="shared" si="1"/>
        <v>0</v>
      </c>
      <c r="V34" s="73">
        <f>IF(G34="Vervalt",0,IF(J34="Inkoop bij 3e partij",Q34*(1+PDC!$F$28),0))</f>
        <v>0</v>
      </c>
      <c r="W34" s="73">
        <f>IF(G34="Vervalt",0,IF(J34="Inkoop bij 3e partij",P34*(1+PDC!$F$27)+IF(G34=0,0,IF(LEN(G34)=0,0,VLOOKUP($G34,PDC!$B$6:$I$74,7,FALSE))),0))</f>
        <v>0</v>
      </c>
      <c r="X34" s="74">
        <f>IF(G34="Vervalt",0,IF(J34="Inkoop bij 3e partij",0,IF(G34=0,0,IF(LEN(G34)=0,0,VLOOKUP($G34,PDC!$B$6:$I$74,5,FALSE)))))</f>
        <v>0</v>
      </c>
      <c r="Y34" s="74">
        <f>IF(G34="Vervalt",0,IF(J34="On-Net maken (glasvezel)",$M34*PDC!$F$23+$N34*PDC!$F$24+PDC!$F$22+$O34,IF(J34="On-Net maken (radio)",PDC!$F$25+$O34,0)))</f>
        <v>0</v>
      </c>
    </row>
    <row r="35" spans="1:25" x14ac:dyDescent="0.3">
      <c r="A35" s="149" t="str">
        <f>IF(LEN(LocatieLijst!A35)=0,"",LocatieLijst!A35)</f>
        <v/>
      </c>
      <c r="B35" s="149" t="str">
        <f>IF(LEN(LocatieLijst!B35)=0,"",LocatieLijst!B35)</f>
        <v/>
      </c>
      <c r="C35" s="149" t="str">
        <f>IF(LEN(LocatieLijst!C35)=0,"",LocatieLijst!C35)</f>
        <v/>
      </c>
      <c r="D35" s="149" t="str">
        <f>IF(LEN(LocatieLijst!D35)=0,"",LocatieLijst!D35)</f>
        <v/>
      </c>
      <c r="E35" s="149" t="str">
        <f>IF(LEN(LocatieLijst!E35)=0,"",LocatieLijst!E35)</f>
        <v/>
      </c>
      <c r="F35" s="149" t="str">
        <f>IF(LEN(LocatieLijst!F35)=0,"",LocatieLijst!F35)</f>
        <v/>
      </c>
      <c r="G35" s="149" t="str">
        <f>IF(LEN(LocatieLijst!G35)=0,"",LocatieLijst!G35)</f>
        <v/>
      </c>
      <c r="H35" s="150" t="str">
        <f>IF(G35="Vervalt","Vervalt",IF(G35=0,"",IF(LEN(G35)=0,"",(VLOOKUP(Scenario1!$G35,PDC!$B$6:$I$74,2,FALSE)))))</f>
        <v/>
      </c>
      <c r="I35" s="149" t="str">
        <f>IF(LEN(LocatieLijst!I35)=0,"",LocatieLijst!I35)</f>
        <v/>
      </c>
      <c r="J35" s="2"/>
      <c r="K35" s="2"/>
      <c r="L35" s="3"/>
      <c r="M35" s="8"/>
      <c r="N35" s="8"/>
      <c r="O35" s="12"/>
      <c r="P35" s="4"/>
      <c r="Q35" s="4"/>
      <c r="R35" s="4"/>
      <c r="S35" s="72">
        <f t="shared" si="0"/>
        <v>0</v>
      </c>
      <c r="T35" s="72">
        <f>IF(G35="Vervalt",0,IF(G35=0,0,IF(LEN(G35)=0,0,(VLOOKUP($G35,PDC!$B$6:$I$74,6,FALSE)))))</f>
        <v>0</v>
      </c>
      <c r="U35" s="72">
        <f t="shared" si="1"/>
        <v>0</v>
      </c>
      <c r="V35" s="73">
        <f>IF(G35="Vervalt",0,IF(J35="Inkoop bij 3e partij",Q35*(1+PDC!$F$28),0))</f>
        <v>0</v>
      </c>
      <c r="W35" s="73">
        <f>IF(G35="Vervalt",0,IF(J35="Inkoop bij 3e partij",P35*(1+PDC!$F$27)+IF(G35=0,0,IF(LEN(G35)=0,0,VLOOKUP($G35,PDC!$B$6:$I$74,7,FALSE))),0))</f>
        <v>0</v>
      </c>
      <c r="X35" s="74">
        <f>IF(G35="Vervalt",0,IF(J35="Inkoop bij 3e partij",0,IF(G35=0,0,IF(LEN(G35)=0,0,VLOOKUP($G35,PDC!$B$6:$I$74,5,FALSE)))))</f>
        <v>0</v>
      </c>
      <c r="Y35" s="74">
        <f>IF(G35="Vervalt",0,IF(J35="On-Net maken (glasvezel)",$M35*PDC!$F$23+$N35*PDC!$F$24+PDC!$F$22+$O35,IF(J35="On-Net maken (radio)",PDC!$F$25+$O35,0)))</f>
        <v>0</v>
      </c>
    </row>
    <row r="36" spans="1:25" x14ac:dyDescent="0.3">
      <c r="A36" s="149" t="str">
        <f>IF(LEN(LocatieLijst!A36)=0,"",LocatieLijst!A36)</f>
        <v/>
      </c>
      <c r="B36" s="149" t="str">
        <f>IF(LEN(LocatieLijst!B36)=0,"",LocatieLijst!B36)</f>
        <v/>
      </c>
      <c r="C36" s="149" t="str">
        <f>IF(LEN(LocatieLijst!C36)=0,"",LocatieLijst!C36)</f>
        <v/>
      </c>
      <c r="D36" s="149" t="str">
        <f>IF(LEN(LocatieLijst!D36)=0,"",LocatieLijst!D36)</f>
        <v/>
      </c>
      <c r="E36" s="149" t="str">
        <f>IF(LEN(LocatieLijst!E36)=0,"",LocatieLijst!E36)</f>
        <v/>
      </c>
      <c r="F36" s="149" t="str">
        <f>IF(LEN(LocatieLijst!F36)=0,"",LocatieLijst!F36)</f>
        <v/>
      </c>
      <c r="G36" s="149" t="str">
        <f>IF(LEN(LocatieLijst!G36)=0,"",LocatieLijst!G36)</f>
        <v/>
      </c>
      <c r="H36" s="150" t="str">
        <f>IF(G36="Vervalt","Vervalt",IF(G36=0,"",IF(LEN(G36)=0,"",(VLOOKUP(Scenario1!$G36,PDC!$B$6:$I$74,2,FALSE)))))</f>
        <v/>
      </c>
      <c r="I36" s="149" t="str">
        <f>IF(LEN(LocatieLijst!I36)=0,"",LocatieLijst!I36)</f>
        <v/>
      </c>
      <c r="J36" s="2"/>
      <c r="K36" s="2"/>
      <c r="L36" s="3"/>
      <c r="M36" s="8"/>
      <c r="N36" s="8"/>
      <c r="O36" s="12"/>
      <c r="P36" s="4"/>
      <c r="Q36" s="4"/>
      <c r="R36" s="4"/>
      <c r="S36" s="72">
        <f t="shared" si="0"/>
        <v>0</v>
      </c>
      <c r="T36" s="72">
        <f>IF(G36="Vervalt",0,IF(G36=0,0,IF(LEN(G36)=0,0,(VLOOKUP($G36,PDC!$B$6:$I$74,6,FALSE)))))</f>
        <v>0</v>
      </c>
      <c r="U36" s="72">
        <f t="shared" si="1"/>
        <v>0</v>
      </c>
      <c r="V36" s="73">
        <f>IF(G36="Vervalt",0,IF(J36="Inkoop bij 3e partij",Q36*(1+PDC!$F$28),0))</f>
        <v>0</v>
      </c>
      <c r="W36" s="73">
        <f>IF(G36="Vervalt",0,IF(J36="Inkoop bij 3e partij",P36*(1+PDC!$F$27)+IF(G36=0,0,IF(LEN(G36)=0,0,VLOOKUP($G36,PDC!$B$6:$I$74,7,FALSE))),0))</f>
        <v>0</v>
      </c>
      <c r="X36" s="74">
        <f>IF(G36="Vervalt",0,IF(J36="Inkoop bij 3e partij",0,IF(G36=0,0,IF(LEN(G36)=0,0,VLOOKUP($G36,PDC!$B$6:$I$74,5,FALSE)))))</f>
        <v>0</v>
      </c>
      <c r="Y36" s="74">
        <f>IF(G36="Vervalt",0,IF(J36="On-Net maken (glasvezel)",$M36*PDC!$F$23+$N36*PDC!$F$24+PDC!$F$22+$O36,IF(J36="On-Net maken (radio)",PDC!$F$25+$O36,0)))</f>
        <v>0</v>
      </c>
    </row>
    <row r="37" spans="1:25" x14ac:dyDescent="0.3">
      <c r="A37" s="149" t="str">
        <f>IF(LEN(LocatieLijst!A37)=0,"",LocatieLijst!A37)</f>
        <v/>
      </c>
      <c r="B37" s="149" t="str">
        <f>IF(LEN(LocatieLijst!B37)=0,"",LocatieLijst!B37)</f>
        <v/>
      </c>
      <c r="C37" s="149" t="str">
        <f>IF(LEN(LocatieLijst!C37)=0,"",LocatieLijst!C37)</f>
        <v/>
      </c>
      <c r="D37" s="149" t="str">
        <f>IF(LEN(LocatieLijst!D37)=0,"",LocatieLijst!D37)</f>
        <v/>
      </c>
      <c r="E37" s="149" t="str">
        <f>IF(LEN(LocatieLijst!E37)=0,"",LocatieLijst!E37)</f>
        <v/>
      </c>
      <c r="F37" s="149" t="str">
        <f>IF(LEN(LocatieLijst!F37)=0,"",LocatieLijst!F37)</f>
        <v/>
      </c>
      <c r="G37" s="149" t="str">
        <f>IF(LEN(LocatieLijst!G37)=0,"",LocatieLijst!G37)</f>
        <v/>
      </c>
      <c r="H37" s="150" t="str">
        <f>IF(G37="Vervalt","Vervalt",IF(G37=0,"",IF(LEN(G37)=0,"",(VLOOKUP(Scenario1!$G37,PDC!$B$6:$I$74,2,FALSE)))))</f>
        <v/>
      </c>
      <c r="I37" s="149" t="str">
        <f>IF(LEN(LocatieLijst!I37)=0,"",LocatieLijst!I37)</f>
        <v/>
      </c>
      <c r="J37" s="2"/>
      <c r="K37" s="2"/>
      <c r="L37" s="3"/>
      <c r="M37" s="8"/>
      <c r="N37" s="8"/>
      <c r="O37" s="12"/>
      <c r="P37" s="4"/>
      <c r="Q37" s="4"/>
      <c r="R37" s="4"/>
      <c r="S37" s="72">
        <f t="shared" si="0"/>
        <v>0</v>
      </c>
      <c r="T37" s="72">
        <f>IF(G37="Vervalt",0,IF(G37=0,0,IF(LEN(G37)=0,0,(VLOOKUP($G37,PDC!$B$6:$I$74,6,FALSE)))))</f>
        <v>0</v>
      </c>
      <c r="U37" s="72">
        <f t="shared" si="1"/>
        <v>0</v>
      </c>
      <c r="V37" s="73">
        <f>IF(G37="Vervalt",0,IF(J37="Inkoop bij 3e partij",Q37*(1+PDC!$F$28),0))</f>
        <v>0</v>
      </c>
      <c r="W37" s="73">
        <f>IF(G37="Vervalt",0,IF(J37="Inkoop bij 3e partij",P37*(1+PDC!$F$27)+IF(G37=0,0,IF(LEN(G37)=0,0,VLOOKUP($G37,PDC!$B$6:$I$74,7,FALSE))),0))</f>
        <v>0</v>
      </c>
      <c r="X37" s="74">
        <f>IF(G37="Vervalt",0,IF(J37="Inkoop bij 3e partij",0,IF(G37=0,0,IF(LEN(G37)=0,0,VLOOKUP($G37,PDC!$B$6:$I$74,5,FALSE)))))</f>
        <v>0</v>
      </c>
      <c r="Y37" s="74">
        <f>IF(G37="Vervalt",0,IF(J37="On-Net maken (glasvezel)",$M37*PDC!$F$23+$N37*PDC!$F$24+PDC!$F$22+$O37,IF(J37="On-Net maken (radio)",PDC!$F$25+$O37,0)))</f>
        <v>0</v>
      </c>
    </row>
    <row r="38" spans="1:25" x14ac:dyDescent="0.3">
      <c r="A38" s="149" t="str">
        <f>IF(LEN(LocatieLijst!A38)=0,"",LocatieLijst!A38)</f>
        <v/>
      </c>
      <c r="B38" s="149" t="str">
        <f>IF(LEN(LocatieLijst!B38)=0,"",LocatieLijst!B38)</f>
        <v/>
      </c>
      <c r="C38" s="149" t="str">
        <f>IF(LEN(LocatieLijst!C38)=0,"",LocatieLijst!C38)</f>
        <v/>
      </c>
      <c r="D38" s="149" t="str">
        <f>IF(LEN(LocatieLijst!D38)=0,"",LocatieLijst!D38)</f>
        <v/>
      </c>
      <c r="E38" s="149" t="str">
        <f>IF(LEN(LocatieLijst!E38)=0,"",LocatieLijst!E38)</f>
        <v/>
      </c>
      <c r="F38" s="149" t="str">
        <f>IF(LEN(LocatieLijst!F38)=0,"",LocatieLijst!F38)</f>
        <v/>
      </c>
      <c r="G38" s="149" t="str">
        <f>IF(LEN(LocatieLijst!G38)=0,"",LocatieLijst!G38)</f>
        <v/>
      </c>
      <c r="H38" s="150" t="str">
        <f>IF(G38="Vervalt","Vervalt",IF(G38=0,"",IF(LEN(G38)=0,"",(VLOOKUP(Scenario1!$G38,PDC!$B$6:$I$74,2,FALSE)))))</f>
        <v/>
      </c>
      <c r="I38" s="149" t="str">
        <f>IF(LEN(LocatieLijst!I38)=0,"",LocatieLijst!I38)</f>
        <v/>
      </c>
      <c r="J38" s="2"/>
      <c r="K38" s="2"/>
      <c r="L38" s="3"/>
      <c r="M38" s="8"/>
      <c r="N38" s="8"/>
      <c r="O38" s="12"/>
      <c r="P38" s="4"/>
      <c r="Q38" s="4"/>
      <c r="R38" s="4"/>
      <c r="S38" s="72">
        <f t="shared" si="0"/>
        <v>0</v>
      </c>
      <c r="T38" s="72">
        <f>IF(G38="Vervalt",0,IF(G38=0,0,IF(LEN(G38)=0,0,(VLOOKUP($G38,PDC!$B$6:$I$74,6,FALSE)))))</f>
        <v>0</v>
      </c>
      <c r="U38" s="72">
        <f t="shared" si="1"/>
        <v>0</v>
      </c>
      <c r="V38" s="73">
        <f>IF(G38="Vervalt",0,IF(J38="Inkoop bij 3e partij",Q38*(1+PDC!$F$28),0))</f>
        <v>0</v>
      </c>
      <c r="W38" s="73">
        <f>IF(G38="Vervalt",0,IF(J38="Inkoop bij 3e partij",P38*(1+PDC!$F$27)+IF(G38=0,0,IF(LEN(G38)=0,0,VLOOKUP($G38,PDC!$B$6:$I$74,7,FALSE))),0))</f>
        <v>0</v>
      </c>
      <c r="X38" s="74">
        <f>IF(G38="Vervalt",0,IF(J38="Inkoop bij 3e partij",0,IF(G38=0,0,IF(LEN(G38)=0,0,VLOOKUP($G38,PDC!$B$6:$I$74,5,FALSE)))))</f>
        <v>0</v>
      </c>
      <c r="Y38" s="74">
        <f>IF(G38="Vervalt",0,IF(J38="On-Net maken (glasvezel)",$M38*PDC!$F$23+$N38*PDC!$F$24+PDC!$F$22+$O38,IF(J38="On-Net maken (radio)",PDC!$F$25+$O38,0)))</f>
        <v>0</v>
      </c>
    </row>
    <row r="39" spans="1:25" x14ac:dyDescent="0.3">
      <c r="A39" s="149" t="str">
        <f>IF(LEN(LocatieLijst!A39)=0,"",LocatieLijst!A39)</f>
        <v/>
      </c>
      <c r="B39" s="149" t="str">
        <f>IF(LEN(LocatieLijst!B39)=0,"",LocatieLijst!B39)</f>
        <v/>
      </c>
      <c r="C39" s="149" t="str">
        <f>IF(LEN(LocatieLijst!C39)=0,"",LocatieLijst!C39)</f>
        <v/>
      </c>
      <c r="D39" s="149" t="str">
        <f>IF(LEN(LocatieLijst!D39)=0,"",LocatieLijst!D39)</f>
        <v/>
      </c>
      <c r="E39" s="149" t="str">
        <f>IF(LEN(LocatieLijst!E39)=0,"",LocatieLijst!E39)</f>
        <v/>
      </c>
      <c r="F39" s="149" t="str">
        <f>IF(LEN(LocatieLijst!F39)=0,"",LocatieLijst!F39)</f>
        <v/>
      </c>
      <c r="G39" s="149" t="str">
        <f>IF(LEN(LocatieLijst!G39)=0,"",LocatieLijst!G39)</f>
        <v/>
      </c>
      <c r="H39" s="150" t="str">
        <f>IF(G39="Vervalt","Vervalt",IF(G39=0,"",IF(LEN(G39)=0,"",(VLOOKUP(Scenario1!$G39,PDC!$B$6:$I$74,2,FALSE)))))</f>
        <v/>
      </c>
      <c r="I39" s="149" t="str">
        <f>IF(LEN(LocatieLijst!I39)=0,"",LocatieLijst!I39)</f>
        <v/>
      </c>
      <c r="J39" s="2"/>
      <c r="K39" s="2"/>
      <c r="L39" s="3"/>
      <c r="M39" s="8"/>
      <c r="N39" s="8"/>
      <c r="O39" s="12"/>
      <c r="P39" s="4"/>
      <c r="Q39" s="4"/>
      <c r="R39" s="4"/>
      <c r="S39" s="72">
        <f t="shared" si="0"/>
        <v>0</v>
      </c>
      <c r="T39" s="72">
        <f>IF(G39="Vervalt",0,IF(G39=0,0,IF(LEN(G39)=0,0,(VLOOKUP($G39,PDC!$B$6:$I$74,6,FALSE)))))</f>
        <v>0</v>
      </c>
      <c r="U39" s="72">
        <f t="shared" si="1"/>
        <v>0</v>
      </c>
      <c r="V39" s="73">
        <f>IF(G39="Vervalt",0,IF(J39="Inkoop bij 3e partij",Q39*(1+PDC!$F$28),0))</f>
        <v>0</v>
      </c>
      <c r="W39" s="73">
        <f>IF(G39="Vervalt",0,IF(J39="Inkoop bij 3e partij",P39*(1+PDC!$F$27)+IF(G39=0,0,IF(LEN(G39)=0,0,VLOOKUP($G39,PDC!$B$6:$I$74,7,FALSE))),0))</f>
        <v>0</v>
      </c>
      <c r="X39" s="74">
        <f>IF(G39="Vervalt",0,IF(J39="Inkoop bij 3e partij",0,IF(G39=0,0,IF(LEN(G39)=0,0,VLOOKUP($G39,PDC!$B$6:$I$74,5,FALSE)))))</f>
        <v>0</v>
      </c>
      <c r="Y39" s="74">
        <f>IF(G39="Vervalt",0,IF(J39="On-Net maken (glasvezel)",$M39*PDC!$F$23+$N39*PDC!$F$24+PDC!$F$22+$O39,IF(J39="On-Net maken (radio)",PDC!$F$25+$O39,0)))</f>
        <v>0</v>
      </c>
    </row>
    <row r="40" spans="1:25" x14ac:dyDescent="0.3">
      <c r="A40" s="149" t="str">
        <f>IF(LEN(LocatieLijst!A40)=0,"",LocatieLijst!A40)</f>
        <v/>
      </c>
      <c r="B40" s="149" t="str">
        <f>IF(LEN(LocatieLijst!B40)=0,"",LocatieLijst!B40)</f>
        <v/>
      </c>
      <c r="C40" s="149" t="str">
        <f>IF(LEN(LocatieLijst!C40)=0,"",LocatieLijst!C40)</f>
        <v/>
      </c>
      <c r="D40" s="149" t="str">
        <f>IF(LEN(LocatieLijst!D40)=0,"",LocatieLijst!D40)</f>
        <v/>
      </c>
      <c r="E40" s="149" t="str">
        <f>IF(LEN(LocatieLijst!E40)=0,"",LocatieLijst!E40)</f>
        <v/>
      </c>
      <c r="F40" s="149" t="str">
        <f>IF(LEN(LocatieLijst!F40)=0,"",LocatieLijst!F40)</f>
        <v/>
      </c>
      <c r="G40" s="149" t="str">
        <f>IF(LEN(LocatieLijst!G40)=0,"",LocatieLijst!G40)</f>
        <v/>
      </c>
      <c r="H40" s="150" t="str">
        <f>IF(G40="Vervalt","Vervalt",IF(G40=0,"",IF(LEN(G40)=0,"",(VLOOKUP(Scenario1!$G40,PDC!$B$6:$I$74,2,FALSE)))))</f>
        <v/>
      </c>
      <c r="I40" s="149" t="str">
        <f>IF(LEN(LocatieLijst!I40)=0,"",LocatieLijst!I40)</f>
        <v/>
      </c>
      <c r="J40" s="2"/>
      <c r="K40" s="2"/>
      <c r="L40" s="3"/>
      <c r="M40" s="8"/>
      <c r="N40" s="8"/>
      <c r="O40" s="12"/>
      <c r="P40" s="4"/>
      <c r="Q40" s="4"/>
      <c r="R40" s="4"/>
      <c r="S40" s="72">
        <f t="shared" si="0"/>
        <v>0</v>
      </c>
      <c r="T40" s="72">
        <f>IF(G40="Vervalt",0,IF(G40=0,0,IF(LEN(G40)=0,0,(VLOOKUP($G40,PDC!$B$6:$I$74,6,FALSE)))))</f>
        <v>0</v>
      </c>
      <c r="U40" s="72">
        <f t="shared" si="1"/>
        <v>0</v>
      </c>
      <c r="V40" s="73">
        <f>IF(G40="Vervalt",0,IF(J40="Inkoop bij 3e partij",Q40*(1+PDC!$F$28),0))</f>
        <v>0</v>
      </c>
      <c r="W40" s="73">
        <f>IF(G40="Vervalt",0,IF(J40="Inkoop bij 3e partij",P40*(1+PDC!$F$27)+IF(G40=0,0,IF(LEN(G40)=0,0,VLOOKUP($G40,PDC!$B$6:$I$74,7,FALSE))),0))</f>
        <v>0</v>
      </c>
      <c r="X40" s="74">
        <f>IF(G40="Vervalt",0,IF(J40="Inkoop bij 3e partij",0,IF(G40=0,0,IF(LEN(G40)=0,0,VLOOKUP($G40,PDC!$B$6:$I$74,5,FALSE)))))</f>
        <v>0</v>
      </c>
      <c r="Y40" s="74">
        <f>IF(G40="Vervalt",0,IF(J40="On-Net maken (glasvezel)",$M40*PDC!$F$23+$N40*PDC!$F$24+PDC!$F$22+$O40,IF(J40="On-Net maken (radio)",PDC!$F$25+$O40,0)))</f>
        <v>0</v>
      </c>
    </row>
    <row r="41" spans="1:25" x14ac:dyDescent="0.3">
      <c r="A41" s="149" t="str">
        <f>IF(LEN(LocatieLijst!A41)=0,"",LocatieLijst!A41)</f>
        <v/>
      </c>
      <c r="B41" s="149" t="str">
        <f>IF(LEN(LocatieLijst!B41)=0,"",LocatieLijst!B41)</f>
        <v/>
      </c>
      <c r="C41" s="149" t="str">
        <f>IF(LEN(LocatieLijst!C41)=0,"",LocatieLijst!C41)</f>
        <v/>
      </c>
      <c r="D41" s="149" t="str">
        <f>IF(LEN(LocatieLijst!D41)=0,"",LocatieLijst!D41)</f>
        <v/>
      </c>
      <c r="E41" s="149" t="str">
        <f>IF(LEN(LocatieLijst!E41)=0,"",LocatieLijst!E41)</f>
        <v/>
      </c>
      <c r="F41" s="149" t="str">
        <f>IF(LEN(LocatieLijst!F41)=0,"",LocatieLijst!F41)</f>
        <v/>
      </c>
      <c r="G41" s="149" t="str">
        <f>IF(LEN(LocatieLijst!G41)=0,"",LocatieLijst!G41)</f>
        <v/>
      </c>
      <c r="H41" s="150" t="str">
        <f>IF(G41="Vervalt","Vervalt",IF(G41=0,"",IF(LEN(G41)=0,"",(VLOOKUP(Scenario1!$G41,PDC!$B$6:$I$74,2,FALSE)))))</f>
        <v/>
      </c>
      <c r="I41" s="149" t="str">
        <f>IF(LEN(LocatieLijst!I41)=0,"",LocatieLijst!I41)</f>
        <v/>
      </c>
      <c r="J41" s="2"/>
      <c r="K41" s="2"/>
      <c r="L41" s="3"/>
      <c r="M41" s="8"/>
      <c r="N41" s="8"/>
      <c r="O41" s="12"/>
      <c r="P41" s="4"/>
      <c r="Q41" s="4"/>
      <c r="R41" s="4"/>
      <c r="S41" s="72">
        <f t="shared" si="0"/>
        <v>0</v>
      </c>
      <c r="T41" s="72">
        <f>IF(G41="Vervalt",0,IF(G41=0,0,IF(LEN(G41)=0,0,(VLOOKUP($G41,PDC!$B$6:$I$74,6,FALSE)))))</f>
        <v>0</v>
      </c>
      <c r="U41" s="72">
        <f t="shared" si="1"/>
        <v>0</v>
      </c>
      <c r="V41" s="73">
        <f>IF(G41="Vervalt",0,IF(J41="Inkoop bij 3e partij",Q41*(1+PDC!$F$28),0))</f>
        <v>0</v>
      </c>
      <c r="W41" s="73">
        <f>IF(G41="Vervalt",0,IF(J41="Inkoop bij 3e partij",P41*(1+PDC!$F$27)+IF(G41=0,0,IF(LEN(G41)=0,0,VLOOKUP($G41,PDC!$B$6:$I$74,7,FALSE))),0))</f>
        <v>0</v>
      </c>
      <c r="X41" s="74">
        <f>IF(G41="Vervalt",0,IF(J41="Inkoop bij 3e partij",0,IF(G41=0,0,IF(LEN(G41)=0,0,VLOOKUP($G41,PDC!$B$6:$I$74,5,FALSE)))))</f>
        <v>0</v>
      </c>
      <c r="Y41" s="74">
        <f>IF(G41="Vervalt",0,IF(J41="On-Net maken (glasvezel)",$M41*PDC!$F$23+$N41*PDC!$F$24+PDC!$F$22+$O41,IF(J41="On-Net maken (radio)",PDC!$F$25+$O41,0)))</f>
        <v>0</v>
      </c>
    </row>
    <row r="42" spans="1:25" x14ac:dyDescent="0.3">
      <c r="A42" s="149" t="str">
        <f>IF(LEN(LocatieLijst!A42)=0,"",LocatieLijst!A42)</f>
        <v/>
      </c>
      <c r="B42" s="149" t="str">
        <f>IF(LEN(LocatieLijst!B42)=0,"",LocatieLijst!B42)</f>
        <v/>
      </c>
      <c r="C42" s="149" t="str">
        <f>IF(LEN(LocatieLijst!C42)=0,"",LocatieLijst!C42)</f>
        <v/>
      </c>
      <c r="D42" s="149" t="str">
        <f>IF(LEN(LocatieLijst!D42)=0,"",LocatieLijst!D42)</f>
        <v/>
      </c>
      <c r="E42" s="149" t="str">
        <f>IF(LEN(LocatieLijst!E42)=0,"",LocatieLijst!E42)</f>
        <v/>
      </c>
      <c r="F42" s="149" t="str">
        <f>IF(LEN(LocatieLijst!F42)=0,"",LocatieLijst!F42)</f>
        <v/>
      </c>
      <c r="G42" s="149" t="str">
        <f>IF(LEN(LocatieLijst!G42)=0,"",LocatieLijst!G42)</f>
        <v/>
      </c>
      <c r="H42" s="150" t="str">
        <f>IF(G42="Vervalt","Vervalt",IF(G42=0,"",IF(LEN(G42)=0,"",(VLOOKUP(Scenario1!$G42,PDC!$B$6:$I$74,2,FALSE)))))</f>
        <v/>
      </c>
      <c r="I42" s="149" t="str">
        <f>IF(LEN(LocatieLijst!I42)=0,"",LocatieLijst!I42)</f>
        <v/>
      </c>
      <c r="J42" s="2"/>
      <c r="K42" s="2"/>
      <c r="L42" s="3"/>
      <c r="M42" s="8"/>
      <c r="N42" s="8"/>
      <c r="O42" s="12"/>
      <c r="P42" s="4"/>
      <c r="Q42" s="4"/>
      <c r="R42" s="4"/>
      <c r="S42" s="72">
        <f t="shared" si="0"/>
        <v>0</v>
      </c>
      <c r="T42" s="72">
        <f>IF(G42="Vervalt",0,IF(G42=0,0,IF(LEN(G42)=0,0,(VLOOKUP($G42,PDC!$B$6:$I$74,6,FALSE)))))</f>
        <v>0</v>
      </c>
      <c r="U42" s="72">
        <f t="shared" si="1"/>
        <v>0</v>
      </c>
      <c r="V42" s="73">
        <f>IF(G42="Vervalt",0,IF(J42="Inkoop bij 3e partij",Q42*(1+PDC!$F$28),0))</f>
        <v>0</v>
      </c>
      <c r="W42" s="73">
        <f>IF(G42="Vervalt",0,IF(J42="Inkoop bij 3e partij",P42*(1+PDC!$F$27)+IF(G42=0,0,IF(LEN(G42)=0,0,VLOOKUP($G42,PDC!$B$6:$I$74,7,FALSE))),0))</f>
        <v>0</v>
      </c>
      <c r="X42" s="74">
        <f>IF(G42="Vervalt",0,IF(J42="Inkoop bij 3e partij",0,IF(G42=0,0,IF(LEN(G42)=0,0,VLOOKUP($G42,PDC!$B$6:$I$74,5,FALSE)))))</f>
        <v>0</v>
      </c>
      <c r="Y42" s="74">
        <f>IF(G42="Vervalt",0,IF(J42="On-Net maken (glasvezel)",$M42*PDC!$F$23+$N42*PDC!$F$24+PDC!$F$22+$O42,IF(J42="On-Net maken (radio)",PDC!$F$25+$O42,0)))</f>
        <v>0</v>
      </c>
    </row>
    <row r="43" spans="1:25" x14ac:dyDescent="0.3">
      <c r="A43" s="149" t="str">
        <f>IF(LEN(LocatieLijst!A43)=0,"",LocatieLijst!A43)</f>
        <v/>
      </c>
      <c r="B43" s="149" t="str">
        <f>IF(LEN(LocatieLijst!B43)=0,"",LocatieLijst!B43)</f>
        <v/>
      </c>
      <c r="C43" s="149" t="str">
        <f>IF(LEN(LocatieLijst!C43)=0,"",LocatieLijst!C43)</f>
        <v/>
      </c>
      <c r="D43" s="149" t="str">
        <f>IF(LEN(LocatieLijst!D43)=0,"",LocatieLijst!D43)</f>
        <v/>
      </c>
      <c r="E43" s="149" t="str">
        <f>IF(LEN(LocatieLijst!E43)=0,"",LocatieLijst!E43)</f>
        <v/>
      </c>
      <c r="F43" s="149" t="str">
        <f>IF(LEN(LocatieLijst!F43)=0,"",LocatieLijst!F43)</f>
        <v/>
      </c>
      <c r="G43" s="149" t="str">
        <f>IF(LEN(LocatieLijst!G43)=0,"",LocatieLijst!G43)</f>
        <v/>
      </c>
      <c r="H43" s="150" t="str">
        <f>IF(G43="Vervalt","Vervalt",IF(G43=0,"",IF(LEN(G43)=0,"",(VLOOKUP(Scenario1!$G43,PDC!$B$6:$I$74,2,FALSE)))))</f>
        <v/>
      </c>
      <c r="I43" s="149" t="str">
        <f>IF(LEN(LocatieLijst!I43)=0,"",LocatieLijst!I43)</f>
        <v/>
      </c>
      <c r="J43" s="2"/>
      <c r="K43" s="2"/>
      <c r="L43" s="3"/>
      <c r="M43" s="8"/>
      <c r="N43" s="8"/>
      <c r="O43" s="12"/>
      <c r="P43" s="4"/>
      <c r="Q43" s="4"/>
      <c r="R43" s="4"/>
      <c r="S43" s="72">
        <f t="shared" si="0"/>
        <v>0</v>
      </c>
      <c r="T43" s="72">
        <f>IF(G43="Vervalt",0,IF(G43=0,0,IF(LEN(G43)=0,0,(VLOOKUP($G43,PDC!$B$6:$I$74,6,FALSE)))))</f>
        <v>0</v>
      </c>
      <c r="U43" s="72">
        <f t="shared" si="1"/>
        <v>0</v>
      </c>
      <c r="V43" s="73">
        <f>IF(G43="Vervalt",0,IF(J43="Inkoop bij 3e partij",Q43*(1+PDC!$F$28),0))</f>
        <v>0</v>
      </c>
      <c r="W43" s="73">
        <f>IF(G43="Vervalt",0,IF(J43="Inkoop bij 3e partij",P43*(1+PDC!$F$27)+IF(G43=0,0,IF(LEN(G43)=0,0,VLOOKUP($G43,PDC!$B$6:$I$74,7,FALSE))),0))</f>
        <v>0</v>
      </c>
      <c r="X43" s="74">
        <f>IF(G43="Vervalt",0,IF(J43="Inkoop bij 3e partij",0,IF(G43=0,0,IF(LEN(G43)=0,0,VLOOKUP($G43,PDC!$B$6:$I$74,5,FALSE)))))</f>
        <v>0</v>
      </c>
      <c r="Y43" s="74">
        <f>IF(G43="Vervalt",0,IF(J43="On-Net maken (glasvezel)",$M43*PDC!$F$23+$N43*PDC!$F$24+PDC!$F$22+$O43,IF(J43="On-Net maken (radio)",PDC!$F$25+$O43,0)))</f>
        <v>0</v>
      </c>
    </row>
    <row r="44" spans="1:25" x14ac:dyDescent="0.3">
      <c r="A44" s="149" t="str">
        <f>IF(LEN(LocatieLijst!A44)=0,"",LocatieLijst!A44)</f>
        <v/>
      </c>
      <c r="B44" s="149" t="str">
        <f>IF(LEN(LocatieLijst!B44)=0,"",LocatieLijst!B44)</f>
        <v/>
      </c>
      <c r="C44" s="149" t="str">
        <f>IF(LEN(LocatieLijst!C44)=0,"",LocatieLijst!C44)</f>
        <v/>
      </c>
      <c r="D44" s="149" t="str">
        <f>IF(LEN(LocatieLijst!D44)=0,"",LocatieLijst!D44)</f>
        <v/>
      </c>
      <c r="E44" s="149" t="str">
        <f>IF(LEN(LocatieLijst!E44)=0,"",LocatieLijst!E44)</f>
        <v/>
      </c>
      <c r="F44" s="149" t="str">
        <f>IF(LEN(LocatieLijst!F44)=0,"",LocatieLijst!F44)</f>
        <v/>
      </c>
      <c r="G44" s="149" t="str">
        <f>IF(LEN(LocatieLijst!G44)=0,"",LocatieLijst!G44)</f>
        <v/>
      </c>
      <c r="H44" s="150" t="str">
        <f>IF(G44="Vervalt","Vervalt",IF(G44=0,"",IF(LEN(G44)=0,"",(VLOOKUP(Scenario1!$G44,PDC!$B$6:$I$74,2,FALSE)))))</f>
        <v/>
      </c>
      <c r="I44" s="149" t="str">
        <f>IF(LEN(LocatieLijst!I44)=0,"",LocatieLijst!I44)</f>
        <v/>
      </c>
      <c r="J44" s="2"/>
      <c r="K44" s="2"/>
      <c r="L44" s="3"/>
      <c r="M44" s="8"/>
      <c r="N44" s="8"/>
      <c r="O44" s="12"/>
      <c r="P44" s="4"/>
      <c r="Q44" s="4"/>
      <c r="R44" s="4"/>
      <c r="S44" s="72">
        <f t="shared" si="0"/>
        <v>0</v>
      </c>
      <c r="T44" s="72">
        <f>IF(G44="Vervalt",0,IF(G44=0,0,IF(LEN(G44)=0,0,(VLOOKUP($G44,PDC!$B$6:$I$74,6,FALSE)))))</f>
        <v>0</v>
      </c>
      <c r="U44" s="72">
        <f t="shared" si="1"/>
        <v>0</v>
      </c>
      <c r="V44" s="73">
        <f>IF(G44="Vervalt",0,IF(J44="Inkoop bij 3e partij",Q44*(1+PDC!$F$28),0))</f>
        <v>0</v>
      </c>
      <c r="W44" s="73">
        <f>IF(G44="Vervalt",0,IF(J44="Inkoop bij 3e partij",P44*(1+PDC!$F$27)+IF(G44=0,0,IF(LEN(G44)=0,0,VLOOKUP($G44,PDC!$B$6:$I$74,7,FALSE))),0))</f>
        <v>0</v>
      </c>
      <c r="X44" s="74">
        <f>IF(G44="Vervalt",0,IF(J44="Inkoop bij 3e partij",0,IF(G44=0,0,IF(LEN(G44)=0,0,VLOOKUP($G44,PDC!$B$6:$I$74,5,FALSE)))))</f>
        <v>0</v>
      </c>
      <c r="Y44" s="74">
        <f>IF(G44="Vervalt",0,IF(J44="On-Net maken (glasvezel)",$M44*PDC!$F$23+$N44*PDC!$F$24+PDC!$F$22+$O44,IF(J44="On-Net maken (radio)",PDC!$F$25+$O44,0)))</f>
        <v>0</v>
      </c>
    </row>
    <row r="45" spans="1:25" x14ac:dyDescent="0.3">
      <c r="A45" s="149" t="str">
        <f>IF(LEN(LocatieLijst!A45)=0,"",LocatieLijst!A45)</f>
        <v/>
      </c>
      <c r="B45" s="149" t="str">
        <f>IF(LEN(LocatieLijst!B45)=0,"",LocatieLijst!B45)</f>
        <v/>
      </c>
      <c r="C45" s="149" t="str">
        <f>IF(LEN(LocatieLijst!C45)=0,"",LocatieLijst!C45)</f>
        <v/>
      </c>
      <c r="D45" s="149" t="str">
        <f>IF(LEN(LocatieLijst!D45)=0,"",LocatieLijst!D45)</f>
        <v/>
      </c>
      <c r="E45" s="149" t="str">
        <f>IF(LEN(LocatieLijst!E45)=0,"",LocatieLijst!E45)</f>
        <v/>
      </c>
      <c r="F45" s="149" t="str">
        <f>IF(LEN(LocatieLijst!F45)=0,"",LocatieLijst!F45)</f>
        <v/>
      </c>
      <c r="G45" s="149" t="str">
        <f>IF(LEN(LocatieLijst!G45)=0,"",LocatieLijst!G45)</f>
        <v/>
      </c>
      <c r="H45" s="150" t="str">
        <f>IF(G45="Vervalt","Vervalt",IF(G45=0,"",IF(LEN(G45)=0,"",(VLOOKUP(Scenario1!$G45,PDC!$B$6:$I$74,2,FALSE)))))</f>
        <v/>
      </c>
      <c r="I45" s="149" t="str">
        <f>IF(LEN(LocatieLijst!I45)=0,"",LocatieLijst!I45)</f>
        <v/>
      </c>
      <c r="J45" s="2"/>
      <c r="K45" s="2"/>
      <c r="L45" s="3"/>
      <c r="M45" s="8"/>
      <c r="N45" s="8"/>
      <c r="O45" s="12"/>
      <c r="P45" s="4"/>
      <c r="Q45" s="4"/>
      <c r="R45" s="4"/>
      <c r="S45" s="72">
        <f t="shared" si="0"/>
        <v>0</v>
      </c>
      <c r="T45" s="72">
        <f>IF(G45="Vervalt",0,IF(G45=0,0,IF(LEN(G45)=0,0,(VLOOKUP($G45,PDC!$B$6:$I$74,6,FALSE)))))</f>
        <v>0</v>
      </c>
      <c r="U45" s="72">
        <f t="shared" si="1"/>
        <v>0</v>
      </c>
      <c r="V45" s="73">
        <f>IF(G45="Vervalt",0,IF(J45="Inkoop bij 3e partij",Q45*(1+PDC!$F$28),0))</f>
        <v>0</v>
      </c>
      <c r="W45" s="73">
        <f>IF(G45="Vervalt",0,IF(J45="Inkoop bij 3e partij",P45*(1+PDC!$F$27)+IF(G45=0,0,IF(LEN(G45)=0,0,VLOOKUP($G45,PDC!$B$6:$I$74,7,FALSE))),0))</f>
        <v>0</v>
      </c>
      <c r="X45" s="74">
        <f>IF(G45="Vervalt",0,IF(J45="Inkoop bij 3e partij",0,IF(G45=0,0,IF(LEN(G45)=0,0,VLOOKUP($G45,PDC!$B$6:$I$74,5,FALSE)))))</f>
        <v>0</v>
      </c>
      <c r="Y45" s="74">
        <f>IF(G45="Vervalt",0,IF(J45="On-Net maken (glasvezel)",$M45*PDC!$F$23+$N45*PDC!$F$24+PDC!$F$22+$O45,IF(J45="On-Net maken (radio)",PDC!$F$25+$O45,0)))</f>
        <v>0</v>
      </c>
    </row>
    <row r="46" spans="1:25" x14ac:dyDescent="0.3">
      <c r="A46" s="149" t="str">
        <f>IF(LEN(LocatieLijst!A46)=0,"",LocatieLijst!A46)</f>
        <v/>
      </c>
      <c r="B46" s="149" t="str">
        <f>IF(LEN(LocatieLijst!B46)=0,"",LocatieLijst!B46)</f>
        <v/>
      </c>
      <c r="C46" s="149" t="str">
        <f>IF(LEN(LocatieLijst!C46)=0,"",LocatieLijst!C46)</f>
        <v/>
      </c>
      <c r="D46" s="149" t="str">
        <f>IF(LEN(LocatieLijst!D46)=0,"",LocatieLijst!D46)</f>
        <v/>
      </c>
      <c r="E46" s="149" t="str">
        <f>IF(LEN(LocatieLijst!E46)=0,"",LocatieLijst!E46)</f>
        <v/>
      </c>
      <c r="F46" s="149" t="str">
        <f>IF(LEN(LocatieLijst!F46)=0,"",LocatieLijst!F46)</f>
        <v/>
      </c>
      <c r="G46" s="149" t="str">
        <f>IF(LEN(LocatieLijst!G46)=0,"",LocatieLijst!G46)</f>
        <v/>
      </c>
      <c r="H46" s="150" t="str">
        <f>IF(G46="Vervalt","Vervalt",IF(G46=0,"",IF(LEN(G46)=0,"",(VLOOKUP(Scenario1!$G46,PDC!$B$6:$I$74,2,FALSE)))))</f>
        <v/>
      </c>
      <c r="I46" s="149" t="str">
        <f>IF(LEN(LocatieLijst!I46)=0,"",LocatieLijst!I46)</f>
        <v/>
      </c>
      <c r="J46" s="2"/>
      <c r="K46" s="2"/>
      <c r="L46" s="3"/>
      <c r="M46" s="8"/>
      <c r="N46" s="8"/>
      <c r="O46" s="12"/>
      <c r="P46" s="4"/>
      <c r="Q46" s="4"/>
      <c r="R46" s="4"/>
      <c r="S46" s="72">
        <f t="shared" si="0"/>
        <v>0</v>
      </c>
      <c r="T46" s="72">
        <f>IF(G46="Vervalt",0,IF(G46=0,0,IF(LEN(G46)=0,0,(VLOOKUP($G46,PDC!$B$6:$I$74,6,FALSE)))))</f>
        <v>0</v>
      </c>
      <c r="U46" s="72">
        <f t="shared" si="1"/>
        <v>0</v>
      </c>
      <c r="V46" s="73">
        <f>IF(G46="Vervalt",0,IF(J46="Inkoop bij 3e partij",Q46*(1+PDC!$F$28),0))</f>
        <v>0</v>
      </c>
      <c r="W46" s="73">
        <f>IF(G46="Vervalt",0,IF(J46="Inkoop bij 3e partij",P46*(1+PDC!$F$27)+IF(G46=0,0,IF(LEN(G46)=0,0,VLOOKUP($G46,PDC!$B$6:$I$74,7,FALSE))),0))</f>
        <v>0</v>
      </c>
      <c r="X46" s="74">
        <f>IF(G46="Vervalt",0,IF(J46="Inkoop bij 3e partij",0,IF(G46=0,0,IF(LEN(G46)=0,0,VLOOKUP($G46,PDC!$B$6:$I$74,5,FALSE)))))</f>
        <v>0</v>
      </c>
      <c r="Y46" s="74">
        <f>IF(G46="Vervalt",0,IF(J46="On-Net maken (glasvezel)",$M46*PDC!$F$23+$N46*PDC!$F$24+PDC!$F$22+$O46,IF(J46="On-Net maken (radio)",PDC!$F$25+$O46,0)))</f>
        <v>0</v>
      </c>
    </row>
    <row r="47" spans="1:25" x14ac:dyDescent="0.3">
      <c r="A47" s="149" t="str">
        <f>IF(LEN(LocatieLijst!A47)=0,"",LocatieLijst!A47)</f>
        <v/>
      </c>
      <c r="B47" s="149" t="str">
        <f>IF(LEN(LocatieLijst!B47)=0,"",LocatieLijst!B47)</f>
        <v/>
      </c>
      <c r="C47" s="149" t="str">
        <f>IF(LEN(LocatieLijst!C47)=0,"",LocatieLijst!C47)</f>
        <v/>
      </c>
      <c r="D47" s="149" t="str">
        <f>IF(LEN(LocatieLijst!D47)=0,"",LocatieLijst!D47)</f>
        <v/>
      </c>
      <c r="E47" s="149" t="str">
        <f>IF(LEN(LocatieLijst!E47)=0,"",LocatieLijst!E47)</f>
        <v/>
      </c>
      <c r="F47" s="149" t="str">
        <f>IF(LEN(LocatieLijst!F47)=0,"",LocatieLijst!F47)</f>
        <v/>
      </c>
      <c r="G47" s="149" t="str">
        <f>IF(LEN(LocatieLijst!G47)=0,"",LocatieLijst!G47)</f>
        <v/>
      </c>
      <c r="H47" s="150" t="str">
        <f>IF(G47="Vervalt","Vervalt",IF(G47=0,"",IF(LEN(G47)=0,"",(VLOOKUP(Scenario1!$G47,PDC!$B$6:$I$74,2,FALSE)))))</f>
        <v/>
      </c>
      <c r="I47" s="149" t="str">
        <f>IF(LEN(LocatieLijst!I47)=0,"",LocatieLijst!I47)</f>
        <v/>
      </c>
      <c r="J47" s="2"/>
      <c r="K47" s="2"/>
      <c r="L47" s="3"/>
      <c r="M47" s="8"/>
      <c r="N47" s="8"/>
      <c r="O47" s="12"/>
      <c r="P47" s="4"/>
      <c r="Q47" s="4"/>
      <c r="R47" s="4"/>
      <c r="S47" s="72">
        <f t="shared" si="0"/>
        <v>0</v>
      </c>
      <c r="T47" s="72">
        <f>IF(G47="Vervalt",0,IF(G47=0,0,IF(LEN(G47)=0,0,(VLOOKUP($G47,PDC!$B$6:$I$74,6,FALSE)))))</f>
        <v>0</v>
      </c>
      <c r="U47" s="72">
        <f t="shared" si="1"/>
        <v>0</v>
      </c>
      <c r="V47" s="73">
        <f>IF(G47="Vervalt",0,IF(J47="Inkoop bij 3e partij",Q47*(1+PDC!$F$28),0))</f>
        <v>0</v>
      </c>
      <c r="W47" s="73">
        <f>IF(G47="Vervalt",0,IF(J47="Inkoop bij 3e partij",P47*(1+PDC!$F$27)+IF(G47=0,0,IF(LEN(G47)=0,0,VLOOKUP($G47,PDC!$B$6:$I$74,7,FALSE))),0))</f>
        <v>0</v>
      </c>
      <c r="X47" s="74">
        <f>IF(G47="Vervalt",0,IF(J47="Inkoop bij 3e partij",0,IF(G47=0,0,IF(LEN(G47)=0,0,VLOOKUP($G47,PDC!$B$6:$I$74,5,FALSE)))))</f>
        <v>0</v>
      </c>
      <c r="Y47" s="74">
        <f>IF(G47="Vervalt",0,IF(J47="On-Net maken (glasvezel)",$M47*PDC!$F$23+$N47*PDC!$F$24+PDC!$F$22+$O47,IF(J47="On-Net maken (radio)",PDC!$F$25+$O47,0)))</f>
        <v>0</v>
      </c>
    </row>
    <row r="48" spans="1:25" x14ac:dyDescent="0.3">
      <c r="A48" s="149" t="str">
        <f>IF(LEN(LocatieLijst!A48)=0,"",LocatieLijst!A48)</f>
        <v/>
      </c>
      <c r="B48" s="149" t="str">
        <f>IF(LEN(LocatieLijst!B48)=0,"",LocatieLijst!B48)</f>
        <v/>
      </c>
      <c r="C48" s="149" t="str">
        <f>IF(LEN(LocatieLijst!C48)=0,"",LocatieLijst!C48)</f>
        <v/>
      </c>
      <c r="D48" s="149" t="str">
        <f>IF(LEN(LocatieLijst!D48)=0,"",LocatieLijst!D48)</f>
        <v/>
      </c>
      <c r="E48" s="149" t="str">
        <f>IF(LEN(LocatieLijst!E48)=0,"",LocatieLijst!E48)</f>
        <v/>
      </c>
      <c r="F48" s="149" t="str">
        <f>IF(LEN(LocatieLijst!F48)=0,"",LocatieLijst!F48)</f>
        <v/>
      </c>
      <c r="G48" s="149" t="str">
        <f>IF(LEN(LocatieLijst!G48)=0,"",LocatieLijst!G48)</f>
        <v/>
      </c>
      <c r="H48" s="150" t="str">
        <f>IF(G48="Vervalt","Vervalt",IF(G48=0,"",IF(LEN(G48)=0,"",(VLOOKUP(Scenario1!$G48,PDC!$B$6:$I$74,2,FALSE)))))</f>
        <v/>
      </c>
      <c r="I48" s="149" t="str">
        <f>IF(LEN(LocatieLijst!I48)=0,"",LocatieLijst!I48)</f>
        <v/>
      </c>
      <c r="J48" s="2"/>
      <c r="K48" s="2"/>
      <c r="L48" s="3"/>
      <c r="M48" s="8"/>
      <c r="N48" s="8"/>
      <c r="O48" s="12"/>
      <c r="P48" s="4"/>
      <c r="Q48" s="4"/>
      <c r="R48" s="4"/>
      <c r="S48" s="72">
        <f t="shared" si="0"/>
        <v>0</v>
      </c>
      <c r="T48" s="72">
        <f>IF(G48="Vervalt",0,IF(G48=0,0,IF(LEN(G48)=0,0,(VLOOKUP($G48,PDC!$B$6:$I$74,6,FALSE)))))</f>
        <v>0</v>
      </c>
      <c r="U48" s="72">
        <f t="shared" si="1"/>
        <v>0</v>
      </c>
      <c r="V48" s="73">
        <f>IF(G48="Vervalt",0,IF(J48="Inkoop bij 3e partij",Q48*(1+PDC!$F$28),0))</f>
        <v>0</v>
      </c>
      <c r="W48" s="73">
        <f>IF(G48="Vervalt",0,IF(J48="Inkoop bij 3e partij",P48*(1+PDC!$F$27)+IF(G48=0,0,IF(LEN(G48)=0,0,VLOOKUP($G48,PDC!$B$6:$I$74,7,FALSE))),0))</f>
        <v>0</v>
      </c>
      <c r="X48" s="74">
        <f>IF(G48="Vervalt",0,IF(J48="Inkoop bij 3e partij",0,IF(G48=0,0,IF(LEN(G48)=0,0,VLOOKUP($G48,PDC!$B$6:$I$74,5,FALSE)))))</f>
        <v>0</v>
      </c>
      <c r="Y48" s="74">
        <f>IF(G48="Vervalt",0,IF(J48="On-Net maken (glasvezel)",$M48*PDC!$F$23+$N48*PDC!$F$24+PDC!$F$22+$O48,IF(J48="On-Net maken (radio)",PDC!$F$25+$O48,0)))</f>
        <v>0</v>
      </c>
    </row>
    <row r="49" spans="1:25" x14ac:dyDescent="0.3">
      <c r="A49" s="149" t="str">
        <f>IF(LEN(LocatieLijst!A49)=0,"",LocatieLijst!A49)</f>
        <v/>
      </c>
      <c r="B49" s="149" t="str">
        <f>IF(LEN(LocatieLijst!B49)=0,"",LocatieLijst!B49)</f>
        <v/>
      </c>
      <c r="C49" s="149" t="str">
        <f>IF(LEN(LocatieLijst!C49)=0,"",LocatieLijst!C49)</f>
        <v/>
      </c>
      <c r="D49" s="149" t="str">
        <f>IF(LEN(LocatieLijst!D49)=0,"",LocatieLijst!D49)</f>
        <v/>
      </c>
      <c r="E49" s="149" t="str">
        <f>IF(LEN(LocatieLijst!E49)=0,"",LocatieLijst!E49)</f>
        <v/>
      </c>
      <c r="F49" s="149" t="str">
        <f>IF(LEN(LocatieLijst!F49)=0,"",LocatieLijst!F49)</f>
        <v/>
      </c>
      <c r="G49" s="149" t="str">
        <f>IF(LEN(LocatieLijst!G49)=0,"",LocatieLijst!G49)</f>
        <v/>
      </c>
      <c r="H49" s="150" t="str">
        <f>IF(G49="Vervalt","Vervalt",IF(G49=0,"",IF(LEN(G49)=0,"",(VLOOKUP(Scenario1!$G49,PDC!$B$6:$I$74,2,FALSE)))))</f>
        <v/>
      </c>
      <c r="I49" s="149" t="str">
        <f>IF(LEN(LocatieLijst!I49)=0,"",LocatieLijst!I49)</f>
        <v/>
      </c>
      <c r="J49" s="2"/>
      <c r="K49" s="2"/>
      <c r="L49" s="3"/>
      <c r="M49" s="8"/>
      <c r="N49" s="8"/>
      <c r="O49" s="12"/>
      <c r="P49" s="4"/>
      <c r="Q49" s="4"/>
      <c r="R49" s="4"/>
      <c r="S49" s="72">
        <f t="shared" si="0"/>
        <v>0</v>
      </c>
      <c r="T49" s="72">
        <f>IF(G49="Vervalt",0,IF(G49=0,0,IF(LEN(G49)=0,0,(VLOOKUP($G49,PDC!$B$6:$I$74,6,FALSE)))))</f>
        <v>0</v>
      </c>
      <c r="U49" s="72">
        <f t="shared" si="1"/>
        <v>0</v>
      </c>
      <c r="V49" s="73">
        <f>IF(G49="Vervalt",0,IF(J49="Inkoop bij 3e partij",Q49*(1+PDC!$F$28),0))</f>
        <v>0</v>
      </c>
      <c r="W49" s="73">
        <f>IF(G49="Vervalt",0,IF(J49="Inkoop bij 3e partij",P49*(1+PDC!$F$27)+IF(G49=0,0,IF(LEN(G49)=0,0,VLOOKUP($G49,PDC!$B$6:$I$74,7,FALSE))),0))</f>
        <v>0</v>
      </c>
      <c r="X49" s="74">
        <f>IF(G49="Vervalt",0,IF(J49="Inkoop bij 3e partij",0,IF(G49=0,0,IF(LEN(G49)=0,0,VLOOKUP($G49,PDC!$B$6:$I$74,5,FALSE)))))</f>
        <v>0</v>
      </c>
      <c r="Y49" s="74">
        <f>IF(G49="Vervalt",0,IF(J49="On-Net maken (glasvezel)",$M49*PDC!$F$23+$N49*PDC!$F$24+PDC!$F$22+$O49,IF(J49="On-Net maken (radio)",PDC!$F$25+$O49,0)))</f>
        <v>0</v>
      </c>
    </row>
    <row r="50" spans="1:25" x14ac:dyDescent="0.3">
      <c r="A50" s="149" t="str">
        <f>IF(LEN(LocatieLijst!A50)=0,"",LocatieLijst!A50)</f>
        <v/>
      </c>
      <c r="B50" s="149" t="str">
        <f>IF(LEN(LocatieLijst!B50)=0,"",LocatieLijst!B50)</f>
        <v/>
      </c>
      <c r="C50" s="149" t="str">
        <f>IF(LEN(LocatieLijst!C50)=0,"",LocatieLijst!C50)</f>
        <v/>
      </c>
      <c r="D50" s="149" t="str">
        <f>IF(LEN(LocatieLijst!D50)=0,"",LocatieLijst!D50)</f>
        <v/>
      </c>
      <c r="E50" s="149" t="str">
        <f>IF(LEN(LocatieLijst!E50)=0,"",LocatieLijst!E50)</f>
        <v/>
      </c>
      <c r="F50" s="149" t="str">
        <f>IF(LEN(LocatieLijst!F50)=0,"",LocatieLijst!F50)</f>
        <v/>
      </c>
      <c r="G50" s="149" t="str">
        <f>IF(LEN(LocatieLijst!G50)=0,"",LocatieLijst!G50)</f>
        <v/>
      </c>
      <c r="H50" s="150" t="str">
        <f>IF(G50="Vervalt","Vervalt",IF(G50=0,"",IF(LEN(G50)=0,"",(VLOOKUP(Scenario1!$G50,PDC!$B$6:$I$74,2,FALSE)))))</f>
        <v/>
      </c>
      <c r="I50" s="149" t="str">
        <f>IF(LEN(LocatieLijst!I50)=0,"",LocatieLijst!I50)</f>
        <v/>
      </c>
      <c r="J50" s="2"/>
      <c r="K50" s="2"/>
      <c r="L50" s="3"/>
      <c r="M50" s="8"/>
      <c r="N50" s="8"/>
      <c r="O50" s="12"/>
      <c r="P50" s="4"/>
      <c r="Q50" s="4"/>
      <c r="R50" s="4"/>
      <c r="S50" s="72">
        <f t="shared" si="0"/>
        <v>0</v>
      </c>
      <c r="T50" s="72">
        <f>IF(G50="Vervalt",0,IF(G50=0,0,IF(LEN(G50)=0,0,(VLOOKUP($G50,PDC!$B$6:$I$74,6,FALSE)))))</f>
        <v>0</v>
      </c>
      <c r="U50" s="72">
        <f t="shared" si="1"/>
        <v>0</v>
      </c>
      <c r="V50" s="73">
        <f>IF(G50="Vervalt",0,IF(J50="Inkoop bij 3e partij",Q50*(1+PDC!$F$28),0))</f>
        <v>0</v>
      </c>
      <c r="W50" s="73">
        <f>IF(G50="Vervalt",0,IF(J50="Inkoop bij 3e partij",P50*(1+PDC!$F$27)+IF(G50=0,0,IF(LEN(G50)=0,0,VLOOKUP($G50,PDC!$B$6:$I$74,7,FALSE))),0))</f>
        <v>0</v>
      </c>
      <c r="X50" s="74">
        <f>IF(G50="Vervalt",0,IF(J50="Inkoop bij 3e partij",0,IF(G50=0,0,IF(LEN(G50)=0,0,VLOOKUP($G50,PDC!$B$6:$I$74,5,FALSE)))))</f>
        <v>0</v>
      </c>
      <c r="Y50" s="74">
        <f>IF(G50="Vervalt",0,IF(J50="On-Net maken (glasvezel)",$M50*PDC!$F$23+$N50*PDC!$F$24+PDC!$F$22+$O50,IF(J50="On-Net maken (radio)",PDC!$F$25+$O50,0)))</f>
        <v>0</v>
      </c>
    </row>
    <row r="51" spans="1:25" x14ac:dyDescent="0.3">
      <c r="A51" s="149" t="str">
        <f>IF(LEN(LocatieLijst!A51)=0,"",LocatieLijst!A51)</f>
        <v/>
      </c>
      <c r="B51" s="149" t="str">
        <f>IF(LEN(LocatieLijst!B51)=0,"",LocatieLijst!B51)</f>
        <v/>
      </c>
      <c r="C51" s="149" t="str">
        <f>IF(LEN(LocatieLijst!C51)=0,"",LocatieLijst!C51)</f>
        <v/>
      </c>
      <c r="D51" s="149" t="str">
        <f>IF(LEN(LocatieLijst!D51)=0,"",LocatieLijst!D51)</f>
        <v/>
      </c>
      <c r="E51" s="149" t="str">
        <f>IF(LEN(LocatieLijst!E51)=0,"",LocatieLijst!E51)</f>
        <v/>
      </c>
      <c r="F51" s="149" t="str">
        <f>IF(LEN(LocatieLijst!F51)=0,"",LocatieLijst!F51)</f>
        <v/>
      </c>
      <c r="G51" s="149" t="str">
        <f>IF(LEN(LocatieLijst!G51)=0,"",LocatieLijst!G51)</f>
        <v/>
      </c>
      <c r="H51" s="150" t="str">
        <f>IF(G51="Vervalt","Vervalt",IF(G51=0,"",IF(LEN(G51)=0,"",(VLOOKUP(Scenario1!$G51,PDC!$B$6:$I$74,2,FALSE)))))</f>
        <v/>
      </c>
      <c r="I51" s="149" t="str">
        <f>IF(LEN(LocatieLijst!I51)=0,"",LocatieLijst!I51)</f>
        <v/>
      </c>
      <c r="J51" s="2"/>
      <c r="K51" s="2"/>
      <c r="L51" s="3"/>
      <c r="M51" s="8"/>
      <c r="N51" s="8"/>
      <c r="O51" s="12"/>
      <c r="P51" s="4"/>
      <c r="Q51" s="4"/>
      <c r="R51" s="4"/>
      <c r="S51" s="72">
        <f t="shared" si="0"/>
        <v>0</v>
      </c>
      <c r="T51" s="72">
        <f>IF(G51="Vervalt",0,IF(G51=0,0,IF(LEN(G51)=0,0,(VLOOKUP($G51,PDC!$B$6:$I$74,6,FALSE)))))</f>
        <v>0</v>
      </c>
      <c r="U51" s="72">
        <f t="shared" si="1"/>
        <v>0</v>
      </c>
      <c r="V51" s="73">
        <f>IF(G51="Vervalt",0,IF(J51="Inkoop bij 3e partij",Q51*(1+PDC!$F$28),0))</f>
        <v>0</v>
      </c>
      <c r="W51" s="73">
        <f>IF(G51="Vervalt",0,IF(J51="Inkoop bij 3e partij",P51*(1+PDC!$F$27)+IF(G51=0,0,IF(LEN(G51)=0,0,VLOOKUP($G51,PDC!$B$6:$I$74,7,FALSE))),0))</f>
        <v>0</v>
      </c>
      <c r="X51" s="74">
        <f>IF(G51="Vervalt",0,IF(J51="Inkoop bij 3e partij",0,IF(G51=0,0,IF(LEN(G51)=0,0,VLOOKUP($G51,PDC!$B$6:$I$74,5,FALSE)))))</f>
        <v>0</v>
      </c>
      <c r="Y51" s="74">
        <f>IF(G51="Vervalt",0,IF(J51="On-Net maken (glasvezel)",$M51*PDC!$F$23+$N51*PDC!$F$24+PDC!$F$22+$O51,IF(J51="On-Net maken (radio)",PDC!$F$25+$O51,0)))</f>
        <v>0</v>
      </c>
    </row>
    <row r="52" spans="1:25" x14ac:dyDescent="0.3">
      <c r="A52" s="149" t="str">
        <f>IF(LEN(LocatieLijst!A52)=0,"",LocatieLijst!A52)</f>
        <v/>
      </c>
      <c r="B52" s="149" t="str">
        <f>IF(LEN(LocatieLijst!B52)=0,"",LocatieLijst!B52)</f>
        <v/>
      </c>
      <c r="C52" s="149" t="str">
        <f>IF(LEN(LocatieLijst!C52)=0,"",LocatieLijst!C52)</f>
        <v/>
      </c>
      <c r="D52" s="149" t="str">
        <f>IF(LEN(LocatieLijst!D52)=0,"",LocatieLijst!D52)</f>
        <v/>
      </c>
      <c r="E52" s="149" t="str">
        <f>IF(LEN(LocatieLijst!E52)=0,"",LocatieLijst!E52)</f>
        <v/>
      </c>
      <c r="F52" s="149" t="str">
        <f>IF(LEN(LocatieLijst!F52)=0,"",LocatieLijst!F52)</f>
        <v/>
      </c>
      <c r="G52" s="149" t="str">
        <f>IF(LEN(LocatieLijst!G52)=0,"",LocatieLijst!G52)</f>
        <v/>
      </c>
      <c r="H52" s="150" t="str">
        <f>IF(G52="Vervalt","Vervalt",IF(G52=0,"",IF(LEN(G52)=0,"",(VLOOKUP(Scenario1!$G52,PDC!$B$6:$I$74,2,FALSE)))))</f>
        <v/>
      </c>
      <c r="I52" s="149" t="str">
        <f>IF(LEN(LocatieLijst!I52)=0,"",LocatieLijst!I52)</f>
        <v/>
      </c>
      <c r="J52" s="2"/>
      <c r="K52" s="2"/>
      <c r="L52" s="3"/>
      <c r="M52" s="8"/>
      <c r="N52" s="8"/>
      <c r="O52" s="12"/>
      <c r="P52" s="4"/>
      <c r="Q52" s="4"/>
      <c r="R52" s="4"/>
      <c r="S52" s="72">
        <f t="shared" si="0"/>
        <v>0</v>
      </c>
      <c r="T52" s="72">
        <f>IF(G52="Vervalt",0,IF(G52=0,0,IF(LEN(G52)=0,0,(VLOOKUP($G52,PDC!$B$6:$I$74,6,FALSE)))))</f>
        <v>0</v>
      </c>
      <c r="U52" s="72">
        <f t="shared" si="1"/>
        <v>0</v>
      </c>
      <c r="V52" s="73">
        <f>IF(G52="Vervalt",0,IF(J52="Inkoop bij 3e partij",Q52*(1+PDC!$F$28),0))</f>
        <v>0</v>
      </c>
      <c r="W52" s="73">
        <f>IF(G52="Vervalt",0,IF(J52="Inkoop bij 3e partij",P52*(1+PDC!$F$27)+IF(G52=0,0,IF(LEN(G52)=0,0,VLOOKUP($G52,PDC!$B$6:$I$74,7,FALSE))),0))</f>
        <v>0</v>
      </c>
      <c r="X52" s="74">
        <f>IF(G52="Vervalt",0,IF(J52="Inkoop bij 3e partij",0,IF(G52=0,0,IF(LEN(G52)=0,0,VLOOKUP($G52,PDC!$B$6:$I$74,5,FALSE)))))</f>
        <v>0</v>
      </c>
      <c r="Y52" s="74">
        <f>IF(G52="Vervalt",0,IF(J52="On-Net maken (glasvezel)",$M52*PDC!$F$23+$N52*PDC!$F$24+PDC!$F$22+$O52,IF(J52="On-Net maken (radio)",PDC!$F$25+$O52,0)))</f>
        <v>0</v>
      </c>
    </row>
    <row r="53" spans="1:25" x14ac:dyDescent="0.3">
      <c r="A53" s="149" t="str">
        <f>IF(LEN(LocatieLijst!A53)=0,"",LocatieLijst!A53)</f>
        <v/>
      </c>
      <c r="B53" s="149" t="str">
        <f>IF(LEN(LocatieLijst!B53)=0,"",LocatieLijst!B53)</f>
        <v/>
      </c>
      <c r="C53" s="149" t="str">
        <f>IF(LEN(LocatieLijst!C53)=0,"",LocatieLijst!C53)</f>
        <v/>
      </c>
      <c r="D53" s="149" t="str">
        <f>IF(LEN(LocatieLijst!D53)=0,"",LocatieLijst!D53)</f>
        <v/>
      </c>
      <c r="E53" s="149" t="str">
        <f>IF(LEN(LocatieLijst!E53)=0,"",LocatieLijst!E53)</f>
        <v/>
      </c>
      <c r="F53" s="149" t="str">
        <f>IF(LEN(LocatieLijst!F53)=0,"",LocatieLijst!F53)</f>
        <v/>
      </c>
      <c r="G53" s="149" t="str">
        <f>IF(LEN(LocatieLijst!G53)=0,"",LocatieLijst!G53)</f>
        <v/>
      </c>
      <c r="H53" s="150" t="str">
        <f>IF(G53="Vervalt","Vervalt",IF(G53=0,"",IF(LEN(G53)=0,"",(VLOOKUP(Scenario1!$G53,PDC!$B$6:$I$74,2,FALSE)))))</f>
        <v/>
      </c>
      <c r="I53" s="149" t="str">
        <f>IF(LEN(LocatieLijst!I53)=0,"",LocatieLijst!I53)</f>
        <v/>
      </c>
      <c r="J53" s="2"/>
      <c r="K53" s="2"/>
      <c r="L53" s="3"/>
      <c r="M53" s="8"/>
      <c r="N53" s="8"/>
      <c r="O53" s="12"/>
      <c r="P53" s="4"/>
      <c r="Q53" s="4"/>
      <c r="R53" s="4"/>
      <c r="S53" s="72">
        <f t="shared" si="0"/>
        <v>0</v>
      </c>
      <c r="T53" s="72">
        <f>IF(G53="Vervalt",0,IF(G53=0,0,IF(LEN(G53)=0,0,(VLOOKUP($G53,PDC!$B$6:$I$74,6,FALSE)))))</f>
        <v>0</v>
      </c>
      <c r="U53" s="72">
        <f t="shared" si="1"/>
        <v>0</v>
      </c>
      <c r="V53" s="73">
        <f>IF(G53="Vervalt",0,IF(J53="Inkoop bij 3e partij",Q53*(1+PDC!$F$28),0))</f>
        <v>0</v>
      </c>
      <c r="W53" s="73">
        <f>IF(G53="Vervalt",0,IF(J53="Inkoop bij 3e partij",P53*(1+PDC!$F$27)+IF(G53=0,0,IF(LEN(G53)=0,0,VLOOKUP($G53,PDC!$B$6:$I$74,7,FALSE))),0))</f>
        <v>0</v>
      </c>
      <c r="X53" s="74">
        <f>IF(G53="Vervalt",0,IF(J53="Inkoop bij 3e partij",0,IF(G53=0,0,IF(LEN(G53)=0,0,VLOOKUP($G53,PDC!$B$6:$I$74,5,FALSE)))))</f>
        <v>0</v>
      </c>
      <c r="Y53" s="74">
        <f>IF(G53="Vervalt",0,IF(J53="On-Net maken (glasvezel)",$M53*PDC!$F$23+$N53*PDC!$F$24+PDC!$F$22+$O53,IF(J53="On-Net maken (radio)",PDC!$F$25+$O53,0)))</f>
        <v>0</v>
      </c>
    </row>
    <row r="54" spans="1:25" x14ac:dyDescent="0.3">
      <c r="A54" s="149" t="str">
        <f>IF(LEN(LocatieLijst!A54)=0,"",LocatieLijst!A54)</f>
        <v/>
      </c>
      <c r="B54" s="149" t="str">
        <f>IF(LEN(LocatieLijst!B54)=0,"",LocatieLijst!B54)</f>
        <v/>
      </c>
      <c r="C54" s="149" t="str">
        <f>IF(LEN(LocatieLijst!C54)=0,"",LocatieLijst!C54)</f>
        <v/>
      </c>
      <c r="D54" s="149" t="str">
        <f>IF(LEN(LocatieLijst!D54)=0,"",LocatieLijst!D54)</f>
        <v/>
      </c>
      <c r="E54" s="149" t="str">
        <f>IF(LEN(LocatieLijst!E54)=0,"",LocatieLijst!E54)</f>
        <v/>
      </c>
      <c r="F54" s="149" t="str">
        <f>IF(LEN(LocatieLijst!F54)=0,"",LocatieLijst!F54)</f>
        <v/>
      </c>
      <c r="G54" s="149" t="str">
        <f>IF(LEN(LocatieLijst!G54)=0,"",LocatieLijst!G54)</f>
        <v/>
      </c>
      <c r="H54" s="150" t="str">
        <f>IF(G54="Vervalt","Vervalt",IF(G54=0,"",IF(LEN(G54)=0,"",(VLOOKUP(Scenario1!$G54,PDC!$B$6:$I$74,2,FALSE)))))</f>
        <v/>
      </c>
      <c r="I54" s="149" t="str">
        <f>IF(LEN(LocatieLijst!I54)=0,"",LocatieLijst!I54)</f>
        <v/>
      </c>
      <c r="J54" s="2"/>
      <c r="K54" s="2"/>
      <c r="L54" s="3"/>
      <c r="M54" s="8"/>
      <c r="N54" s="8"/>
      <c r="O54" s="12"/>
      <c r="P54" s="4"/>
      <c r="Q54" s="4"/>
      <c r="R54" s="4"/>
      <c r="S54" s="72">
        <f t="shared" si="0"/>
        <v>0</v>
      </c>
      <c r="T54" s="72">
        <f>IF(G54="Vervalt",0,IF(G54=0,0,IF(LEN(G54)=0,0,(VLOOKUP($G54,PDC!$B$6:$I$74,6,FALSE)))))</f>
        <v>0</v>
      </c>
      <c r="U54" s="72">
        <f t="shared" si="1"/>
        <v>0</v>
      </c>
      <c r="V54" s="73">
        <f>IF(G54="Vervalt",0,IF(J54="Inkoop bij 3e partij",Q54*(1+PDC!$F$28),0))</f>
        <v>0</v>
      </c>
      <c r="W54" s="73">
        <f>IF(G54="Vervalt",0,IF(J54="Inkoop bij 3e partij",P54*(1+PDC!$F$27)+IF(G54=0,0,IF(LEN(G54)=0,0,VLOOKUP($G54,PDC!$B$6:$I$74,7,FALSE))),0))</f>
        <v>0</v>
      </c>
      <c r="X54" s="74">
        <f>IF(G54="Vervalt",0,IF(J54="Inkoop bij 3e partij",0,IF(G54=0,0,IF(LEN(G54)=0,0,VLOOKUP($G54,PDC!$B$6:$I$74,5,FALSE)))))</f>
        <v>0</v>
      </c>
      <c r="Y54" s="74">
        <f>IF(G54="Vervalt",0,IF(J54="On-Net maken (glasvezel)",$M54*PDC!$F$23+$N54*PDC!$F$24+PDC!$F$22+$O54,IF(J54="On-Net maken (radio)",PDC!$F$25+$O54,0)))</f>
        <v>0</v>
      </c>
    </row>
    <row r="55" spans="1:25" x14ac:dyDescent="0.3">
      <c r="A55" s="149" t="str">
        <f>IF(LEN(LocatieLijst!A55)=0,"",LocatieLijst!A55)</f>
        <v/>
      </c>
      <c r="B55" s="149" t="str">
        <f>IF(LEN(LocatieLijst!B55)=0,"",LocatieLijst!B55)</f>
        <v/>
      </c>
      <c r="C55" s="149" t="str">
        <f>IF(LEN(LocatieLijst!C55)=0,"",LocatieLijst!C55)</f>
        <v/>
      </c>
      <c r="D55" s="149" t="str">
        <f>IF(LEN(LocatieLijst!D55)=0,"",LocatieLijst!D55)</f>
        <v/>
      </c>
      <c r="E55" s="149" t="str">
        <f>IF(LEN(LocatieLijst!E55)=0,"",LocatieLijst!E55)</f>
        <v/>
      </c>
      <c r="F55" s="149" t="str">
        <f>IF(LEN(LocatieLijst!F55)=0,"",LocatieLijst!F55)</f>
        <v/>
      </c>
      <c r="G55" s="149" t="str">
        <f>IF(LEN(LocatieLijst!G55)=0,"",LocatieLijst!G55)</f>
        <v/>
      </c>
      <c r="H55" s="150" t="str">
        <f>IF(G55="Vervalt","Vervalt",IF(G55=0,"",IF(LEN(G55)=0,"",(VLOOKUP(Scenario1!$G55,PDC!$B$6:$I$74,2,FALSE)))))</f>
        <v/>
      </c>
      <c r="I55" s="149" t="str">
        <f>IF(LEN(LocatieLijst!I55)=0,"",LocatieLijst!I55)</f>
        <v/>
      </c>
      <c r="J55" s="2"/>
      <c r="K55" s="2"/>
      <c r="L55" s="3"/>
      <c r="M55" s="8"/>
      <c r="N55" s="8"/>
      <c r="O55" s="12"/>
      <c r="P55" s="4"/>
      <c r="Q55" s="4"/>
      <c r="R55" s="4"/>
      <c r="S55" s="72">
        <f t="shared" si="0"/>
        <v>0</v>
      </c>
      <c r="T55" s="72">
        <f>IF(G55="Vervalt",0,IF(G55=0,0,IF(LEN(G55)=0,0,(VLOOKUP($G55,PDC!$B$6:$I$74,6,FALSE)))))</f>
        <v>0</v>
      </c>
      <c r="U55" s="72">
        <f t="shared" si="1"/>
        <v>0</v>
      </c>
      <c r="V55" s="73">
        <f>IF(G55="Vervalt",0,IF(J55="Inkoop bij 3e partij",Q55*(1+PDC!$F$28),0))</f>
        <v>0</v>
      </c>
      <c r="W55" s="73">
        <f>IF(G55="Vervalt",0,IF(J55="Inkoop bij 3e partij",P55*(1+PDC!$F$27)+IF(G55=0,0,IF(LEN(G55)=0,0,VLOOKUP($G55,PDC!$B$6:$I$74,7,FALSE))),0))</f>
        <v>0</v>
      </c>
      <c r="X55" s="74">
        <f>IF(G55="Vervalt",0,IF(J55="Inkoop bij 3e partij",0,IF(G55=0,0,IF(LEN(G55)=0,0,VLOOKUP($G55,PDC!$B$6:$I$74,5,FALSE)))))</f>
        <v>0</v>
      </c>
      <c r="Y55" s="74">
        <f>IF(G55="Vervalt",0,IF(J55="On-Net maken (glasvezel)",$M55*PDC!$F$23+$N55*PDC!$F$24+PDC!$F$22+$O55,IF(J55="On-Net maken (radio)",PDC!$F$25+$O55,0)))</f>
        <v>0</v>
      </c>
    </row>
    <row r="56" spans="1:25" x14ac:dyDescent="0.3">
      <c r="A56" s="149" t="str">
        <f>IF(LEN(LocatieLijst!A56)=0,"",LocatieLijst!A56)</f>
        <v/>
      </c>
      <c r="B56" s="149" t="str">
        <f>IF(LEN(LocatieLijst!B56)=0,"",LocatieLijst!B56)</f>
        <v/>
      </c>
      <c r="C56" s="149" t="str">
        <f>IF(LEN(LocatieLijst!C56)=0,"",LocatieLijst!C56)</f>
        <v/>
      </c>
      <c r="D56" s="149" t="str">
        <f>IF(LEN(LocatieLijst!D56)=0,"",LocatieLijst!D56)</f>
        <v/>
      </c>
      <c r="E56" s="149" t="str">
        <f>IF(LEN(LocatieLijst!E56)=0,"",LocatieLijst!E56)</f>
        <v/>
      </c>
      <c r="F56" s="149" t="str">
        <f>IF(LEN(LocatieLijst!F56)=0,"",LocatieLijst!F56)</f>
        <v/>
      </c>
      <c r="G56" s="149" t="str">
        <f>IF(LEN(LocatieLijst!G56)=0,"",LocatieLijst!G56)</f>
        <v/>
      </c>
      <c r="H56" s="150" t="str">
        <f>IF(G56="Vervalt","Vervalt",IF(G56=0,"",IF(LEN(G56)=0,"",(VLOOKUP(Scenario1!$G56,PDC!$B$6:$I$74,2,FALSE)))))</f>
        <v/>
      </c>
      <c r="I56" s="149" t="str">
        <f>IF(LEN(LocatieLijst!I56)=0,"",LocatieLijst!I56)</f>
        <v/>
      </c>
      <c r="J56" s="2"/>
      <c r="K56" s="2"/>
      <c r="L56" s="3"/>
      <c r="M56" s="8"/>
      <c r="N56" s="8"/>
      <c r="O56" s="12"/>
      <c r="P56" s="4"/>
      <c r="Q56" s="4"/>
      <c r="R56" s="4"/>
      <c r="S56" s="72">
        <f t="shared" si="0"/>
        <v>0</v>
      </c>
      <c r="T56" s="72">
        <f>IF(G56="Vervalt",0,IF(G56=0,0,IF(LEN(G56)=0,0,(VLOOKUP($G56,PDC!$B$6:$I$74,6,FALSE)))))</f>
        <v>0</v>
      </c>
      <c r="U56" s="72">
        <f t="shared" si="1"/>
        <v>0</v>
      </c>
      <c r="V56" s="73">
        <f>IF(G56="Vervalt",0,IF(J56="Inkoop bij 3e partij",Q56*(1+PDC!$F$28),0))</f>
        <v>0</v>
      </c>
      <c r="W56" s="73">
        <f>IF(G56="Vervalt",0,IF(J56="Inkoop bij 3e partij",P56*(1+PDC!$F$27)+IF(G56=0,0,IF(LEN(G56)=0,0,VLOOKUP($G56,PDC!$B$6:$I$74,7,FALSE))),0))</f>
        <v>0</v>
      </c>
      <c r="X56" s="74">
        <f>IF(G56="Vervalt",0,IF(J56="Inkoop bij 3e partij",0,IF(G56=0,0,IF(LEN(G56)=0,0,VLOOKUP($G56,PDC!$B$6:$I$74,5,FALSE)))))</f>
        <v>0</v>
      </c>
      <c r="Y56" s="74">
        <f>IF(G56="Vervalt",0,IF(J56="On-Net maken (glasvezel)",$M56*PDC!$F$23+$N56*PDC!$F$24+PDC!$F$22+$O56,IF(J56="On-Net maken (radio)",PDC!$F$25+$O56,0)))</f>
        <v>0</v>
      </c>
    </row>
    <row r="57" spans="1:25" x14ac:dyDescent="0.3">
      <c r="A57" s="149" t="str">
        <f>IF(LEN(LocatieLijst!A57)=0,"",LocatieLijst!A57)</f>
        <v/>
      </c>
      <c r="B57" s="149" t="str">
        <f>IF(LEN(LocatieLijst!B57)=0,"",LocatieLijst!B57)</f>
        <v/>
      </c>
      <c r="C57" s="149" t="str">
        <f>IF(LEN(LocatieLijst!C57)=0,"",LocatieLijst!C57)</f>
        <v/>
      </c>
      <c r="D57" s="149" t="str">
        <f>IF(LEN(LocatieLijst!D57)=0,"",LocatieLijst!D57)</f>
        <v/>
      </c>
      <c r="E57" s="149" t="str">
        <f>IF(LEN(LocatieLijst!E57)=0,"",LocatieLijst!E57)</f>
        <v/>
      </c>
      <c r="F57" s="149" t="str">
        <f>IF(LEN(LocatieLijst!F57)=0,"",LocatieLijst!F57)</f>
        <v/>
      </c>
      <c r="G57" s="149" t="str">
        <f>IF(LEN(LocatieLijst!G57)=0,"",LocatieLijst!G57)</f>
        <v/>
      </c>
      <c r="H57" s="150" t="str">
        <f>IF(G57="Vervalt","Vervalt",IF(G57=0,"",IF(LEN(G57)=0,"",(VLOOKUP(Scenario1!$G57,PDC!$B$6:$I$74,2,FALSE)))))</f>
        <v/>
      </c>
      <c r="I57" s="149" t="str">
        <f>IF(LEN(LocatieLijst!I57)=0,"",LocatieLijst!I57)</f>
        <v/>
      </c>
      <c r="J57" s="2"/>
      <c r="K57" s="2"/>
      <c r="L57" s="3"/>
      <c r="M57" s="8"/>
      <c r="N57" s="8"/>
      <c r="O57" s="12"/>
      <c r="P57" s="4"/>
      <c r="Q57" s="4"/>
      <c r="R57" s="4"/>
      <c r="S57" s="72">
        <f t="shared" si="0"/>
        <v>0</v>
      </c>
      <c r="T57" s="72">
        <f>IF(G57="Vervalt",0,IF(G57=0,0,IF(LEN(G57)=0,0,(VLOOKUP($G57,PDC!$B$6:$I$74,6,FALSE)))))</f>
        <v>0</v>
      </c>
      <c r="U57" s="72">
        <f t="shared" si="1"/>
        <v>0</v>
      </c>
      <c r="V57" s="73">
        <f>IF(G57="Vervalt",0,IF(J57="Inkoop bij 3e partij",Q57*(1+PDC!$F$28),0))</f>
        <v>0</v>
      </c>
      <c r="W57" s="73">
        <f>IF(G57="Vervalt",0,IF(J57="Inkoop bij 3e partij",P57*(1+PDC!$F$27)+IF(G57=0,0,IF(LEN(G57)=0,0,VLOOKUP($G57,PDC!$B$6:$I$74,7,FALSE))),0))</f>
        <v>0</v>
      </c>
      <c r="X57" s="74">
        <f>IF(G57="Vervalt",0,IF(J57="Inkoop bij 3e partij",0,IF(G57=0,0,IF(LEN(G57)=0,0,VLOOKUP($G57,PDC!$B$6:$I$74,5,FALSE)))))</f>
        <v>0</v>
      </c>
      <c r="Y57" s="74">
        <f>IF(G57="Vervalt",0,IF(J57="On-Net maken (glasvezel)",$M57*PDC!$F$23+$N57*PDC!$F$24+PDC!$F$22+$O57,IF(J57="On-Net maken (radio)",PDC!$F$25+$O57,0)))</f>
        <v>0</v>
      </c>
    </row>
    <row r="58" spans="1:25" x14ac:dyDescent="0.3">
      <c r="A58" s="149" t="str">
        <f>IF(LEN(LocatieLijst!A58)=0,"",LocatieLijst!A58)</f>
        <v/>
      </c>
      <c r="B58" s="149" t="str">
        <f>IF(LEN(LocatieLijst!B58)=0,"",LocatieLijst!B58)</f>
        <v/>
      </c>
      <c r="C58" s="149" t="str">
        <f>IF(LEN(LocatieLijst!C58)=0,"",LocatieLijst!C58)</f>
        <v/>
      </c>
      <c r="D58" s="149" t="str">
        <f>IF(LEN(LocatieLijst!D58)=0,"",LocatieLijst!D58)</f>
        <v/>
      </c>
      <c r="E58" s="149" t="str">
        <f>IF(LEN(LocatieLijst!E58)=0,"",LocatieLijst!E58)</f>
        <v/>
      </c>
      <c r="F58" s="149" t="str">
        <f>IF(LEN(LocatieLijst!F58)=0,"",LocatieLijst!F58)</f>
        <v/>
      </c>
      <c r="G58" s="149" t="str">
        <f>IF(LEN(LocatieLijst!G58)=0,"",LocatieLijst!G58)</f>
        <v/>
      </c>
      <c r="H58" s="150" t="str">
        <f>IF(G58="Vervalt","Vervalt",IF(G58=0,"",IF(LEN(G58)=0,"",(VLOOKUP(Scenario1!$G58,PDC!$B$6:$I$74,2,FALSE)))))</f>
        <v/>
      </c>
      <c r="I58" s="149" t="str">
        <f>IF(LEN(LocatieLijst!I58)=0,"",LocatieLijst!I58)</f>
        <v/>
      </c>
      <c r="J58" s="2"/>
      <c r="K58" s="2"/>
      <c r="L58" s="3"/>
      <c r="M58" s="8"/>
      <c r="N58" s="8"/>
      <c r="O58" s="12"/>
      <c r="P58" s="4"/>
      <c r="Q58" s="4"/>
      <c r="R58" s="4"/>
      <c r="S58" s="72">
        <f t="shared" si="0"/>
        <v>0</v>
      </c>
      <c r="T58" s="72">
        <f>IF(G58="Vervalt",0,IF(G58=0,0,IF(LEN(G58)=0,0,(VLOOKUP($G58,PDC!$B$6:$I$74,6,FALSE)))))</f>
        <v>0</v>
      </c>
      <c r="U58" s="72">
        <f t="shared" si="1"/>
        <v>0</v>
      </c>
      <c r="V58" s="73">
        <f>IF(G58="Vervalt",0,IF(J58="Inkoop bij 3e partij",Q58*(1+PDC!$F$28),0))</f>
        <v>0</v>
      </c>
      <c r="W58" s="73">
        <f>IF(G58="Vervalt",0,IF(J58="Inkoop bij 3e partij",P58*(1+PDC!$F$27)+IF(G58=0,0,IF(LEN(G58)=0,0,VLOOKUP($G58,PDC!$B$6:$I$74,7,FALSE))),0))</f>
        <v>0</v>
      </c>
      <c r="X58" s="74">
        <f>IF(G58="Vervalt",0,IF(J58="Inkoop bij 3e partij",0,IF(G58=0,0,IF(LEN(G58)=0,0,VLOOKUP($G58,PDC!$B$6:$I$74,5,FALSE)))))</f>
        <v>0</v>
      </c>
      <c r="Y58" s="74">
        <f>IF(G58="Vervalt",0,IF(J58="On-Net maken (glasvezel)",$M58*PDC!$F$23+$N58*PDC!$F$24+PDC!$F$22+$O58,IF(J58="On-Net maken (radio)",PDC!$F$25+$O58,0)))</f>
        <v>0</v>
      </c>
    </row>
    <row r="59" spans="1:25" x14ac:dyDescent="0.3">
      <c r="A59" s="149" t="str">
        <f>IF(LEN(LocatieLijst!A59)=0,"",LocatieLijst!A59)</f>
        <v/>
      </c>
      <c r="B59" s="149" t="str">
        <f>IF(LEN(LocatieLijst!B59)=0,"",LocatieLijst!B59)</f>
        <v/>
      </c>
      <c r="C59" s="149" t="str">
        <f>IF(LEN(LocatieLijst!C59)=0,"",LocatieLijst!C59)</f>
        <v/>
      </c>
      <c r="D59" s="149" t="str">
        <f>IF(LEN(LocatieLijst!D59)=0,"",LocatieLijst!D59)</f>
        <v/>
      </c>
      <c r="E59" s="149" t="str">
        <f>IF(LEN(LocatieLijst!E59)=0,"",LocatieLijst!E59)</f>
        <v/>
      </c>
      <c r="F59" s="149" t="str">
        <f>IF(LEN(LocatieLijst!F59)=0,"",LocatieLijst!F59)</f>
        <v/>
      </c>
      <c r="G59" s="149" t="str">
        <f>IF(LEN(LocatieLijst!G59)=0,"",LocatieLijst!G59)</f>
        <v/>
      </c>
      <c r="H59" s="150" t="str">
        <f>IF(G59="Vervalt","Vervalt",IF(G59=0,"",IF(LEN(G59)=0,"",(VLOOKUP(Scenario1!$G59,PDC!$B$6:$I$74,2,FALSE)))))</f>
        <v/>
      </c>
      <c r="I59" s="149" t="str">
        <f>IF(LEN(LocatieLijst!I59)=0,"",LocatieLijst!I59)</f>
        <v/>
      </c>
      <c r="J59" s="2"/>
      <c r="K59" s="2"/>
      <c r="L59" s="3"/>
      <c r="M59" s="8"/>
      <c r="N59" s="8"/>
      <c r="O59" s="12"/>
      <c r="P59" s="4"/>
      <c r="Q59" s="4"/>
      <c r="R59" s="4"/>
      <c r="S59" s="72">
        <f t="shared" si="0"/>
        <v>0</v>
      </c>
      <c r="T59" s="72">
        <f>IF(G59="Vervalt",0,IF(G59=0,0,IF(LEN(G59)=0,0,(VLOOKUP($G59,PDC!$B$6:$I$74,6,FALSE)))))</f>
        <v>0</v>
      </c>
      <c r="U59" s="72">
        <f t="shared" si="1"/>
        <v>0</v>
      </c>
      <c r="V59" s="73">
        <f>IF(G59="Vervalt",0,IF(J59="Inkoop bij 3e partij",Q59*(1+PDC!$F$28),0))</f>
        <v>0</v>
      </c>
      <c r="W59" s="73">
        <f>IF(G59="Vervalt",0,IF(J59="Inkoop bij 3e partij",P59*(1+PDC!$F$27)+IF(G59=0,0,IF(LEN(G59)=0,0,VLOOKUP($G59,PDC!$B$6:$I$74,7,FALSE))),0))</f>
        <v>0</v>
      </c>
      <c r="X59" s="74">
        <f>IF(G59="Vervalt",0,IF(J59="Inkoop bij 3e partij",0,IF(G59=0,0,IF(LEN(G59)=0,0,VLOOKUP($G59,PDC!$B$6:$I$74,5,FALSE)))))</f>
        <v>0</v>
      </c>
      <c r="Y59" s="74">
        <f>IF(G59="Vervalt",0,IF(J59="On-Net maken (glasvezel)",$M59*PDC!$F$23+$N59*PDC!$F$24+PDC!$F$22+$O59,IF(J59="On-Net maken (radio)",PDC!$F$25+$O59,0)))</f>
        <v>0</v>
      </c>
    </row>
    <row r="60" spans="1:25" x14ac:dyDescent="0.3">
      <c r="A60" s="149" t="str">
        <f>IF(LEN(LocatieLijst!A60)=0,"",LocatieLijst!A60)</f>
        <v/>
      </c>
      <c r="B60" s="149" t="str">
        <f>IF(LEN(LocatieLijst!B60)=0,"",LocatieLijst!B60)</f>
        <v/>
      </c>
      <c r="C60" s="149" t="str">
        <f>IF(LEN(LocatieLijst!C60)=0,"",LocatieLijst!C60)</f>
        <v/>
      </c>
      <c r="D60" s="149" t="str">
        <f>IF(LEN(LocatieLijst!D60)=0,"",LocatieLijst!D60)</f>
        <v/>
      </c>
      <c r="E60" s="149" t="str">
        <f>IF(LEN(LocatieLijst!E60)=0,"",LocatieLijst!E60)</f>
        <v/>
      </c>
      <c r="F60" s="149" t="str">
        <f>IF(LEN(LocatieLijst!F60)=0,"",LocatieLijst!F60)</f>
        <v/>
      </c>
      <c r="G60" s="149" t="str">
        <f>IF(LEN(LocatieLijst!G60)=0,"",LocatieLijst!G60)</f>
        <v/>
      </c>
      <c r="H60" s="150" t="str">
        <f>IF(G60="Vervalt","Vervalt",IF(G60=0,"",IF(LEN(G60)=0,"",(VLOOKUP(Scenario1!$G60,PDC!$B$6:$I$74,2,FALSE)))))</f>
        <v/>
      </c>
      <c r="I60" s="149" t="str">
        <f>IF(LEN(LocatieLijst!I60)=0,"",LocatieLijst!I60)</f>
        <v/>
      </c>
      <c r="J60" s="2"/>
      <c r="K60" s="2"/>
      <c r="L60" s="3"/>
      <c r="M60" s="8"/>
      <c r="N60" s="8"/>
      <c r="O60" s="12"/>
      <c r="P60" s="4"/>
      <c r="Q60" s="4"/>
      <c r="R60" s="4"/>
      <c r="S60" s="72">
        <f t="shared" si="0"/>
        <v>0</v>
      </c>
      <c r="T60" s="72">
        <f>IF(G60="Vervalt",0,IF(G60=0,0,IF(LEN(G60)=0,0,(VLOOKUP($G60,PDC!$B$6:$I$74,6,FALSE)))))</f>
        <v>0</v>
      </c>
      <c r="U60" s="72">
        <f t="shared" si="1"/>
        <v>0</v>
      </c>
      <c r="V60" s="73">
        <f>IF(G60="Vervalt",0,IF(J60="Inkoop bij 3e partij",Q60*(1+PDC!$F$28),0))</f>
        <v>0</v>
      </c>
      <c r="W60" s="73">
        <f>IF(G60="Vervalt",0,IF(J60="Inkoop bij 3e partij",P60*(1+PDC!$F$27)+IF(G60=0,0,IF(LEN(G60)=0,0,VLOOKUP($G60,PDC!$B$6:$I$74,7,FALSE))),0))</f>
        <v>0</v>
      </c>
      <c r="X60" s="74">
        <f>IF(G60="Vervalt",0,IF(J60="Inkoop bij 3e partij",0,IF(G60=0,0,IF(LEN(G60)=0,0,VLOOKUP($G60,PDC!$B$6:$I$74,5,FALSE)))))</f>
        <v>0</v>
      </c>
      <c r="Y60" s="74">
        <f>IF(G60="Vervalt",0,IF(J60="On-Net maken (glasvezel)",$M60*PDC!$F$23+$N60*PDC!$F$24+PDC!$F$22+$O60,IF(J60="On-Net maken (radio)",PDC!$F$25+$O60,0)))</f>
        <v>0</v>
      </c>
    </row>
    <row r="61" spans="1:25" x14ac:dyDescent="0.3">
      <c r="A61" s="149" t="str">
        <f>IF(LEN(LocatieLijst!A61)=0,"",LocatieLijst!A61)</f>
        <v/>
      </c>
      <c r="B61" s="149" t="str">
        <f>IF(LEN(LocatieLijst!B61)=0,"",LocatieLijst!B61)</f>
        <v/>
      </c>
      <c r="C61" s="149" t="str">
        <f>IF(LEN(LocatieLijst!C61)=0,"",LocatieLijst!C61)</f>
        <v/>
      </c>
      <c r="D61" s="149" t="str">
        <f>IF(LEN(LocatieLijst!D61)=0,"",LocatieLijst!D61)</f>
        <v/>
      </c>
      <c r="E61" s="149" t="str">
        <f>IF(LEN(LocatieLijst!E61)=0,"",LocatieLijst!E61)</f>
        <v/>
      </c>
      <c r="F61" s="149" t="str">
        <f>IF(LEN(LocatieLijst!F61)=0,"",LocatieLijst!F61)</f>
        <v/>
      </c>
      <c r="G61" s="149" t="str">
        <f>IF(LEN(LocatieLijst!G61)=0,"",LocatieLijst!G61)</f>
        <v/>
      </c>
      <c r="H61" s="150" t="str">
        <f>IF(G61="Vervalt","Vervalt",IF(G61=0,"",IF(LEN(G61)=0,"",(VLOOKUP(Scenario1!$G61,PDC!$B$6:$I$74,2,FALSE)))))</f>
        <v/>
      </c>
      <c r="I61" s="149" t="str">
        <f>IF(LEN(LocatieLijst!I61)=0,"",LocatieLijst!I61)</f>
        <v/>
      </c>
      <c r="J61" s="2"/>
      <c r="K61" s="2"/>
      <c r="L61" s="3"/>
      <c r="M61" s="8"/>
      <c r="N61" s="8"/>
      <c r="O61" s="12"/>
      <c r="P61" s="4"/>
      <c r="Q61" s="4"/>
      <c r="R61" s="4"/>
      <c r="S61" s="72">
        <f t="shared" si="0"/>
        <v>0</v>
      </c>
      <c r="T61" s="72">
        <f>IF(G61="Vervalt",0,IF(G61=0,0,IF(LEN(G61)=0,0,(VLOOKUP($G61,PDC!$B$6:$I$74,6,FALSE)))))</f>
        <v>0</v>
      </c>
      <c r="U61" s="72">
        <f t="shared" si="1"/>
        <v>0</v>
      </c>
      <c r="V61" s="73">
        <f>IF(G61="Vervalt",0,IF(J61="Inkoop bij 3e partij",Q61*(1+PDC!$F$28),0))</f>
        <v>0</v>
      </c>
      <c r="W61" s="73">
        <f>IF(G61="Vervalt",0,IF(J61="Inkoop bij 3e partij",P61*(1+PDC!$F$27)+IF(G61=0,0,IF(LEN(G61)=0,0,VLOOKUP($G61,PDC!$B$6:$I$74,7,FALSE))),0))</f>
        <v>0</v>
      </c>
      <c r="X61" s="74">
        <f>IF(G61="Vervalt",0,IF(J61="Inkoop bij 3e partij",0,IF(G61=0,0,IF(LEN(G61)=0,0,VLOOKUP($G61,PDC!$B$6:$I$74,5,FALSE)))))</f>
        <v>0</v>
      </c>
      <c r="Y61" s="74">
        <f>IF(G61="Vervalt",0,IF(J61="On-Net maken (glasvezel)",$M61*PDC!$F$23+$N61*PDC!$F$24+PDC!$F$22+$O61,IF(J61="On-Net maken (radio)",PDC!$F$25+$O61,0)))</f>
        <v>0</v>
      </c>
    </row>
    <row r="62" spans="1:25" x14ac:dyDescent="0.3">
      <c r="A62" s="149" t="str">
        <f>IF(LEN(LocatieLijst!A62)=0,"",LocatieLijst!A62)</f>
        <v/>
      </c>
      <c r="B62" s="149" t="str">
        <f>IF(LEN(LocatieLijst!B62)=0,"",LocatieLijst!B62)</f>
        <v/>
      </c>
      <c r="C62" s="149" t="str">
        <f>IF(LEN(LocatieLijst!C62)=0,"",LocatieLijst!C62)</f>
        <v/>
      </c>
      <c r="D62" s="149" t="str">
        <f>IF(LEN(LocatieLijst!D62)=0,"",LocatieLijst!D62)</f>
        <v/>
      </c>
      <c r="E62" s="149" t="str">
        <f>IF(LEN(LocatieLijst!E62)=0,"",LocatieLijst!E62)</f>
        <v/>
      </c>
      <c r="F62" s="149" t="str">
        <f>IF(LEN(LocatieLijst!F62)=0,"",LocatieLijst!F62)</f>
        <v/>
      </c>
      <c r="G62" s="149" t="str">
        <f>IF(LEN(LocatieLijst!G62)=0,"",LocatieLijst!G62)</f>
        <v/>
      </c>
      <c r="H62" s="150" t="str">
        <f>IF(G62="Vervalt","Vervalt",IF(G62=0,"",IF(LEN(G62)=0,"",(VLOOKUP(Scenario1!$G62,PDC!$B$6:$I$74,2,FALSE)))))</f>
        <v/>
      </c>
      <c r="I62" s="149" t="str">
        <f>IF(LEN(LocatieLijst!I62)=0,"",LocatieLijst!I62)</f>
        <v/>
      </c>
      <c r="J62" s="2"/>
      <c r="K62" s="2"/>
      <c r="L62" s="3"/>
      <c r="M62" s="8"/>
      <c r="N62" s="8"/>
      <c r="O62" s="12"/>
      <c r="P62" s="4"/>
      <c r="Q62" s="4"/>
      <c r="R62" s="4"/>
      <c r="S62" s="72">
        <f t="shared" si="0"/>
        <v>0</v>
      </c>
      <c r="T62" s="72">
        <f>IF(G62="Vervalt",0,IF(G62=0,0,IF(LEN(G62)=0,0,(VLOOKUP($G62,PDC!$B$6:$I$74,6,FALSE)))))</f>
        <v>0</v>
      </c>
      <c r="U62" s="72">
        <f t="shared" si="1"/>
        <v>0</v>
      </c>
      <c r="V62" s="73">
        <f>IF(G62="Vervalt",0,IF(J62="Inkoop bij 3e partij",Q62*(1+PDC!$F$28),0))</f>
        <v>0</v>
      </c>
      <c r="W62" s="73">
        <f>IF(G62="Vervalt",0,IF(J62="Inkoop bij 3e partij",P62*(1+PDC!$F$27)+IF(G62=0,0,IF(LEN(G62)=0,0,VLOOKUP($G62,PDC!$B$6:$I$74,7,FALSE))),0))</f>
        <v>0</v>
      </c>
      <c r="X62" s="74">
        <f>IF(G62="Vervalt",0,IF(J62="Inkoop bij 3e partij",0,IF(G62=0,0,IF(LEN(G62)=0,0,VLOOKUP($G62,PDC!$B$6:$I$74,5,FALSE)))))</f>
        <v>0</v>
      </c>
      <c r="Y62" s="74">
        <f>IF(G62="Vervalt",0,IF(J62="On-Net maken (glasvezel)",$M62*PDC!$F$23+$N62*PDC!$F$24+PDC!$F$22+$O62,IF(J62="On-Net maken (radio)",PDC!$F$25+$O62,0)))</f>
        <v>0</v>
      </c>
    </row>
    <row r="63" spans="1:25" x14ac:dyDescent="0.3">
      <c r="A63" s="149" t="str">
        <f>IF(LEN(LocatieLijst!A63)=0,"",LocatieLijst!A63)</f>
        <v/>
      </c>
      <c r="B63" s="149" t="str">
        <f>IF(LEN(LocatieLijst!B63)=0,"",LocatieLijst!B63)</f>
        <v/>
      </c>
      <c r="C63" s="149" t="str">
        <f>IF(LEN(LocatieLijst!C63)=0,"",LocatieLijst!C63)</f>
        <v/>
      </c>
      <c r="D63" s="149" t="str">
        <f>IF(LEN(LocatieLijst!D63)=0,"",LocatieLijst!D63)</f>
        <v/>
      </c>
      <c r="E63" s="149" t="str">
        <f>IF(LEN(LocatieLijst!E63)=0,"",LocatieLijst!E63)</f>
        <v/>
      </c>
      <c r="F63" s="149" t="str">
        <f>IF(LEN(LocatieLijst!F63)=0,"",LocatieLijst!F63)</f>
        <v/>
      </c>
      <c r="G63" s="149" t="str">
        <f>IF(LEN(LocatieLijst!G63)=0,"",LocatieLijst!G63)</f>
        <v/>
      </c>
      <c r="H63" s="150" t="str">
        <f>IF(G63="Vervalt","Vervalt",IF(G63=0,"",IF(LEN(G63)=0,"",(VLOOKUP(Scenario1!$G63,PDC!$B$6:$I$74,2,FALSE)))))</f>
        <v/>
      </c>
      <c r="I63" s="149" t="str">
        <f>IF(LEN(LocatieLijst!I63)=0,"",LocatieLijst!I63)</f>
        <v/>
      </c>
      <c r="J63" s="2"/>
      <c r="K63" s="2"/>
      <c r="L63" s="3"/>
      <c r="M63" s="8"/>
      <c r="N63" s="8"/>
      <c r="O63" s="12"/>
      <c r="P63" s="4"/>
      <c r="Q63" s="4"/>
      <c r="R63" s="4"/>
      <c r="S63" s="72">
        <f t="shared" si="0"/>
        <v>0</v>
      </c>
      <c r="T63" s="72">
        <f>IF(G63="Vervalt",0,IF(G63=0,0,IF(LEN(G63)=0,0,(VLOOKUP($G63,PDC!$B$6:$I$74,6,FALSE)))))</f>
        <v>0</v>
      </c>
      <c r="U63" s="72">
        <f t="shared" si="1"/>
        <v>0</v>
      </c>
      <c r="V63" s="73">
        <f>IF(G63="Vervalt",0,IF(J63="Inkoop bij 3e partij",Q63*(1+PDC!$F$28),0))</f>
        <v>0</v>
      </c>
      <c r="W63" s="73">
        <f>IF(G63="Vervalt",0,IF(J63="Inkoop bij 3e partij",P63*(1+PDC!$F$27)+IF(G63=0,0,IF(LEN(G63)=0,0,VLOOKUP($G63,PDC!$B$6:$I$74,7,FALSE))),0))</f>
        <v>0</v>
      </c>
      <c r="X63" s="74">
        <f>IF(G63="Vervalt",0,IF(J63="Inkoop bij 3e partij",0,IF(G63=0,0,IF(LEN(G63)=0,0,VLOOKUP($G63,PDC!$B$6:$I$74,5,FALSE)))))</f>
        <v>0</v>
      </c>
      <c r="Y63" s="74">
        <f>IF(G63="Vervalt",0,IF(J63="On-Net maken (glasvezel)",$M63*PDC!$F$23+$N63*PDC!$F$24+PDC!$F$22+$O63,IF(J63="On-Net maken (radio)",PDC!$F$25+$O63,0)))</f>
        <v>0</v>
      </c>
    </row>
    <row r="64" spans="1:25" x14ac:dyDescent="0.3">
      <c r="A64" s="149" t="str">
        <f>IF(LEN(LocatieLijst!A64)=0,"",LocatieLijst!A64)</f>
        <v/>
      </c>
      <c r="B64" s="149" t="str">
        <f>IF(LEN(LocatieLijst!B64)=0,"",LocatieLijst!B64)</f>
        <v/>
      </c>
      <c r="C64" s="149" t="str">
        <f>IF(LEN(LocatieLijst!C64)=0,"",LocatieLijst!C64)</f>
        <v/>
      </c>
      <c r="D64" s="149" t="str">
        <f>IF(LEN(LocatieLijst!D64)=0,"",LocatieLijst!D64)</f>
        <v/>
      </c>
      <c r="E64" s="149" t="str">
        <f>IF(LEN(LocatieLijst!E64)=0,"",LocatieLijst!E64)</f>
        <v/>
      </c>
      <c r="F64" s="149" t="str">
        <f>IF(LEN(LocatieLijst!F64)=0,"",LocatieLijst!F64)</f>
        <v/>
      </c>
      <c r="G64" s="149" t="str">
        <f>IF(LEN(LocatieLijst!G64)=0,"",LocatieLijst!G64)</f>
        <v/>
      </c>
      <c r="H64" s="150" t="str">
        <f>IF(G64="Vervalt","Vervalt",IF(G64=0,"",IF(LEN(G64)=0,"",(VLOOKUP(Scenario1!$G64,PDC!$B$6:$I$74,2,FALSE)))))</f>
        <v/>
      </c>
      <c r="I64" s="149" t="str">
        <f>IF(LEN(LocatieLijst!I64)=0,"",LocatieLijst!I64)</f>
        <v/>
      </c>
      <c r="J64" s="2"/>
      <c r="K64" s="2"/>
      <c r="L64" s="3"/>
      <c r="M64" s="8"/>
      <c r="N64" s="8"/>
      <c r="O64" s="12"/>
      <c r="P64" s="4"/>
      <c r="Q64" s="4"/>
      <c r="R64" s="4"/>
      <c r="S64" s="72">
        <f t="shared" si="0"/>
        <v>0</v>
      </c>
      <c r="T64" s="72">
        <f>IF(G64="Vervalt",0,IF(G64=0,0,IF(LEN(G64)=0,0,(VLOOKUP($G64,PDC!$B$6:$I$74,6,FALSE)))))</f>
        <v>0</v>
      </c>
      <c r="U64" s="72">
        <f t="shared" si="1"/>
        <v>0</v>
      </c>
      <c r="V64" s="73">
        <f>IF(G64="Vervalt",0,IF(J64="Inkoop bij 3e partij",Q64*(1+PDC!$F$28),0))</f>
        <v>0</v>
      </c>
      <c r="W64" s="73">
        <f>IF(G64="Vervalt",0,IF(J64="Inkoop bij 3e partij",P64*(1+PDC!$F$27)+IF(G64=0,0,IF(LEN(G64)=0,0,VLOOKUP($G64,PDC!$B$6:$I$74,7,FALSE))),0))</f>
        <v>0</v>
      </c>
      <c r="X64" s="74">
        <f>IF(G64="Vervalt",0,IF(J64="Inkoop bij 3e partij",0,IF(G64=0,0,IF(LEN(G64)=0,0,VLOOKUP($G64,PDC!$B$6:$I$74,5,FALSE)))))</f>
        <v>0</v>
      </c>
      <c r="Y64" s="74">
        <f>IF(G64="Vervalt",0,IF(J64="On-Net maken (glasvezel)",$M64*PDC!$F$23+$N64*PDC!$F$24+PDC!$F$22+$O64,IF(J64="On-Net maken (radio)",PDC!$F$25+$O64,0)))</f>
        <v>0</v>
      </c>
    </row>
    <row r="65" spans="1:25" x14ac:dyDescent="0.3">
      <c r="A65" s="149" t="str">
        <f>IF(LEN(LocatieLijst!A65)=0,"",LocatieLijst!A65)</f>
        <v/>
      </c>
      <c r="B65" s="149" t="str">
        <f>IF(LEN(LocatieLijst!B65)=0,"",LocatieLijst!B65)</f>
        <v/>
      </c>
      <c r="C65" s="149" t="str">
        <f>IF(LEN(LocatieLijst!C65)=0,"",LocatieLijst!C65)</f>
        <v/>
      </c>
      <c r="D65" s="149" t="str">
        <f>IF(LEN(LocatieLijst!D65)=0,"",LocatieLijst!D65)</f>
        <v/>
      </c>
      <c r="E65" s="149" t="str">
        <f>IF(LEN(LocatieLijst!E65)=0,"",LocatieLijst!E65)</f>
        <v/>
      </c>
      <c r="F65" s="149" t="str">
        <f>IF(LEN(LocatieLijst!F65)=0,"",LocatieLijst!F65)</f>
        <v/>
      </c>
      <c r="G65" s="149" t="str">
        <f>IF(LEN(LocatieLijst!G65)=0,"",LocatieLijst!G65)</f>
        <v/>
      </c>
      <c r="H65" s="150" t="str">
        <f>IF(G65="Vervalt","Vervalt",IF(G65=0,"",IF(LEN(G65)=0,"",(VLOOKUP(Scenario1!$G65,PDC!$B$6:$I$74,2,FALSE)))))</f>
        <v/>
      </c>
      <c r="I65" s="149" t="str">
        <f>IF(LEN(LocatieLijst!I65)=0,"",LocatieLijst!I65)</f>
        <v/>
      </c>
      <c r="J65" s="2"/>
      <c r="K65" s="2"/>
      <c r="L65" s="3"/>
      <c r="M65" s="8"/>
      <c r="N65" s="8"/>
      <c r="O65" s="12"/>
      <c r="P65" s="4"/>
      <c r="Q65" s="4"/>
      <c r="R65" s="4"/>
      <c r="S65" s="72">
        <f t="shared" si="0"/>
        <v>0</v>
      </c>
      <c r="T65" s="72">
        <f>IF(G65="Vervalt",0,IF(G65=0,0,IF(LEN(G65)=0,0,(VLOOKUP($G65,PDC!$B$6:$I$74,6,FALSE)))))</f>
        <v>0</v>
      </c>
      <c r="U65" s="72">
        <f t="shared" si="1"/>
        <v>0</v>
      </c>
      <c r="V65" s="73">
        <f>IF(G65="Vervalt",0,IF(J65="Inkoop bij 3e partij",Q65*(1+PDC!$F$28),0))</f>
        <v>0</v>
      </c>
      <c r="W65" s="73">
        <f>IF(G65="Vervalt",0,IF(J65="Inkoop bij 3e partij",P65*(1+PDC!$F$27)+IF(G65=0,0,IF(LEN(G65)=0,0,VLOOKUP($G65,PDC!$B$6:$I$74,7,FALSE))),0))</f>
        <v>0</v>
      </c>
      <c r="X65" s="74">
        <f>IF(G65="Vervalt",0,IF(J65="Inkoop bij 3e partij",0,IF(G65=0,0,IF(LEN(G65)=0,0,VLOOKUP($G65,PDC!$B$6:$I$74,5,FALSE)))))</f>
        <v>0</v>
      </c>
      <c r="Y65" s="74">
        <f>IF(G65="Vervalt",0,IF(J65="On-Net maken (glasvezel)",$M65*PDC!$F$23+$N65*PDC!$F$24+PDC!$F$22+$O65,IF(J65="On-Net maken (radio)",PDC!$F$25+$O65,0)))</f>
        <v>0</v>
      </c>
    </row>
    <row r="66" spans="1:25" x14ac:dyDescent="0.3">
      <c r="A66" s="149" t="str">
        <f>IF(LEN(LocatieLijst!A66)=0,"",LocatieLijst!A66)</f>
        <v/>
      </c>
      <c r="B66" s="149" t="str">
        <f>IF(LEN(LocatieLijst!B66)=0,"",LocatieLijst!B66)</f>
        <v/>
      </c>
      <c r="C66" s="149" t="str">
        <f>IF(LEN(LocatieLijst!C66)=0,"",LocatieLijst!C66)</f>
        <v/>
      </c>
      <c r="D66" s="149" t="str">
        <f>IF(LEN(LocatieLijst!D66)=0,"",LocatieLijst!D66)</f>
        <v/>
      </c>
      <c r="E66" s="149" t="str">
        <f>IF(LEN(LocatieLijst!E66)=0,"",LocatieLijst!E66)</f>
        <v/>
      </c>
      <c r="F66" s="149" t="str">
        <f>IF(LEN(LocatieLijst!F66)=0,"",LocatieLijst!F66)</f>
        <v/>
      </c>
      <c r="G66" s="149" t="str">
        <f>IF(LEN(LocatieLijst!G66)=0,"",LocatieLijst!G66)</f>
        <v/>
      </c>
      <c r="H66" s="150" t="str">
        <f>IF(G66="Vervalt","Vervalt",IF(G66=0,"",IF(LEN(G66)=0,"",(VLOOKUP(Scenario1!$G66,PDC!$B$6:$I$74,2,FALSE)))))</f>
        <v/>
      </c>
      <c r="I66" s="149" t="str">
        <f>IF(LEN(LocatieLijst!I66)=0,"",LocatieLijst!I66)</f>
        <v/>
      </c>
      <c r="J66" s="2"/>
      <c r="K66" s="2"/>
      <c r="L66" s="3"/>
      <c r="M66" s="8"/>
      <c r="N66" s="8"/>
      <c r="O66" s="12"/>
      <c r="P66" s="4"/>
      <c r="Q66" s="4"/>
      <c r="R66" s="4"/>
      <c r="S66" s="72">
        <f t="shared" si="0"/>
        <v>0</v>
      </c>
      <c r="T66" s="72">
        <f>IF(G66="Vervalt",0,IF(G66=0,0,IF(LEN(G66)=0,0,(VLOOKUP($G66,PDC!$B$6:$I$74,6,FALSE)))))</f>
        <v>0</v>
      </c>
      <c r="U66" s="72">
        <f t="shared" si="1"/>
        <v>0</v>
      </c>
      <c r="V66" s="73">
        <f>IF(G66="Vervalt",0,IF(J66="Inkoop bij 3e partij",Q66*(1+PDC!$F$28),0))</f>
        <v>0</v>
      </c>
      <c r="W66" s="73">
        <f>IF(G66="Vervalt",0,IF(J66="Inkoop bij 3e partij",P66*(1+PDC!$F$27)+IF(G66=0,0,IF(LEN(G66)=0,0,VLOOKUP($G66,PDC!$B$6:$I$74,7,FALSE))),0))</f>
        <v>0</v>
      </c>
      <c r="X66" s="74">
        <f>IF(G66="Vervalt",0,IF(J66="Inkoop bij 3e partij",0,IF(G66=0,0,IF(LEN(G66)=0,0,VLOOKUP($G66,PDC!$B$6:$I$74,5,FALSE)))))</f>
        <v>0</v>
      </c>
      <c r="Y66" s="74">
        <f>IF(G66="Vervalt",0,IF(J66="On-Net maken (glasvezel)",$M66*PDC!$F$23+$N66*PDC!$F$24+PDC!$F$22+$O66,IF(J66="On-Net maken (radio)",PDC!$F$25+$O66,0)))</f>
        <v>0</v>
      </c>
    </row>
    <row r="67" spans="1:25" x14ac:dyDescent="0.3">
      <c r="A67" s="149" t="str">
        <f>IF(LEN(LocatieLijst!A67)=0,"",LocatieLijst!A67)</f>
        <v/>
      </c>
      <c r="B67" s="149" t="str">
        <f>IF(LEN(LocatieLijst!B67)=0,"",LocatieLijst!B67)</f>
        <v/>
      </c>
      <c r="C67" s="149" t="str">
        <f>IF(LEN(LocatieLijst!C67)=0,"",LocatieLijst!C67)</f>
        <v/>
      </c>
      <c r="D67" s="149" t="str">
        <f>IF(LEN(LocatieLijst!D67)=0,"",LocatieLijst!D67)</f>
        <v/>
      </c>
      <c r="E67" s="149" t="str">
        <f>IF(LEN(LocatieLijst!E67)=0,"",LocatieLijst!E67)</f>
        <v/>
      </c>
      <c r="F67" s="149" t="str">
        <f>IF(LEN(LocatieLijst!F67)=0,"",LocatieLijst!F67)</f>
        <v/>
      </c>
      <c r="G67" s="149" t="str">
        <f>IF(LEN(LocatieLijst!G67)=0,"",LocatieLijst!G67)</f>
        <v/>
      </c>
      <c r="H67" s="150" t="str">
        <f>IF(G67="Vervalt","Vervalt",IF(G67=0,"",IF(LEN(G67)=0,"",(VLOOKUP(Scenario1!$G67,PDC!$B$6:$I$74,2,FALSE)))))</f>
        <v/>
      </c>
      <c r="I67" s="149" t="str">
        <f>IF(LEN(LocatieLijst!I67)=0,"",LocatieLijst!I67)</f>
        <v/>
      </c>
      <c r="J67" s="2"/>
      <c r="K67" s="2"/>
      <c r="L67" s="3"/>
      <c r="M67" s="8"/>
      <c r="N67" s="8"/>
      <c r="O67" s="12"/>
      <c r="P67" s="4"/>
      <c r="Q67" s="4"/>
      <c r="R67" s="4"/>
      <c r="S67" s="72">
        <f t="shared" si="0"/>
        <v>0</v>
      </c>
      <c r="T67" s="72">
        <f>IF(G67="Vervalt",0,IF(G67=0,0,IF(LEN(G67)=0,0,(VLOOKUP($G67,PDC!$B$6:$I$74,6,FALSE)))))</f>
        <v>0</v>
      </c>
      <c r="U67" s="72">
        <f t="shared" si="1"/>
        <v>0</v>
      </c>
      <c r="V67" s="73">
        <f>IF(G67="Vervalt",0,IF(J67="Inkoop bij 3e partij",Q67*(1+PDC!$F$28),0))</f>
        <v>0</v>
      </c>
      <c r="W67" s="73">
        <f>IF(G67="Vervalt",0,IF(J67="Inkoop bij 3e partij",P67*(1+PDC!$F$27)+IF(G67=0,0,IF(LEN(G67)=0,0,VLOOKUP($G67,PDC!$B$6:$I$74,7,FALSE))),0))</f>
        <v>0</v>
      </c>
      <c r="X67" s="74">
        <f>IF(G67="Vervalt",0,IF(J67="Inkoop bij 3e partij",0,IF(G67=0,0,IF(LEN(G67)=0,0,VLOOKUP($G67,PDC!$B$6:$I$74,5,FALSE)))))</f>
        <v>0</v>
      </c>
      <c r="Y67" s="74">
        <f>IF(G67="Vervalt",0,IF(J67="On-Net maken (glasvezel)",$M67*PDC!$F$23+$N67*PDC!$F$24+PDC!$F$22+$O67,IF(J67="On-Net maken (radio)",PDC!$F$25+$O67,0)))</f>
        <v>0</v>
      </c>
    </row>
    <row r="68" spans="1:25" x14ac:dyDescent="0.3">
      <c r="A68" s="149" t="str">
        <f>IF(LEN(LocatieLijst!A68)=0,"",LocatieLijst!A68)</f>
        <v/>
      </c>
      <c r="B68" s="149" t="str">
        <f>IF(LEN(LocatieLijst!B68)=0,"",LocatieLijst!B68)</f>
        <v/>
      </c>
      <c r="C68" s="149" t="str">
        <f>IF(LEN(LocatieLijst!C68)=0,"",LocatieLijst!C68)</f>
        <v/>
      </c>
      <c r="D68" s="149" t="str">
        <f>IF(LEN(LocatieLijst!D68)=0,"",LocatieLijst!D68)</f>
        <v/>
      </c>
      <c r="E68" s="149" t="str">
        <f>IF(LEN(LocatieLijst!E68)=0,"",LocatieLijst!E68)</f>
        <v/>
      </c>
      <c r="F68" s="149" t="str">
        <f>IF(LEN(LocatieLijst!F68)=0,"",LocatieLijst!F68)</f>
        <v/>
      </c>
      <c r="G68" s="149" t="str">
        <f>IF(LEN(LocatieLijst!G68)=0,"",LocatieLijst!G68)</f>
        <v/>
      </c>
      <c r="H68" s="150" t="str">
        <f>IF(G68="Vervalt","Vervalt",IF(G68=0,"",IF(LEN(G68)=0,"",(VLOOKUP(Scenario1!$G68,PDC!$B$6:$I$74,2,FALSE)))))</f>
        <v/>
      </c>
      <c r="I68" s="149" t="str">
        <f>IF(LEN(LocatieLijst!I68)=0,"",LocatieLijst!I68)</f>
        <v/>
      </c>
      <c r="J68" s="2"/>
      <c r="K68" s="2"/>
      <c r="L68" s="3"/>
      <c r="M68" s="8"/>
      <c r="N68" s="8"/>
      <c r="O68" s="12"/>
      <c r="P68" s="4"/>
      <c r="Q68" s="4"/>
      <c r="R68" s="4"/>
      <c r="S68" s="72">
        <f t="shared" si="0"/>
        <v>0</v>
      </c>
      <c r="T68" s="72">
        <f>IF(G68="Vervalt",0,IF(G68=0,0,IF(LEN(G68)=0,0,(VLOOKUP($G68,PDC!$B$6:$I$74,6,FALSE)))))</f>
        <v>0</v>
      </c>
      <c r="U68" s="72">
        <f t="shared" si="1"/>
        <v>0</v>
      </c>
      <c r="V68" s="73">
        <f>IF(G68="Vervalt",0,IF(J68="Inkoop bij 3e partij",Q68*(1+PDC!$F$28),0))</f>
        <v>0</v>
      </c>
      <c r="W68" s="73">
        <f>IF(G68="Vervalt",0,IF(J68="Inkoop bij 3e partij",P68*(1+PDC!$F$27)+IF(G68=0,0,IF(LEN(G68)=0,0,VLOOKUP($G68,PDC!$B$6:$I$74,7,FALSE))),0))</f>
        <v>0</v>
      </c>
      <c r="X68" s="74">
        <f>IF(G68="Vervalt",0,IF(J68="Inkoop bij 3e partij",0,IF(G68=0,0,IF(LEN(G68)=0,0,VLOOKUP($G68,PDC!$B$6:$I$74,5,FALSE)))))</f>
        <v>0</v>
      </c>
      <c r="Y68" s="74">
        <f>IF(G68="Vervalt",0,IF(J68="On-Net maken (glasvezel)",$M68*PDC!$F$23+$N68*PDC!$F$24+PDC!$F$22+$O68,IF(J68="On-Net maken (radio)",PDC!$F$25+$O68,0)))</f>
        <v>0</v>
      </c>
    </row>
    <row r="69" spans="1:25" x14ac:dyDescent="0.3">
      <c r="A69" s="149" t="str">
        <f>IF(LEN(LocatieLijst!A69)=0,"",LocatieLijst!A69)</f>
        <v/>
      </c>
      <c r="B69" s="149" t="str">
        <f>IF(LEN(LocatieLijst!B69)=0,"",LocatieLijst!B69)</f>
        <v/>
      </c>
      <c r="C69" s="149" t="str">
        <f>IF(LEN(LocatieLijst!C69)=0,"",LocatieLijst!C69)</f>
        <v/>
      </c>
      <c r="D69" s="149" t="str">
        <f>IF(LEN(LocatieLijst!D69)=0,"",LocatieLijst!D69)</f>
        <v/>
      </c>
      <c r="E69" s="149" t="str">
        <f>IF(LEN(LocatieLijst!E69)=0,"",LocatieLijst!E69)</f>
        <v/>
      </c>
      <c r="F69" s="149" t="str">
        <f>IF(LEN(LocatieLijst!F69)=0,"",LocatieLijst!F69)</f>
        <v/>
      </c>
      <c r="G69" s="149" t="str">
        <f>IF(LEN(LocatieLijst!G69)=0,"",LocatieLijst!G69)</f>
        <v/>
      </c>
      <c r="H69" s="150" t="str">
        <f>IF(G69="Vervalt","Vervalt",IF(G69=0,"",IF(LEN(G69)=0,"",(VLOOKUP(Scenario1!$G69,PDC!$B$6:$I$74,2,FALSE)))))</f>
        <v/>
      </c>
      <c r="I69" s="149" t="str">
        <f>IF(LEN(LocatieLijst!I69)=0,"",LocatieLijst!I69)</f>
        <v/>
      </c>
      <c r="J69" s="2"/>
      <c r="K69" s="2"/>
      <c r="L69" s="3"/>
      <c r="M69" s="8"/>
      <c r="N69" s="8"/>
      <c r="O69" s="12"/>
      <c r="P69" s="4"/>
      <c r="Q69" s="4"/>
      <c r="R69" s="4"/>
      <c r="S69" s="72">
        <f t="shared" si="0"/>
        <v>0</v>
      </c>
      <c r="T69" s="72">
        <f>IF(G69="Vervalt",0,IF(G69=0,0,IF(LEN(G69)=0,0,(VLOOKUP($G69,PDC!$B$6:$I$74,6,FALSE)))))</f>
        <v>0</v>
      </c>
      <c r="U69" s="72">
        <f t="shared" si="1"/>
        <v>0</v>
      </c>
      <c r="V69" s="73">
        <f>IF(G69="Vervalt",0,IF(J69="Inkoop bij 3e partij",Q69*(1+PDC!$F$28),0))</f>
        <v>0</v>
      </c>
      <c r="W69" s="73">
        <f>IF(G69="Vervalt",0,IF(J69="Inkoop bij 3e partij",P69*(1+PDC!$F$27)+IF(G69=0,0,IF(LEN(G69)=0,0,VLOOKUP($G69,PDC!$B$6:$I$74,7,FALSE))),0))</f>
        <v>0</v>
      </c>
      <c r="X69" s="74">
        <f>IF(G69="Vervalt",0,IF(J69="Inkoop bij 3e partij",0,IF(G69=0,0,IF(LEN(G69)=0,0,VLOOKUP($G69,PDC!$B$6:$I$74,5,FALSE)))))</f>
        <v>0</v>
      </c>
      <c r="Y69" s="74">
        <f>IF(G69="Vervalt",0,IF(J69="On-Net maken (glasvezel)",$M69*PDC!$F$23+$N69*PDC!$F$24+PDC!$F$22+$O69,IF(J69="On-Net maken (radio)",PDC!$F$25+$O69,0)))</f>
        <v>0</v>
      </c>
    </row>
    <row r="70" spans="1:25" x14ac:dyDescent="0.3">
      <c r="A70" s="149" t="str">
        <f>IF(LEN(LocatieLijst!A70)=0,"",LocatieLijst!A70)</f>
        <v/>
      </c>
      <c r="B70" s="149" t="str">
        <f>IF(LEN(LocatieLijst!B70)=0,"",LocatieLijst!B70)</f>
        <v/>
      </c>
      <c r="C70" s="149" t="str">
        <f>IF(LEN(LocatieLijst!C70)=0,"",LocatieLijst!C70)</f>
        <v/>
      </c>
      <c r="D70" s="149" t="str">
        <f>IF(LEN(LocatieLijst!D70)=0,"",LocatieLijst!D70)</f>
        <v/>
      </c>
      <c r="E70" s="149" t="str">
        <f>IF(LEN(LocatieLijst!E70)=0,"",LocatieLijst!E70)</f>
        <v/>
      </c>
      <c r="F70" s="149" t="str">
        <f>IF(LEN(LocatieLijst!F70)=0,"",LocatieLijst!F70)</f>
        <v/>
      </c>
      <c r="G70" s="149" t="str">
        <f>IF(LEN(LocatieLijst!G70)=0,"",LocatieLijst!G70)</f>
        <v/>
      </c>
      <c r="H70" s="150" t="str">
        <f>IF(G70="Vervalt","Vervalt",IF(G70=0,"",IF(LEN(G70)=0,"",(VLOOKUP(Scenario1!$G70,PDC!$B$6:$I$74,2,FALSE)))))</f>
        <v/>
      </c>
      <c r="I70" s="149" t="str">
        <f>IF(LEN(LocatieLijst!I70)=0,"",LocatieLijst!I70)</f>
        <v/>
      </c>
      <c r="J70" s="2"/>
      <c r="K70" s="2"/>
      <c r="L70" s="3"/>
      <c r="M70" s="8"/>
      <c r="N70" s="8"/>
      <c r="O70" s="12"/>
      <c r="P70" s="4"/>
      <c r="Q70" s="4"/>
      <c r="R70" s="4"/>
      <c r="S70" s="72">
        <f t="shared" si="0"/>
        <v>0</v>
      </c>
      <c r="T70" s="72">
        <f>IF(G70="Vervalt",0,IF(G70=0,0,IF(LEN(G70)=0,0,(VLOOKUP($G70,PDC!$B$6:$I$74,6,FALSE)))))</f>
        <v>0</v>
      </c>
      <c r="U70" s="72">
        <f t="shared" si="1"/>
        <v>0</v>
      </c>
      <c r="V70" s="73">
        <f>IF(G70="Vervalt",0,IF(J70="Inkoop bij 3e partij",Q70*(1+PDC!$F$28),0))</f>
        <v>0</v>
      </c>
      <c r="W70" s="73">
        <f>IF(G70="Vervalt",0,IF(J70="Inkoop bij 3e partij",P70*(1+PDC!$F$27)+IF(G70=0,0,IF(LEN(G70)=0,0,VLOOKUP($G70,PDC!$B$6:$I$74,7,FALSE))),0))</f>
        <v>0</v>
      </c>
      <c r="X70" s="74">
        <f>IF(G70="Vervalt",0,IF(J70="Inkoop bij 3e partij",0,IF(G70=0,0,IF(LEN(G70)=0,0,VLOOKUP($G70,PDC!$B$6:$I$74,5,FALSE)))))</f>
        <v>0</v>
      </c>
      <c r="Y70" s="74">
        <f>IF(G70="Vervalt",0,IF(J70="On-Net maken (glasvezel)",$M70*PDC!$F$23+$N70*PDC!$F$24+PDC!$F$22+$O70,IF(J70="On-Net maken (radio)",PDC!$F$25+$O70,0)))</f>
        <v>0</v>
      </c>
    </row>
    <row r="71" spans="1:25" x14ac:dyDescent="0.3">
      <c r="A71" s="149" t="str">
        <f>IF(LEN(LocatieLijst!A71)=0,"",LocatieLijst!A71)</f>
        <v/>
      </c>
      <c r="B71" s="149" t="str">
        <f>IF(LEN(LocatieLijst!B71)=0,"",LocatieLijst!B71)</f>
        <v/>
      </c>
      <c r="C71" s="149" t="str">
        <f>IF(LEN(LocatieLijst!C71)=0,"",LocatieLijst!C71)</f>
        <v/>
      </c>
      <c r="D71" s="149" t="str">
        <f>IF(LEN(LocatieLijst!D71)=0,"",LocatieLijst!D71)</f>
        <v/>
      </c>
      <c r="E71" s="149" t="str">
        <f>IF(LEN(LocatieLijst!E71)=0,"",LocatieLijst!E71)</f>
        <v/>
      </c>
      <c r="F71" s="149" t="str">
        <f>IF(LEN(LocatieLijst!F71)=0,"",LocatieLijst!F71)</f>
        <v/>
      </c>
      <c r="G71" s="149" t="str">
        <f>IF(LEN(LocatieLijst!G71)=0,"",LocatieLijst!G71)</f>
        <v/>
      </c>
      <c r="H71" s="150" t="str">
        <f>IF(G71="Vervalt","Vervalt",IF(G71=0,"",IF(LEN(G71)=0,"",(VLOOKUP(Scenario1!$G71,PDC!$B$6:$I$74,2,FALSE)))))</f>
        <v/>
      </c>
      <c r="I71" s="149" t="str">
        <f>IF(LEN(LocatieLijst!I71)=0,"",LocatieLijst!I71)</f>
        <v/>
      </c>
      <c r="J71" s="2"/>
      <c r="K71" s="2"/>
      <c r="L71" s="3"/>
      <c r="M71" s="8"/>
      <c r="N71" s="8"/>
      <c r="O71" s="12"/>
      <c r="P71" s="4"/>
      <c r="Q71" s="4"/>
      <c r="R71" s="4"/>
      <c r="S71" s="72">
        <f t="shared" si="0"/>
        <v>0</v>
      </c>
      <c r="T71" s="72">
        <f>IF(G71="Vervalt",0,IF(G71=0,0,IF(LEN(G71)=0,0,(VLOOKUP($G71,PDC!$B$6:$I$74,6,FALSE)))))</f>
        <v>0</v>
      </c>
      <c r="U71" s="72">
        <f t="shared" si="1"/>
        <v>0</v>
      </c>
      <c r="V71" s="73">
        <f>IF(G71="Vervalt",0,IF(J71="Inkoop bij 3e partij",Q71*(1+PDC!$F$28),0))</f>
        <v>0</v>
      </c>
      <c r="W71" s="73">
        <f>IF(G71="Vervalt",0,IF(J71="Inkoop bij 3e partij",P71*(1+PDC!$F$27)+IF(G71=0,0,IF(LEN(G71)=0,0,VLOOKUP($G71,PDC!$B$6:$I$74,7,FALSE))),0))</f>
        <v>0</v>
      </c>
      <c r="X71" s="74">
        <f>IF(G71="Vervalt",0,IF(J71="Inkoop bij 3e partij",0,IF(G71=0,0,IF(LEN(G71)=0,0,VLOOKUP($G71,PDC!$B$6:$I$74,5,FALSE)))))</f>
        <v>0</v>
      </c>
      <c r="Y71" s="74">
        <f>IF(G71="Vervalt",0,IF(J71="On-Net maken (glasvezel)",$M71*PDC!$F$23+$N71*PDC!$F$24+PDC!$F$22+$O71,IF(J71="On-Net maken (radio)",PDC!$F$25+$O71,0)))</f>
        <v>0</v>
      </c>
    </row>
    <row r="72" spans="1:25" x14ac:dyDescent="0.3">
      <c r="A72" s="149" t="str">
        <f>IF(LEN(LocatieLijst!A72)=0,"",LocatieLijst!A72)</f>
        <v/>
      </c>
      <c r="B72" s="149" t="str">
        <f>IF(LEN(LocatieLijst!B72)=0,"",LocatieLijst!B72)</f>
        <v/>
      </c>
      <c r="C72" s="149" t="str">
        <f>IF(LEN(LocatieLijst!C72)=0,"",LocatieLijst!C72)</f>
        <v/>
      </c>
      <c r="D72" s="149" t="str">
        <f>IF(LEN(LocatieLijst!D72)=0,"",LocatieLijst!D72)</f>
        <v/>
      </c>
      <c r="E72" s="149" t="str">
        <f>IF(LEN(LocatieLijst!E72)=0,"",LocatieLijst!E72)</f>
        <v/>
      </c>
      <c r="F72" s="149" t="str">
        <f>IF(LEN(LocatieLijst!F72)=0,"",LocatieLijst!F72)</f>
        <v/>
      </c>
      <c r="G72" s="149" t="str">
        <f>IF(LEN(LocatieLijst!G72)=0,"",LocatieLijst!G72)</f>
        <v/>
      </c>
      <c r="H72" s="150" t="str">
        <f>IF(G72="Vervalt","Vervalt",IF(G72=0,"",IF(LEN(G72)=0,"",(VLOOKUP(Scenario1!$G72,PDC!$B$6:$I$74,2,FALSE)))))</f>
        <v/>
      </c>
      <c r="I72" s="149" t="str">
        <f>IF(LEN(LocatieLijst!I72)=0,"",LocatieLijst!I72)</f>
        <v/>
      </c>
      <c r="J72" s="2"/>
      <c r="K72" s="2"/>
      <c r="L72" s="3"/>
      <c r="M72" s="8"/>
      <c r="N72" s="8"/>
      <c r="O72" s="12"/>
      <c r="P72" s="4"/>
      <c r="Q72" s="4"/>
      <c r="R72" s="4"/>
      <c r="S72" s="72">
        <f t="shared" si="0"/>
        <v>0</v>
      </c>
      <c r="T72" s="72">
        <f>IF(G72="Vervalt",0,IF(G72=0,0,IF(LEN(G72)=0,0,(VLOOKUP($G72,PDC!$B$6:$I$74,6,FALSE)))))</f>
        <v>0</v>
      </c>
      <c r="U72" s="72">
        <f t="shared" si="1"/>
        <v>0</v>
      </c>
      <c r="V72" s="73">
        <f>IF(G72="Vervalt",0,IF(J72="Inkoop bij 3e partij",Q72*(1+PDC!$F$28),0))</f>
        <v>0</v>
      </c>
      <c r="W72" s="73">
        <f>IF(G72="Vervalt",0,IF(J72="Inkoop bij 3e partij",P72*(1+PDC!$F$27)+IF(G72=0,0,IF(LEN(G72)=0,0,VLOOKUP($G72,PDC!$B$6:$I$74,7,FALSE))),0))</f>
        <v>0</v>
      </c>
      <c r="X72" s="74">
        <f>IF(G72="Vervalt",0,IF(J72="Inkoop bij 3e partij",0,IF(G72=0,0,IF(LEN(G72)=0,0,VLOOKUP($G72,PDC!$B$6:$I$74,5,FALSE)))))</f>
        <v>0</v>
      </c>
      <c r="Y72" s="74">
        <f>IF(G72="Vervalt",0,IF(J72="On-Net maken (glasvezel)",$M72*PDC!$F$23+$N72*PDC!$F$24+PDC!$F$22+$O72,IF(J72="On-Net maken (radio)",PDC!$F$25+$O72,0)))</f>
        <v>0</v>
      </c>
    </row>
    <row r="73" spans="1:25" x14ac:dyDescent="0.3">
      <c r="A73" s="149" t="str">
        <f>IF(LEN(LocatieLijst!A73)=0,"",LocatieLijst!A73)</f>
        <v/>
      </c>
      <c r="B73" s="149" t="str">
        <f>IF(LEN(LocatieLijst!B73)=0,"",LocatieLijst!B73)</f>
        <v/>
      </c>
      <c r="C73" s="149" t="str">
        <f>IF(LEN(LocatieLijst!C73)=0,"",LocatieLijst!C73)</f>
        <v/>
      </c>
      <c r="D73" s="149" t="str">
        <f>IF(LEN(LocatieLijst!D73)=0,"",LocatieLijst!D73)</f>
        <v/>
      </c>
      <c r="E73" s="149" t="str">
        <f>IF(LEN(LocatieLijst!E73)=0,"",LocatieLijst!E73)</f>
        <v/>
      </c>
      <c r="F73" s="149" t="str">
        <f>IF(LEN(LocatieLijst!F73)=0,"",LocatieLijst!F73)</f>
        <v/>
      </c>
      <c r="G73" s="149" t="str">
        <f>IF(LEN(LocatieLijst!G73)=0,"",LocatieLijst!G73)</f>
        <v/>
      </c>
      <c r="H73" s="150" t="str">
        <f>IF(G73="Vervalt","Vervalt",IF(G73=0,"",IF(LEN(G73)=0,"",(VLOOKUP(Scenario1!$G73,PDC!$B$6:$I$74,2,FALSE)))))</f>
        <v/>
      </c>
      <c r="I73" s="149" t="str">
        <f>IF(LEN(LocatieLijst!I73)=0,"",LocatieLijst!I73)</f>
        <v/>
      </c>
      <c r="J73" s="2"/>
      <c r="K73" s="2"/>
      <c r="L73" s="3"/>
      <c r="M73" s="8"/>
      <c r="N73" s="8"/>
      <c r="O73" s="12"/>
      <c r="P73" s="4"/>
      <c r="Q73" s="4"/>
      <c r="R73" s="4"/>
      <c r="S73" s="72">
        <f t="shared" si="0"/>
        <v>0</v>
      </c>
      <c r="T73" s="72">
        <f>IF(G73="Vervalt",0,IF(G73=0,0,IF(LEN(G73)=0,0,(VLOOKUP($G73,PDC!$B$6:$I$74,6,FALSE)))))</f>
        <v>0</v>
      </c>
      <c r="U73" s="72">
        <f t="shared" si="1"/>
        <v>0</v>
      </c>
      <c r="V73" s="73">
        <f>IF(G73="Vervalt",0,IF(J73="Inkoop bij 3e partij",Q73*(1+PDC!$F$28),0))</f>
        <v>0</v>
      </c>
      <c r="W73" s="73">
        <f>IF(G73="Vervalt",0,IF(J73="Inkoop bij 3e partij",P73*(1+PDC!$F$27)+IF(G73=0,0,IF(LEN(G73)=0,0,VLOOKUP($G73,PDC!$B$6:$I$74,7,FALSE))),0))</f>
        <v>0</v>
      </c>
      <c r="X73" s="74">
        <f>IF(G73="Vervalt",0,IF(J73="Inkoop bij 3e partij",0,IF(G73=0,0,IF(LEN(G73)=0,0,VLOOKUP($G73,PDC!$B$6:$I$74,5,FALSE)))))</f>
        <v>0</v>
      </c>
      <c r="Y73" s="74">
        <f>IF(G73="Vervalt",0,IF(J73="On-Net maken (glasvezel)",$M73*PDC!$F$23+$N73*PDC!$F$24+PDC!$F$22+$O73,IF(J73="On-Net maken (radio)",PDC!$F$25+$O73,0)))</f>
        <v>0</v>
      </c>
    </row>
    <row r="74" spans="1:25" x14ac:dyDescent="0.3">
      <c r="A74" s="149" t="str">
        <f>IF(LEN(LocatieLijst!A74)=0,"",LocatieLijst!A74)</f>
        <v/>
      </c>
      <c r="B74" s="149" t="str">
        <f>IF(LEN(LocatieLijst!B74)=0,"",LocatieLijst!B74)</f>
        <v/>
      </c>
      <c r="C74" s="149" t="str">
        <f>IF(LEN(LocatieLijst!C74)=0,"",LocatieLijst!C74)</f>
        <v/>
      </c>
      <c r="D74" s="149" t="str">
        <f>IF(LEN(LocatieLijst!D74)=0,"",LocatieLijst!D74)</f>
        <v/>
      </c>
      <c r="E74" s="149" t="str">
        <f>IF(LEN(LocatieLijst!E74)=0,"",LocatieLijst!E74)</f>
        <v/>
      </c>
      <c r="F74" s="149" t="str">
        <f>IF(LEN(LocatieLijst!F74)=0,"",LocatieLijst!F74)</f>
        <v/>
      </c>
      <c r="G74" s="149" t="str">
        <f>IF(LEN(LocatieLijst!G74)=0,"",LocatieLijst!G74)</f>
        <v/>
      </c>
      <c r="H74" s="150" t="str">
        <f>IF(G74="Vervalt","Vervalt",IF(G74=0,"",IF(LEN(G74)=0,"",(VLOOKUP(Scenario1!$G74,PDC!$B$6:$I$74,2,FALSE)))))</f>
        <v/>
      </c>
      <c r="I74" s="149" t="str">
        <f>IF(LEN(LocatieLijst!I74)=0,"",LocatieLijst!I74)</f>
        <v/>
      </c>
      <c r="J74" s="2"/>
      <c r="K74" s="2"/>
      <c r="L74" s="3"/>
      <c r="M74" s="8"/>
      <c r="N74" s="8"/>
      <c r="O74" s="12"/>
      <c r="P74" s="4"/>
      <c r="Q74" s="4"/>
      <c r="R74" s="4"/>
      <c r="S74" s="72">
        <f t="shared" si="0"/>
        <v>0</v>
      </c>
      <c r="T74" s="72">
        <f>IF(G74="Vervalt",0,IF(G74=0,0,IF(LEN(G74)=0,0,(VLOOKUP($G74,PDC!$B$6:$I$74,6,FALSE)))))</f>
        <v>0</v>
      </c>
      <c r="U74" s="72">
        <f t="shared" si="1"/>
        <v>0</v>
      </c>
      <c r="V74" s="73">
        <f>IF(G74="Vervalt",0,IF(J74="Inkoop bij 3e partij",Q74*(1+PDC!$F$28),0))</f>
        <v>0</v>
      </c>
      <c r="W74" s="73">
        <f>IF(G74="Vervalt",0,IF(J74="Inkoop bij 3e partij",P74*(1+PDC!$F$27)+IF(G74=0,0,IF(LEN(G74)=0,0,VLOOKUP($G74,PDC!$B$6:$I$74,7,FALSE))),0))</f>
        <v>0</v>
      </c>
      <c r="X74" s="74">
        <f>IF(G74="Vervalt",0,IF(J74="Inkoop bij 3e partij",0,IF(G74=0,0,IF(LEN(G74)=0,0,VLOOKUP($G74,PDC!$B$6:$I$74,5,FALSE)))))</f>
        <v>0</v>
      </c>
      <c r="Y74" s="74">
        <f>IF(G74="Vervalt",0,IF(J74="On-Net maken (glasvezel)",$M74*PDC!$F$23+$N74*PDC!$F$24+PDC!$F$22+$O74,IF(J74="On-Net maken (radio)",PDC!$F$25+$O74,0)))</f>
        <v>0</v>
      </c>
    </row>
    <row r="75" spans="1:25" x14ac:dyDescent="0.3">
      <c r="A75" s="149" t="str">
        <f>IF(LEN(LocatieLijst!A75)=0,"",LocatieLijst!A75)</f>
        <v/>
      </c>
      <c r="B75" s="149" t="str">
        <f>IF(LEN(LocatieLijst!B75)=0,"",LocatieLijst!B75)</f>
        <v/>
      </c>
      <c r="C75" s="149" t="str">
        <f>IF(LEN(LocatieLijst!C75)=0,"",LocatieLijst!C75)</f>
        <v/>
      </c>
      <c r="D75" s="149" t="str">
        <f>IF(LEN(LocatieLijst!D75)=0,"",LocatieLijst!D75)</f>
        <v/>
      </c>
      <c r="E75" s="149" t="str">
        <f>IF(LEN(LocatieLijst!E75)=0,"",LocatieLijst!E75)</f>
        <v/>
      </c>
      <c r="F75" s="149" t="str">
        <f>IF(LEN(LocatieLijst!F75)=0,"",LocatieLijst!F75)</f>
        <v/>
      </c>
      <c r="G75" s="149" t="str">
        <f>IF(LEN(LocatieLijst!G75)=0,"",LocatieLijst!G75)</f>
        <v/>
      </c>
      <c r="H75" s="150" t="str">
        <f>IF(G75="Vervalt","Vervalt",IF(G75=0,"",IF(LEN(G75)=0,"",(VLOOKUP(Scenario1!$G75,PDC!$B$6:$I$74,2,FALSE)))))</f>
        <v/>
      </c>
      <c r="I75" s="149" t="str">
        <f>IF(LEN(LocatieLijst!I75)=0,"",LocatieLijst!I75)</f>
        <v/>
      </c>
      <c r="J75" s="2"/>
      <c r="K75" s="2"/>
      <c r="L75" s="3"/>
      <c r="M75" s="8"/>
      <c r="N75" s="8"/>
      <c r="O75" s="12"/>
      <c r="P75" s="4"/>
      <c r="Q75" s="4"/>
      <c r="R75" s="4"/>
      <c r="S75" s="72">
        <f t="shared" si="0"/>
        <v>0</v>
      </c>
      <c r="T75" s="72">
        <f>IF(G75="Vervalt",0,IF(G75=0,0,IF(LEN(G75)=0,0,(VLOOKUP($G75,PDC!$B$6:$I$74,6,FALSE)))))</f>
        <v>0</v>
      </c>
      <c r="U75" s="72">
        <f t="shared" si="1"/>
        <v>0</v>
      </c>
      <c r="V75" s="73">
        <f>IF(G75="Vervalt",0,IF(J75="Inkoop bij 3e partij",Q75*(1+PDC!$F$28),0))</f>
        <v>0</v>
      </c>
      <c r="W75" s="73">
        <f>IF(G75="Vervalt",0,IF(J75="Inkoop bij 3e partij",P75*(1+PDC!$F$27)+IF(G75=0,0,IF(LEN(G75)=0,0,VLOOKUP($G75,PDC!$B$6:$I$74,7,FALSE))),0))</f>
        <v>0</v>
      </c>
      <c r="X75" s="74">
        <f>IF(G75="Vervalt",0,IF(J75="Inkoop bij 3e partij",0,IF(G75=0,0,IF(LEN(G75)=0,0,VLOOKUP($G75,PDC!$B$6:$I$74,5,FALSE)))))</f>
        <v>0</v>
      </c>
      <c r="Y75" s="74">
        <f>IF(G75="Vervalt",0,IF(J75="On-Net maken (glasvezel)",$M75*PDC!$F$23+$N75*PDC!$F$24+PDC!$F$22+$O75,IF(J75="On-Net maken (radio)",PDC!$F$25+$O75,0)))</f>
        <v>0</v>
      </c>
    </row>
    <row r="76" spans="1:25" x14ac:dyDescent="0.3">
      <c r="A76" s="149" t="str">
        <f>IF(LEN(LocatieLijst!A76)=0,"",LocatieLijst!A76)</f>
        <v/>
      </c>
      <c r="B76" s="149" t="str">
        <f>IF(LEN(LocatieLijst!B76)=0,"",LocatieLijst!B76)</f>
        <v/>
      </c>
      <c r="C76" s="149" t="str">
        <f>IF(LEN(LocatieLijst!C76)=0,"",LocatieLijst!C76)</f>
        <v/>
      </c>
      <c r="D76" s="149" t="str">
        <f>IF(LEN(LocatieLijst!D76)=0,"",LocatieLijst!D76)</f>
        <v/>
      </c>
      <c r="E76" s="149" t="str">
        <f>IF(LEN(LocatieLijst!E76)=0,"",LocatieLijst!E76)</f>
        <v/>
      </c>
      <c r="F76" s="149" t="str">
        <f>IF(LEN(LocatieLijst!F76)=0,"",LocatieLijst!F76)</f>
        <v/>
      </c>
      <c r="G76" s="149" t="str">
        <f>IF(LEN(LocatieLijst!G76)=0,"",LocatieLijst!G76)</f>
        <v/>
      </c>
      <c r="H76" s="150" t="str">
        <f>IF(G76="Vervalt","Vervalt",IF(G76=0,"",IF(LEN(G76)=0,"",(VLOOKUP(Scenario1!$G76,PDC!$B$6:$I$74,2,FALSE)))))</f>
        <v/>
      </c>
      <c r="I76" s="149" t="str">
        <f>IF(LEN(LocatieLijst!I76)=0,"",LocatieLijst!I76)</f>
        <v/>
      </c>
      <c r="J76" s="2"/>
      <c r="K76" s="2"/>
      <c r="L76" s="3"/>
      <c r="M76" s="8"/>
      <c r="N76" s="8"/>
      <c r="O76" s="12"/>
      <c r="P76" s="4"/>
      <c r="Q76" s="4"/>
      <c r="R76" s="4"/>
      <c r="S76" s="72">
        <f t="shared" si="0"/>
        <v>0</v>
      </c>
      <c r="T76" s="72">
        <f>IF(G76="Vervalt",0,IF(G76=0,0,IF(LEN(G76)=0,0,(VLOOKUP($G76,PDC!$B$6:$I$74,6,FALSE)))))</f>
        <v>0</v>
      </c>
      <c r="U76" s="72">
        <f t="shared" si="1"/>
        <v>0</v>
      </c>
      <c r="V76" s="73">
        <f>IF(G76="Vervalt",0,IF(J76="Inkoop bij 3e partij",Q76*(1+PDC!$F$28),0))</f>
        <v>0</v>
      </c>
      <c r="W76" s="73">
        <f>IF(G76="Vervalt",0,IF(J76="Inkoop bij 3e partij",P76*(1+PDC!$F$27)+IF(G76=0,0,IF(LEN(G76)=0,0,VLOOKUP($G76,PDC!$B$6:$I$74,7,FALSE))),0))</f>
        <v>0</v>
      </c>
      <c r="X76" s="74">
        <f>IF(G76="Vervalt",0,IF(J76="Inkoop bij 3e partij",0,IF(G76=0,0,IF(LEN(G76)=0,0,VLOOKUP($G76,PDC!$B$6:$I$74,5,FALSE)))))</f>
        <v>0</v>
      </c>
      <c r="Y76" s="74">
        <f>IF(G76="Vervalt",0,IF(J76="On-Net maken (glasvezel)",$M76*PDC!$F$23+$N76*PDC!$F$24+PDC!$F$22+$O76,IF(J76="On-Net maken (radio)",PDC!$F$25+$O76,0)))</f>
        <v>0</v>
      </c>
    </row>
    <row r="77" spans="1:25" x14ac:dyDescent="0.3">
      <c r="A77" s="149" t="str">
        <f>IF(LEN(LocatieLijst!A77)=0,"",LocatieLijst!A77)</f>
        <v/>
      </c>
      <c r="B77" s="149" t="str">
        <f>IF(LEN(LocatieLijst!B77)=0,"",LocatieLijst!B77)</f>
        <v/>
      </c>
      <c r="C77" s="149" t="str">
        <f>IF(LEN(LocatieLijst!C77)=0,"",LocatieLijst!C77)</f>
        <v/>
      </c>
      <c r="D77" s="149" t="str">
        <f>IF(LEN(LocatieLijst!D77)=0,"",LocatieLijst!D77)</f>
        <v/>
      </c>
      <c r="E77" s="149" t="str">
        <f>IF(LEN(LocatieLijst!E77)=0,"",LocatieLijst!E77)</f>
        <v/>
      </c>
      <c r="F77" s="149" t="str">
        <f>IF(LEN(LocatieLijst!F77)=0,"",LocatieLijst!F77)</f>
        <v/>
      </c>
      <c r="G77" s="149" t="str">
        <f>IF(LEN(LocatieLijst!G77)=0,"",LocatieLijst!G77)</f>
        <v/>
      </c>
      <c r="H77" s="150" t="str">
        <f>IF(G77="Vervalt","Vervalt",IF(G77=0,"",IF(LEN(G77)=0,"",(VLOOKUP(Scenario1!$G77,PDC!$B$6:$I$74,2,FALSE)))))</f>
        <v/>
      </c>
      <c r="I77" s="149" t="str">
        <f>IF(LEN(LocatieLijst!I77)=0,"",LocatieLijst!I77)</f>
        <v/>
      </c>
      <c r="J77" s="2"/>
      <c r="K77" s="2"/>
      <c r="L77" s="3"/>
      <c r="M77" s="8"/>
      <c r="N77" s="8"/>
      <c r="O77" s="12"/>
      <c r="P77" s="4"/>
      <c r="Q77" s="4"/>
      <c r="R77" s="4"/>
      <c r="S77" s="72">
        <f t="shared" ref="S77:S140" si="2">IF(J77="Inkoop bij 3e partij",V77,X77)</f>
        <v>0</v>
      </c>
      <c r="T77" s="72">
        <f>IF(G77="Vervalt",0,IF(G77=0,0,IF(LEN(G77)=0,0,(VLOOKUP($G77,PDC!$B$6:$I$74,6,FALSE)))))</f>
        <v>0</v>
      </c>
      <c r="U77" s="72">
        <f t="shared" ref="U77:U140" si="3">IF(J77="On-Net maken",Y77,IF(J77="Inkoop bij 3e partij",W77,0))</f>
        <v>0</v>
      </c>
      <c r="V77" s="73">
        <f>IF(G77="Vervalt",0,IF(J77="Inkoop bij 3e partij",Q77*(1+PDC!$F$28),0))</f>
        <v>0</v>
      </c>
      <c r="W77" s="73">
        <f>IF(G77="Vervalt",0,IF(J77="Inkoop bij 3e partij",P77*(1+PDC!$F$27)+IF(G77=0,0,IF(LEN(G77)=0,0,VLOOKUP($G77,PDC!$B$6:$I$74,7,FALSE))),0))</f>
        <v>0</v>
      </c>
      <c r="X77" s="74">
        <f>IF(G77="Vervalt",0,IF(J77="Inkoop bij 3e partij",0,IF(G77=0,0,IF(LEN(G77)=0,0,VLOOKUP($G77,PDC!$B$6:$I$74,5,FALSE)))))</f>
        <v>0</v>
      </c>
      <c r="Y77" s="74">
        <f>IF(G77="Vervalt",0,IF(J77="On-Net maken (glasvezel)",$M77*PDC!$F$23+$N77*PDC!$F$24+PDC!$F$22+$O77,IF(J77="On-Net maken (radio)",PDC!$F$25+$O77,0)))</f>
        <v>0</v>
      </c>
    </row>
    <row r="78" spans="1:25" x14ac:dyDescent="0.3">
      <c r="A78" s="149" t="str">
        <f>IF(LEN(LocatieLijst!A78)=0,"",LocatieLijst!A78)</f>
        <v/>
      </c>
      <c r="B78" s="149" t="str">
        <f>IF(LEN(LocatieLijst!B78)=0,"",LocatieLijst!B78)</f>
        <v/>
      </c>
      <c r="C78" s="149" t="str">
        <f>IF(LEN(LocatieLijst!C78)=0,"",LocatieLijst!C78)</f>
        <v/>
      </c>
      <c r="D78" s="149" t="str">
        <f>IF(LEN(LocatieLijst!D78)=0,"",LocatieLijst!D78)</f>
        <v/>
      </c>
      <c r="E78" s="149" t="str">
        <f>IF(LEN(LocatieLijst!E78)=0,"",LocatieLijst!E78)</f>
        <v/>
      </c>
      <c r="F78" s="149" t="str">
        <f>IF(LEN(LocatieLijst!F78)=0,"",LocatieLijst!F78)</f>
        <v/>
      </c>
      <c r="G78" s="149" t="str">
        <f>IF(LEN(LocatieLijst!G78)=0,"",LocatieLijst!G78)</f>
        <v/>
      </c>
      <c r="H78" s="150" t="str">
        <f>IF(G78="Vervalt","Vervalt",IF(G78=0,"",IF(LEN(G78)=0,"",(VLOOKUP(Scenario1!$G78,PDC!$B$6:$I$74,2,FALSE)))))</f>
        <v/>
      </c>
      <c r="I78" s="149" t="str">
        <f>IF(LEN(LocatieLijst!I78)=0,"",LocatieLijst!I78)</f>
        <v/>
      </c>
      <c r="J78" s="2"/>
      <c r="K78" s="2"/>
      <c r="L78" s="3"/>
      <c r="M78" s="8"/>
      <c r="N78" s="8"/>
      <c r="O78" s="12"/>
      <c r="P78" s="4"/>
      <c r="Q78" s="4"/>
      <c r="R78" s="4"/>
      <c r="S78" s="72">
        <f t="shared" si="2"/>
        <v>0</v>
      </c>
      <c r="T78" s="72">
        <f>IF(G78="Vervalt",0,IF(G78=0,0,IF(LEN(G78)=0,0,(VLOOKUP($G78,PDC!$B$6:$I$74,6,FALSE)))))</f>
        <v>0</v>
      </c>
      <c r="U78" s="72">
        <f t="shared" si="3"/>
        <v>0</v>
      </c>
      <c r="V78" s="73">
        <f>IF(G78="Vervalt",0,IF(J78="Inkoop bij 3e partij",Q78*(1+PDC!$F$28),0))</f>
        <v>0</v>
      </c>
      <c r="W78" s="73">
        <f>IF(G78="Vervalt",0,IF(J78="Inkoop bij 3e partij",P78*(1+PDC!$F$27)+IF(G78=0,0,IF(LEN(G78)=0,0,VLOOKUP($G78,PDC!$B$6:$I$74,7,FALSE))),0))</f>
        <v>0</v>
      </c>
      <c r="X78" s="74">
        <f>IF(G78="Vervalt",0,IF(J78="Inkoop bij 3e partij",0,IF(G78=0,0,IF(LEN(G78)=0,0,VLOOKUP($G78,PDC!$B$6:$I$74,5,FALSE)))))</f>
        <v>0</v>
      </c>
      <c r="Y78" s="74">
        <f>IF(G78="Vervalt",0,IF(J78="On-Net maken (glasvezel)",$M78*PDC!$F$23+$N78*PDC!$F$24+PDC!$F$22+$O78,IF(J78="On-Net maken (radio)",PDC!$F$25+$O78,0)))</f>
        <v>0</v>
      </c>
    </row>
    <row r="79" spans="1:25" x14ac:dyDescent="0.3">
      <c r="A79" s="149" t="str">
        <f>IF(LEN(LocatieLijst!A79)=0,"",LocatieLijst!A79)</f>
        <v/>
      </c>
      <c r="B79" s="149" t="str">
        <f>IF(LEN(LocatieLijst!B79)=0,"",LocatieLijst!B79)</f>
        <v/>
      </c>
      <c r="C79" s="149" t="str">
        <f>IF(LEN(LocatieLijst!C79)=0,"",LocatieLijst!C79)</f>
        <v/>
      </c>
      <c r="D79" s="149" t="str">
        <f>IF(LEN(LocatieLijst!D79)=0,"",LocatieLijst!D79)</f>
        <v/>
      </c>
      <c r="E79" s="149" t="str">
        <f>IF(LEN(LocatieLijst!E79)=0,"",LocatieLijst!E79)</f>
        <v/>
      </c>
      <c r="F79" s="149" t="str">
        <f>IF(LEN(LocatieLijst!F79)=0,"",LocatieLijst!F79)</f>
        <v/>
      </c>
      <c r="G79" s="149" t="str">
        <f>IF(LEN(LocatieLijst!G79)=0,"",LocatieLijst!G79)</f>
        <v/>
      </c>
      <c r="H79" s="150" t="str">
        <f>IF(G79="Vervalt","Vervalt",IF(G79=0,"",IF(LEN(G79)=0,"",(VLOOKUP(Scenario1!$G79,PDC!$B$6:$I$74,2,FALSE)))))</f>
        <v/>
      </c>
      <c r="I79" s="149" t="str">
        <f>IF(LEN(LocatieLijst!I79)=0,"",LocatieLijst!I79)</f>
        <v/>
      </c>
      <c r="J79" s="2"/>
      <c r="K79" s="2"/>
      <c r="L79" s="3"/>
      <c r="M79" s="8"/>
      <c r="N79" s="8"/>
      <c r="O79" s="12"/>
      <c r="P79" s="4"/>
      <c r="Q79" s="4"/>
      <c r="R79" s="4"/>
      <c r="S79" s="72">
        <f t="shared" si="2"/>
        <v>0</v>
      </c>
      <c r="T79" s="72">
        <f>IF(G79="Vervalt",0,IF(G79=0,0,IF(LEN(G79)=0,0,(VLOOKUP($G79,PDC!$B$6:$I$74,6,FALSE)))))</f>
        <v>0</v>
      </c>
      <c r="U79" s="72">
        <f t="shared" si="3"/>
        <v>0</v>
      </c>
      <c r="V79" s="73">
        <f>IF(G79="Vervalt",0,IF(J79="Inkoop bij 3e partij",Q79*(1+PDC!$F$28),0))</f>
        <v>0</v>
      </c>
      <c r="W79" s="73">
        <f>IF(G79="Vervalt",0,IF(J79="Inkoop bij 3e partij",P79*(1+PDC!$F$27)+IF(G79=0,0,IF(LEN(G79)=0,0,VLOOKUP($G79,PDC!$B$6:$I$74,7,FALSE))),0))</f>
        <v>0</v>
      </c>
      <c r="X79" s="74">
        <f>IF(G79="Vervalt",0,IF(J79="Inkoop bij 3e partij",0,IF(G79=0,0,IF(LEN(G79)=0,0,VLOOKUP($G79,PDC!$B$6:$I$74,5,FALSE)))))</f>
        <v>0</v>
      </c>
      <c r="Y79" s="74">
        <f>IF(G79="Vervalt",0,IF(J79="On-Net maken (glasvezel)",$M79*PDC!$F$23+$N79*PDC!$F$24+PDC!$F$22+$O79,IF(J79="On-Net maken (radio)",PDC!$F$25+$O79,0)))</f>
        <v>0</v>
      </c>
    </row>
    <row r="80" spans="1:25" x14ac:dyDescent="0.3">
      <c r="A80" s="149" t="str">
        <f>IF(LEN(LocatieLijst!A80)=0,"",LocatieLijst!A80)</f>
        <v/>
      </c>
      <c r="B80" s="149" t="str">
        <f>IF(LEN(LocatieLijst!B80)=0,"",LocatieLijst!B80)</f>
        <v/>
      </c>
      <c r="C80" s="149" t="str">
        <f>IF(LEN(LocatieLijst!C80)=0,"",LocatieLijst!C80)</f>
        <v/>
      </c>
      <c r="D80" s="149" t="str">
        <f>IF(LEN(LocatieLijst!D80)=0,"",LocatieLijst!D80)</f>
        <v/>
      </c>
      <c r="E80" s="149" t="str">
        <f>IF(LEN(LocatieLijst!E80)=0,"",LocatieLijst!E80)</f>
        <v/>
      </c>
      <c r="F80" s="149" t="str">
        <f>IF(LEN(LocatieLijst!F80)=0,"",LocatieLijst!F80)</f>
        <v/>
      </c>
      <c r="G80" s="149" t="str">
        <f>IF(LEN(LocatieLijst!G80)=0,"",LocatieLijst!G80)</f>
        <v/>
      </c>
      <c r="H80" s="150" t="str">
        <f>IF(G80="Vervalt","Vervalt",IF(G80=0,"",IF(LEN(G80)=0,"",(VLOOKUP(Scenario1!$G80,PDC!$B$6:$I$74,2,FALSE)))))</f>
        <v/>
      </c>
      <c r="I80" s="149" t="str">
        <f>IF(LEN(LocatieLijst!I80)=0,"",LocatieLijst!I80)</f>
        <v/>
      </c>
      <c r="J80" s="2"/>
      <c r="K80" s="2"/>
      <c r="L80" s="3"/>
      <c r="M80" s="8"/>
      <c r="N80" s="8"/>
      <c r="O80" s="12"/>
      <c r="P80" s="4"/>
      <c r="Q80" s="4"/>
      <c r="R80" s="4"/>
      <c r="S80" s="72">
        <f t="shared" si="2"/>
        <v>0</v>
      </c>
      <c r="T80" s="72">
        <f>IF(G80="Vervalt",0,IF(G80=0,0,IF(LEN(G80)=0,0,(VLOOKUP($G80,PDC!$B$6:$I$74,6,FALSE)))))</f>
        <v>0</v>
      </c>
      <c r="U80" s="72">
        <f t="shared" si="3"/>
        <v>0</v>
      </c>
      <c r="V80" s="73">
        <f>IF(G80="Vervalt",0,IF(J80="Inkoop bij 3e partij",Q80*(1+PDC!$F$28),0))</f>
        <v>0</v>
      </c>
      <c r="W80" s="73">
        <f>IF(G80="Vervalt",0,IF(J80="Inkoop bij 3e partij",P80*(1+PDC!$F$27)+IF(G80=0,0,IF(LEN(G80)=0,0,VLOOKUP($G80,PDC!$B$6:$I$74,7,FALSE))),0))</f>
        <v>0</v>
      </c>
      <c r="X80" s="74">
        <f>IF(G80="Vervalt",0,IF(J80="Inkoop bij 3e partij",0,IF(G80=0,0,IF(LEN(G80)=0,0,VLOOKUP($G80,PDC!$B$6:$I$74,5,FALSE)))))</f>
        <v>0</v>
      </c>
      <c r="Y80" s="74">
        <f>IF(G80="Vervalt",0,IF(J80="On-Net maken (glasvezel)",$M80*PDC!$F$23+$N80*PDC!$F$24+PDC!$F$22+$O80,IF(J80="On-Net maken (radio)",PDC!$F$25+$O80,0)))</f>
        <v>0</v>
      </c>
    </row>
    <row r="81" spans="1:25" x14ac:dyDescent="0.3">
      <c r="A81" s="149" t="str">
        <f>IF(LEN(LocatieLijst!A81)=0,"",LocatieLijst!A81)</f>
        <v/>
      </c>
      <c r="B81" s="149" t="str">
        <f>IF(LEN(LocatieLijst!B81)=0,"",LocatieLijst!B81)</f>
        <v/>
      </c>
      <c r="C81" s="149" t="str">
        <f>IF(LEN(LocatieLijst!C81)=0,"",LocatieLijst!C81)</f>
        <v/>
      </c>
      <c r="D81" s="149" t="str">
        <f>IF(LEN(LocatieLijst!D81)=0,"",LocatieLijst!D81)</f>
        <v/>
      </c>
      <c r="E81" s="149" t="str">
        <f>IF(LEN(LocatieLijst!E81)=0,"",LocatieLijst!E81)</f>
        <v/>
      </c>
      <c r="F81" s="149" t="str">
        <f>IF(LEN(LocatieLijst!F81)=0,"",LocatieLijst!F81)</f>
        <v/>
      </c>
      <c r="G81" s="149" t="str">
        <f>IF(LEN(LocatieLijst!G81)=0,"",LocatieLijst!G81)</f>
        <v/>
      </c>
      <c r="H81" s="150" t="str">
        <f>IF(G81="Vervalt","Vervalt",IF(G81=0,"",IF(LEN(G81)=0,"",(VLOOKUP(Scenario1!$G81,PDC!$B$6:$I$74,2,FALSE)))))</f>
        <v/>
      </c>
      <c r="I81" s="149" t="str">
        <f>IF(LEN(LocatieLijst!I81)=0,"",LocatieLijst!I81)</f>
        <v/>
      </c>
      <c r="J81" s="2"/>
      <c r="K81" s="2"/>
      <c r="L81" s="3"/>
      <c r="M81" s="8"/>
      <c r="N81" s="8"/>
      <c r="O81" s="12"/>
      <c r="P81" s="4"/>
      <c r="Q81" s="4"/>
      <c r="R81" s="4"/>
      <c r="S81" s="72">
        <f t="shared" si="2"/>
        <v>0</v>
      </c>
      <c r="T81" s="72">
        <f>IF(G81="Vervalt",0,IF(G81=0,0,IF(LEN(G81)=0,0,(VLOOKUP($G81,PDC!$B$6:$I$74,6,FALSE)))))</f>
        <v>0</v>
      </c>
      <c r="U81" s="72">
        <f t="shared" si="3"/>
        <v>0</v>
      </c>
      <c r="V81" s="73">
        <f>IF(G81="Vervalt",0,IF(J81="Inkoop bij 3e partij",Q81*(1+PDC!$F$28),0))</f>
        <v>0</v>
      </c>
      <c r="W81" s="73">
        <f>IF(G81="Vervalt",0,IF(J81="Inkoop bij 3e partij",P81*(1+PDC!$F$27)+IF(G81=0,0,IF(LEN(G81)=0,0,VLOOKUP($G81,PDC!$B$6:$I$74,7,FALSE))),0))</f>
        <v>0</v>
      </c>
      <c r="X81" s="74">
        <f>IF(G81="Vervalt",0,IF(J81="Inkoop bij 3e partij",0,IF(G81=0,0,IF(LEN(G81)=0,0,VLOOKUP($G81,PDC!$B$6:$I$74,5,FALSE)))))</f>
        <v>0</v>
      </c>
      <c r="Y81" s="74">
        <f>IF(G81="Vervalt",0,IF(J81="On-Net maken (glasvezel)",$M81*PDC!$F$23+$N81*PDC!$F$24+PDC!$F$22+$O81,IF(J81="On-Net maken (radio)",PDC!$F$25+$O81,0)))</f>
        <v>0</v>
      </c>
    </row>
    <row r="82" spans="1:25" x14ac:dyDescent="0.3">
      <c r="A82" s="149" t="str">
        <f>IF(LEN(LocatieLijst!A82)=0,"",LocatieLijst!A82)</f>
        <v/>
      </c>
      <c r="B82" s="149" t="str">
        <f>IF(LEN(LocatieLijst!B82)=0,"",LocatieLijst!B82)</f>
        <v/>
      </c>
      <c r="C82" s="149" t="str">
        <f>IF(LEN(LocatieLijst!C82)=0,"",LocatieLijst!C82)</f>
        <v/>
      </c>
      <c r="D82" s="149" t="str">
        <f>IF(LEN(LocatieLijst!D82)=0,"",LocatieLijst!D82)</f>
        <v/>
      </c>
      <c r="E82" s="149" t="str">
        <f>IF(LEN(LocatieLijst!E82)=0,"",LocatieLijst!E82)</f>
        <v/>
      </c>
      <c r="F82" s="149" t="str">
        <f>IF(LEN(LocatieLijst!F82)=0,"",LocatieLijst!F82)</f>
        <v/>
      </c>
      <c r="G82" s="149" t="str">
        <f>IF(LEN(LocatieLijst!G82)=0,"",LocatieLijst!G82)</f>
        <v/>
      </c>
      <c r="H82" s="150" t="str">
        <f>IF(G82="Vervalt","Vervalt",IF(G82=0,"",IF(LEN(G82)=0,"",(VLOOKUP(Scenario1!$G82,PDC!$B$6:$I$74,2,FALSE)))))</f>
        <v/>
      </c>
      <c r="I82" s="149" t="str">
        <f>IF(LEN(LocatieLijst!I82)=0,"",LocatieLijst!I82)</f>
        <v/>
      </c>
      <c r="J82" s="2"/>
      <c r="K82" s="2"/>
      <c r="L82" s="3"/>
      <c r="M82" s="8"/>
      <c r="N82" s="8"/>
      <c r="O82" s="12"/>
      <c r="P82" s="4"/>
      <c r="Q82" s="4"/>
      <c r="R82" s="4"/>
      <c r="S82" s="72">
        <f t="shared" si="2"/>
        <v>0</v>
      </c>
      <c r="T82" s="72">
        <f>IF(G82="Vervalt",0,IF(G82=0,0,IF(LEN(G82)=0,0,(VLOOKUP($G82,PDC!$B$6:$I$74,6,FALSE)))))</f>
        <v>0</v>
      </c>
      <c r="U82" s="72">
        <f t="shared" si="3"/>
        <v>0</v>
      </c>
      <c r="V82" s="73">
        <f>IF(G82="Vervalt",0,IF(J82="Inkoop bij 3e partij",Q82*(1+PDC!$F$28),0))</f>
        <v>0</v>
      </c>
      <c r="W82" s="73">
        <f>IF(G82="Vervalt",0,IF(J82="Inkoop bij 3e partij",P82*(1+PDC!$F$27)+IF(G82=0,0,IF(LEN(G82)=0,0,VLOOKUP($G82,PDC!$B$6:$I$74,7,FALSE))),0))</f>
        <v>0</v>
      </c>
      <c r="X82" s="74">
        <f>IF(G82="Vervalt",0,IF(J82="Inkoop bij 3e partij",0,IF(G82=0,0,IF(LEN(G82)=0,0,VLOOKUP($G82,PDC!$B$6:$I$74,5,FALSE)))))</f>
        <v>0</v>
      </c>
      <c r="Y82" s="74">
        <f>IF(G82="Vervalt",0,IF(J82="On-Net maken (glasvezel)",$M82*PDC!$F$23+$N82*PDC!$F$24+PDC!$F$22+$O82,IF(J82="On-Net maken (radio)",PDC!$F$25+$O82,0)))</f>
        <v>0</v>
      </c>
    </row>
    <row r="83" spans="1:25" x14ac:dyDescent="0.3">
      <c r="A83" s="149" t="str">
        <f>IF(LEN(LocatieLijst!A83)=0,"",LocatieLijst!A83)</f>
        <v/>
      </c>
      <c r="B83" s="149" t="str">
        <f>IF(LEN(LocatieLijst!B83)=0,"",LocatieLijst!B83)</f>
        <v/>
      </c>
      <c r="C83" s="149" t="str">
        <f>IF(LEN(LocatieLijst!C83)=0,"",LocatieLijst!C83)</f>
        <v/>
      </c>
      <c r="D83" s="149" t="str">
        <f>IF(LEN(LocatieLijst!D83)=0,"",LocatieLijst!D83)</f>
        <v/>
      </c>
      <c r="E83" s="149" t="str">
        <f>IF(LEN(LocatieLijst!E83)=0,"",LocatieLijst!E83)</f>
        <v/>
      </c>
      <c r="F83" s="149" t="str">
        <f>IF(LEN(LocatieLijst!F83)=0,"",LocatieLijst!F83)</f>
        <v/>
      </c>
      <c r="G83" s="149" t="str">
        <f>IF(LEN(LocatieLijst!G83)=0,"",LocatieLijst!G83)</f>
        <v/>
      </c>
      <c r="H83" s="150" t="str">
        <f>IF(G83="Vervalt","Vervalt",IF(G83=0,"",IF(LEN(G83)=0,"",(VLOOKUP(Scenario1!$G83,PDC!$B$6:$I$74,2,FALSE)))))</f>
        <v/>
      </c>
      <c r="I83" s="149" t="str">
        <f>IF(LEN(LocatieLijst!I83)=0,"",LocatieLijst!I83)</f>
        <v/>
      </c>
      <c r="J83" s="2"/>
      <c r="K83" s="2"/>
      <c r="L83" s="3"/>
      <c r="M83" s="8"/>
      <c r="N83" s="8"/>
      <c r="O83" s="12"/>
      <c r="P83" s="4"/>
      <c r="Q83" s="4"/>
      <c r="R83" s="4"/>
      <c r="S83" s="72">
        <f t="shared" si="2"/>
        <v>0</v>
      </c>
      <c r="T83" s="72">
        <f>IF(G83="Vervalt",0,IF(G83=0,0,IF(LEN(G83)=0,0,(VLOOKUP($G83,PDC!$B$6:$I$74,6,FALSE)))))</f>
        <v>0</v>
      </c>
      <c r="U83" s="72">
        <f t="shared" si="3"/>
        <v>0</v>
      </c>
      <c r="V83" s="73">
        <f>IF(G83="Vervalt",0,IF(J83="Inkoop bij 3e partij",Q83*(1+PDC!$F$28),0))</f>
        <v>0</v>
      </c>
      <c r="W83" s="73">
        <f>IF(G83="Vervalt",0,IF(J83="Inkoop bij 3e partij",P83*(1+PDC!$F$27)+IF(G83=0,0,IF(LEN(G83)=0,0,VLOOKUP($G83,PDC!$B$6:$I$74,7,FALSE))),0))</f>
        <v>0</v>
      </c>
      <c r="X83" s="74">
        <f>IF(G83="Vervalt",0,IF(J83="Inkoop bij 3e partij",0,IF(G83=0,0,IF(LEN(G83)=0,0,VLOOKUP($G83,PDC!$B$6:$I$74,5,FALSE)))))</f>
        <v>0</v>
      </c>
      <c r="Y83" s="74">
        <f>IF(G83="Vervalt",0,IF(J83="On-Net maken (glasvezel)",$M83*PDC!$F$23+$N83*PDC!$F$24+PDC!$F$22+$O83,IF(J83="On-Net maken (radio)",PDC!$F$25+$O83,0)))</f>
        <v>0</v>
      </c>
    </row>
    <row r="84" spans="1:25" x14ac:dyDescent="0.3">
      <c r="A84" s="149" t="str">
        <f>IF(LEN(LocatieLijst!A84)=0,"",LocatieLijst!A84)</f>
        <v/>
      </c>
      <c r="B84" s="149" t="str">
        <f>IF(LEN(LocatieLijst!B84)=0,"",LocatieLijst!B84)</f>
        <v/>
      </c>
      <c r="C84" s="149" t="str">
        <f>IF(LEN(LocatieLijst!C84)=0,"",LocatieLijst!C84)</f>
        <v/>
      </c>
      <c r="D84" s="149" t="str">
        <f>IF(LEN(LocatieLijst!D84)=0,"",LocatieLijst!D84)</f>
        <v/>
      </c>
      <c r="E84" s="149" t="str">
        <f>IF(LEN(LocatieLijst!E84)=0,"",LocatieLijst!E84)</f>
        <v/>
      </c>
      <c r="F84" s="149" t="str">
        <f>IF(LEN(LocatieLijst!F84)=0,"",LocatieLijst!F84)</f>
        <v/>
      </c>
      <c r="G84" s="149" t="str">
        <f>IF(LEN(LocatieLijst!G84)=0,"",LocatieLijst!G84)</f>
        <v/>
      </c>
      <c r="H84" s="150" t="str">
        <f>IF(G84="Vervalt","Vervalt",IF(G84=0,"",IF(LEN(G84)=0,"",(VLOOKUP(Scenario1!$G84,PDC!$B$6:$I$74,2,FALSE)))))</f>
        <v/>
      </c>
      <c r="I84" s="149" t="str">
        <f>IF(LEN(LocatieLijst!I84)=0,"",LocatieLijst!I84)</f>
        <v/>
      </c>
      <c r="J84" s="2"/>
      <c r="K84" s="2"/>
      <c r="L84" s="3"/>
      <c r="M84" s="8"/>
      <c r="N84" s="8"/>
      <c r="O84" s="12"/>
      <c r="P84" s="4"/>
      <c r="Q84" s="4"/>
      <c r="R84" s="4"/>
      <c r="S84" s="72">
        <f t="shared" si="2"/>
        <v>0</v>
      </c>
      <c r="T84" s="72">
        <f>IF(G84="Vervalt",0,IF(G84=0,0,IF(LEN(G84)=0,0,(VLOOKUP($G84,PDC!$B$6:$I$74,6,FALSE)))))</f>
        <v>0</v>
      </c>
      <c r="U84" s="72">
        <f t="shared" si="3"/>
        <v>0</v>
      </c>
      <c r="V84" s="73">
        <f>IF(G84="Vervalt",0,IF(J84="Inkoop bij 3e partij",Q84*(1+PDC!$F$28),0))</f>
        <v>0</v>
      </c>
      <c r="W84" s="73">
        <f>IF(G84="Vervalt",0,IF(J84="Inkoop bij 3e partij",P84*(1+PDC!$F$27)+IF(G84=0,0,IF(LEN(G84)=0,0,VLOOKUP($G84,PDC!$B$6:$I$74,7,FALSE))),0))</f>
        <v>0</v>
      </c>
      <c r="X84" s="74">
        <f>IF(G84="Vervalt",0,IF(J84="Inkoop bij 3e partij",0,IF(G84=0,0,IF(LEN(G84)=0,0,VLOOKUP($G84,PDC!$B$6:$I$74,5,FALSE)))))</f>
        <v>0</v>
      </c>
      <c r="Y84" s="74">
        <f>IF(G84="Vervalt",0,IF(J84="On-Net maken (glasvezel)",$M84*PDC!$F$23+$N84*PDC!$F$24+PDC!$F$22+$O84,IF(J84="On-Net maken (radio)",PDC!$F$25+$O84,0)))</f>
        <v>0</v>
      </c>
    </row>
    <row r="85" spans="1:25" x14ac:dyDescent="0.3">
      <c r="A85" s="149" t="str">
        <f>IF(LEN(LocatieLijst!A85)=0,"",LocatieLijst!A85)</f>
        <v/>
      </c>
      <c r="B85" s="149" t="str">
        <f>IF(LEN(LocatieLijst!B85)=0,"",LocatieLijst!B85)</f>
        <v/>
      </c>
      <c r="C85" s="149" t="str">
        <f>IF(LEN(LocatieLijst!C85)=0,"",LocatieLijst!C85)</f>
        <v/>
      </c>
      <c r="D85" s="149" t="str">
        <f>IF(LEN(LocatieLijst!D85)=0,"",LocatieLijst!D85)</f>
        <v/>
      </c>
      <c r="E85" s="149" t="str">
        <f>IF(LEN(LocatieLijst!E85)=0,"",LocatieLijst!E85)</f>
        <v/>
      </c>
      <c r="F85" s="149" t="str">
        <f>IF(LEN(LocatieLijst!F85)=0,"",LocatieLijst!F85)</f>
        <v/>
      </c>
      <c r="G85" s="149" t="str">
        <f>IF(LEN(LocatieLijst!G85)=0,"",LocatieLijst!G85)</f>
        <v/>
      </c>
      <c r="H85" s="150" t="str">
        <f>IF(G85="Vervalt","Vervalt",IF(G85=0,"",IF(LEN(G85)=0,"",(VLOOKUP(Scenario1!$G85,PDC!$B$6:$I$74,2,FALSE)))))</f>
        <v/>
      </c>
      <c r="I85" s="149" t="str">
        <f>IF(LEN(LocatieLijst!I85)=0,"",LocatieLijst!I85)</f>
        <v/>
      </c>
      <c r="J85" s="2"/>
      <c r="K85" s="2"/>
      <c r="L85" s="3"/>
      <c r="M85" s="8"/>
      <c r="N85" s="8"/>
      <c r="O85" s="12"/>
      <c r="P85" s="4"/>
      <c r="Q85" s="4"/>
      <c r="R85" s="4"/>
      <c r="S85" s="72">
        <f t="shared" si="2"/>
        <v>0</v>
      </c>
      <c r="T85" s="72">
        <f>IF(G85="Vervalt",0,IF(G85=0,0,IF(LEN(G85)=0,0,(VLOOKUP($G85,PDC!$B$6:$I$74,6,FALSE)))))</f>
        <v>0</v>
      </c>
      <c r="U85" s="72">
        <f t="shared" si="3"/>
        <v>0</v>
      </c>
      <c r="V85" s="73">
        <f>IF(G85="Vervalt",0,IF(J85="Inkoop bij 3e partij",Q85*(1+PDC!$F$28),0))</f>
        <v>0</v>
      </c>
      <c r="W85" s="73">
        <f>IF(G85="Vervalt",0,IF(J85="Inkoop bij 3e partij",P85*(1+PDC!$F$27)+IF(G85=0,0,IF(LEN(G85)=0,0,VLOOKUP($G85,PDC!$B$6:$I$74,7,FALSE))),0))</f>
        <v>0</v>
      </c>
      <c r="X85" s="74">
        <f>IF(G85="Vervalt",0,IF(J85="Inkoop bij 3e partij",0,IF(G85=0,0,IF(LEN(G85)=0,0,VLOOKUP($G85,PDC!$B$6:$I$74,5,FALSE)))))</f>
        <v>0</v>
      </c>
      <c r="Y85" s="74">
        <f>IF(G85="Vervalt",0,IF(J85="On-Net maken (glasvezel)",$M85*PDC!$F$23+$N85*PDC!$F$24+PDC!$F$22+$O85,IF(J85="On-Net maken (radio)",PDC!$F$25+$O85,0)))</f>
        <v>0</v>
      </c>
    </row>
    <row r="86" spans="1:25" x14ac:dyDescent="0.3">
      <c r="A86" s="149" t="str">
        <f>IF(LEN(LocatieLijst!A86)=0,"",LocatieLijst!A86)</f>
        <v/>
      </c>
      <c r="B86" s="149" t="str">
        <f>IF(LEN(LocatieLijst!B86)=0,"",LocatieLijst!B86)</f>
        <v/>
      </c>
      <c r="C86" s="149" t="str">
        <f>IF(LEN(LocatieLijst!C86)=0,"",LocatieLijst!C86)</f>
        <v/>
      </c>
      <c r="D86" s="149" t="str">
        <f>IF(LEN(LocatieLijst!D86)=0,"",LocatieLijst!D86)</f>
        <v/>
      </c>
      <c r="E86" s="149" t="str">
        <f>IF(LEN(LocatieLijst!E86)=0,"",LocatieLijst!E86)</f>
        <v/>
      </c>
      <c r="F86" s="149" t="str">
        <f>IF(LEN(LocatieLijst!F86)=0,"",LocatieLijst!F86)</f>
        <v/>
      </c>
      <c r="G86" s="149" t="str">
        <f>IF(LEN(LocatieLijst!G86)=0,"",LocatieLijst!G86)</f>
        <v/>
      </c>
      <c r="H86" s="150" t="str">
        <f>IF(G86="Vervalt","Vervalt",IF(G86=0,"",IF(LEN(G86)=0,"",(VLOOKUP(Scenario1!$G86,PDC!$B$6:$I$74,2,FALSE)))))</f>
        <v/>
      </c>
      <c r="I86" s="149" t="str">
        <f>IF(LEN(LocatieLijst!I86)=0,"",LocatieLijst!I86)</f>
        <v/>
      </c>
      <c r="J86" s="2"/>
      <c r="K86" s="2"/>
      <c r="L86" s="3"/>
      <c r="M86" s="8"/>
      <c r="N86" s="8"/>
      <c r="O86" s="12"/>
      <c r="P86" s="4"/>
      <c r="Q86" s="4"/>
      <c r="R86" s="4"/>
      <c r="S86" s="72">
        <f t="shared" si="2"/>
        <v>0</v>
      </c>
      <c r="T86" s="72">
        <f>IF(G86="Vervalt",0,IF(G86=0,0,IF(LEN(G86)=0,0,(VLOOKUP($G86,PDC!$B$6:$I$74,6,FALSE)))))</f>
        <v>0</v>
      </c>
      <c r="U86" s="72">
        <f t="shared" si="3"/>
        <v>0</v>
      </c>
      <c r="V86" s="73">
        <f>IF(G86="Vervalt",0,IF(J86="Inkoop bij 3e partij",Q86*(1+PDC!$F$28),0))</f>
        <v>0</v>
      </c>
      <c r="W86" s="73">
        <f>IF(G86="Vervalt",0,IF(J86="Inkoop bij 3e partij",P86*(1+PDC!$F$27)+IF(G86=0,0,IF(LEN(G86)=0,0,VLOOKUP($G86,PDC!$B$6:$I$74,7,FALSE))),0))</f>
        <v>0</v>
      </c>
      <c r="X86" s="74">
        <f>IF(G86="Vervalt",0,IF(J86="Inkoop bij 3e partij",0,IF(G86=0,0,IF(LEN(G86)=0,0,VLOOKUP($G86,PDC!$B$6:$I$74,5,FALSE)))))</f>
        <v>0</v>
      </c>
      <c r="Y86" s="74">
        <f>IF(G86="Vervalt",0,IF(J86="On-Net maken (glasvezel)",$M86*PDC!$F$23+$N86*PDC!$F$24+PDC!$F$22+$O86,IF(J86="On-Net maken (radio)",PDC!$F$25+$O86,0)))</f>
        <v>0</v>
      </c>
    </row>
    <row r="87" spans="1:25" x14ac:dyDescent="0.3">
      <c r="A87" s="149" t="str">
        <f>IF(LEN(LocatieLijst!A87)=0,"",LocatieLijst!A87)</f>
        <v/>
      </c>
      <c r="B87" s="149" t="str">
        <f>IF(LEN(LocatieLijst!B87)=0,"",LocatieLijst!B87)</f>
        <v/>
      </c>
      <c r="C87" s="149" t="str">
        <f>IF(LEN(LocatieLijst!C87)=0,"",LocatieLijst!C87)</f>
        <v/>
      </c>
      <c r="D87" s="149" t="str">
        <f>IF(LEN(LocatieLijst!D87)=0,"",LocatieLijst!D87)</f>
        <v/>
      </c>
      <c r="E87" s="149" t="str">
        <f>IF(LEN(LocatieLijst!E87)=0,"",LocatieLijst!E87)</f>
        <v/>
      </c>
      <c r="F87" s="149" t="str">
        <f>IF(LEN(LocatieLijst!F87)=0,"",LocatieLijst!F87)</f>
        <v/>
      </c>
      <c r="G87" s="149" t="str">
        <f>IF(LEN(LocatieLijst!G87)=0,"",LocatieLijst!G87)</f>
        <v/>
      </c>
      <c r="H87" s="150" t="str">
        <f>IF(G87="Vervalt","Vervalt",IF(G87=0,"",IF(LEN(G87)=0,"",(VLOOKUP(Scenario1!$G87,PDC!$B$6:$I$74,2,FALSE)))))</f>
        <v/>
      </c>
      <c r="I87" s="149" t="str">
        <f>IF(LEN(LocatieLijst!I87)=0,"",LocatieLijst!I87)</f>
        <v/>
      </c>
      <c r="J87" s="2"/>
      <c r="K87" s="2"/>
      <c r="L87" s="3"/>
      <c r="M87" s="8"/>
      <c r="N87" s="8"/>
      <c r="O87" s="12"/>
      <c r="P87" s="4"/>
      <c r="Q87" s="4"/>
      <c r="R87" s="4"/>
      <c r="S87" s="72">
        <f t="shared" si="2"/>
        <v>0</v>
      </c>
      <c r="T87" s="72">
        <f>IF(G87="Vervalt",0,IF(G87=0,0,IF(LEN(G87)=0,0,(VLOOKUP($G87,PDC!$B$6:$I$74,6,FALSE)))))</f>
        <v>0</v>
      </c>
      <c r="U87" s="72">
        <f t="shared" si="3"/>
        <v>0</v>
      </c>
      <c r="V87" s="73">
        <f>IF(G87="Vervalt",0,IF(J87="Inkoop bij 3e partij",Q87*(1+PDC!$F$28),0))</f>
        <v>0</v>
      </c>
      <c r="W87" s="73">
        <f>IF(G87="Vervalt",0,IF(J87="Inkoop bij 3e partij",P87*(1+PDC!$F$27)+IF(G87=0,0,IF(LEN(G87)=0,0,VLOOKUP($G87,PDC!$B$6:$I$74,7,FALSE))),0))</f>
        <v>0</v>
      </c>
      <c r="X87" s="74">
        <f>IF(G87="Vervalt",0,IF(J87="Inkoop bij 3e partij",0,IF(G87=0,0,IF(LEN(G87)=0,0,VLOOKUP($G87,PDC!$B$6:$I$74,5,FALSE)))))</f>
        <v>0</v>
      </c>
      <c r="Y87" s="74">
        <f>IF(G87="Vervalt",0,IF(J87="On-Net maken (glasvezel)",$M87*PDC!$F$23+$N87*PDC!$F$24+PDC!$F$22+$O87,IF(J87="On-Net maken (radio)",PDC!$F$25+$O87,0)))</f>
        <v>0</v>
      </c>
    </row>
    <row r="88" spans="1:25" x14ac:dyDescent="0.3">
      <c r="A88" s="149" t="str">
        <f>IF(LEN(LocatieLijst!A88)=0,"",LocatieLijst!A88)</f>
        <v/>
      </c>
      <c r="B88" s="149" t="str">
        <f>IF(LEN(LocatieLijst!B88)=0,"",LocatieLijst!B88)</f>
        <v/>
      </c>
      <c r="C88" s="149" t="str">
        <f>IF(LEN(LocatieLijst!C88)=0,"",LocatieLijst!C88)</f>
        <v/>
      </c>
      <c r="D88" s="149" t="str">
        <f>IF(LEN(LocatieLijst!D88)=0,"",LocatieLijst!D88)</f>
        <v/>
      </c>
      <c r="E88" s="149" t="str">
        <f>IF(LEN(LocatieLijst!E88)=0,"",LocatieLijst!E88)</f>
        <v/>
      </c>
      <c r="F88" s="149" t="str">
        <f>IF(LEN(LocatieLijst!F88)=0,"",LocatieLijst!F88)</f>
        <v/>
      </c>
      <c r="G88" s="149" t="str">
        <f>IF(LEN(LocatieLijst!G88)=0,"",LocatieLijst!G88)</f>
        <v/>
      </c>
      <c r="H88" s="150" t="str">
        <f>IF(G88="Vervalt","Vervalt",IF(G88=0,"",IF(LEN(G88)=0,"",(VLOOKUP(Scenario1!$G88,PDC!$B$6:$I$74,2,FALSE)))))</f>
        <v/>
      </c>
      <c r="I88" s="149" t="str">
        <f>IF(LEN(LocatieLijst!I88)=0,"",LocatieLijst!I88)</f>
        <v/>
      </c>
      <c r="J88" s="2"/>
      <c r="K88" s="2"/>
      <c r="L88" s="3"/>
      <c r="M88" s="8"/>
      <c r="N88" s="8"/>
      <c r="O88" s="12"/>
      <c r="P88" s="4"/>
      <c r="Q88" s="4"/>
      <c r="R88" s="4"/>
      <c r="S88" s="72">
        <f t="shared" si="2"/>
        <v>0</v>
      </c>
      <c r="T88" s="72">
        <f>IF(G88="Vervalt",0,IF(G88=0,0,IF(LEN(G88)=0,0,(VLOOKUP($G88,PDC!$B$6:$I$74,6,FALSE)))))</f>
        <v>0</v>
      </c>
      <c r="U88" s="72">
        <f t="shared" si="3"/>
        <v>0</v>
      </c>
      <c r="V88" s="73">
        <f>IF(G88="Vervalt",0,IF(J88="Inkoop bij 3e partij",Q88*(1+PDC!$F$28),0))</f>
        <v>0</v>
      </c>
      <c r="W88" s="73">
        <f>IF(G88="Vervalt",0,IF(J88="Inkoop bij 3e partij",P88*(1+PDC!$F$27)+IF(G88=0,0,IF(LEN(G88)=0,0,VLOOKUP($G88,PDC!$B$6:$I$74,7,FALSE))),0))</f>
        <v>0</v>
      </c>
      <c r="X88" s="74">
        <f>IF(G88="Vervalt",0,IF(J88="Inkoop bij 3e partij",0,IF(G88=0,0,IF(LEN(G88)=0,0,VLOOKUP($G88,PDC!$B$6:$I$74,5,FALSE)))))</f>
        <v>0</v>
      </c>
      <c r="Y88" s="74">
        <f>IF(G88="Vervalt",0,IF(J88="On-Net maken (glasvezel)",$M88*PDC!$F$23+$N88*PDC!$F$24+PDC!$F$22+$O88,IF(J88="On-Net maken (radio)",PDC!$F$25+$O88,0)))</f>
        <v>0</v>
      </c>
    </row>
    <row r="89" spans="1:25" x14ac:dyDescent="0.3">
      <c r="A89" s="149" t="str">
        <f>IF(LEN(LocatieLijst!A89)=0,"",LocatieLijst!A89)</f>
        <v/>
      </c>
      <c r="B89" s="149" t="str">
        <f>IF(LEN(LocatieLijst!B89)=0,"",LocatieLijst!B89)</f>
        <v/>
      </c>
      <c r="C89" s="149" t="str">
        <f>IF(LEN(LocatieLijst!C89)=0,"",LocatieLijst!C89)</f>
        <v/>
      </c>
      <c r="D89" s="149" t="str">
        <f>IF(LEN(LocatieLijst!D89)=0,"",LocatieLijst!D89)</f>
        <v/>
      </c>
      <c r="E89" s="149" t="str">
        <f>IF(LEN(LocatieLijst!E89)=0,"",LocatieLijst!E89)</f>
        <v/>
      </c>
      <c r="F89" s="149" t="str">
        <f>IF(LEN(LocatieLijst!F89)=0,"",LocatieLijst!F89)</f>
        <v/>
      </c>
      <c r="G89" s="149" t="str">
        <f>IF(LEN(LocatieLijst!G89)=0,"",LocatieLijst!G89)</f>
        <v/>
      </c>
      <c r="H89" s="150" t="str">
        <f>IF(G89="Vervalt","Vervalt",IF(G89=0,"",IF(LEN(G89)=0,"",(VLOOKUP(Scenario1!$G89,PDC!$B$6:$I$74,2,FALSE)))))</f>
        <v/>
      </c>
      <c r="I89" s="149" t="str">
        <f>IF(LEN(LocatieLijst!I89)=0,"",LocatieLijst!I89)</f>
        <v/>
      </c>
      <c r="J89" s="2"/>
      <c r="K89" s="2"/>
      <c r="L89" s="3"/>
      <c r="M89" s="8"/>
      <c r="N89" s="8"/>
      <c r="O89" s="12"/>
      <c r="P89" s="4"/>
      <c r="Q89" s="4"/>
      <c r="R89" s="4"/>
      <c r="S89" s="72">
        <f t="shared" si="2"/>
        <v>0</v>
      </c>
      <c r="T89" s="72">
        <f>IF(G89="Vervalt",0,IF(G89=0,0,IF(LEN(G89)=0,0,(VLOOKUP($G89,PDC!$B$6:$I$74,6,FALSE)))))</f>
        <v>0</v>
      </c>
      <c r="U89" s="72">
        <f t="shared" si="3"/>
        <v>0</v>
      </c>
      <c r="V89" s="73">
        <f>IF(G89="Vervalt",0,IF(J89="Inkoop bij 3e partij",Q89*(1+PDC!$F$28),0))</f>
        <v>0</v>
      </c>
      <c r="W89" s="73">
        <f>IF(G89="Vervalt",0,IF(J89="Inkoop bij 3e partij",P89*(1+PDC!$F$27)+IF(G89=0,0,IF(LEN(G89)=0,0,VLOOKUP($G89,PDC!$B$6:$I$74,7,FALSE))),0))</f>
        <v>0</v>
      </c>
      <c r="X89" s="74">
        <f>IF(G89="Vervalt",0,IF(J89="Inkoop bij 3e partij",0,IF(G89=0,0,IF(LEN(G89)=0,0,VLOOKUP($G89,PDC!$B$6:$I$74,5,FALSE)))))</f>
        <v>0</v>
      </c>
      <c r="Y89" s="74">
        <f>IF(G89="Vervalt",0,IF(J89="On-Net maken (glasvezel)",$M89*PDC!$F$23+$N89*PDC!$F$24+PDC!$F$22+$O89,IF(J89="On-Net maken (radio)",PDC!$F$25+$O89,0)))</f>
        <v>0</v>
      </c>
    </row>
    <row r="90" spans="1:25" x14ac:dyDescent="0.3">
      <c r="A90" s="149" t="str">
        <f>IF(LEN(LocatieLijst!A90)=0,"",LocatieLijst!A90)</f>
        <v/>
      </c>
      <c r="B90" s="149" t="str">
        <f>IF(LEN(LocatieLijst!B90)=0,"",LocatieLijst!B90)</f>
        <v/>
      </c>
      <c r="C90" s="149" t="str">
        <f>IF(LEN(LocatieLijst!C90)=0,"",LocatieLijst!C90)</f>
        <v/>
      </c>
      <c r="D90" s="149" t="str">
        <f>IF(LEN(LocatieLijst!D90)=0,"",LocatieLijst!D90)</f>
        <v/>
      </c>
      <c r="E90" s="149" t="str">
        <f>IF(LEN(LocatieLijst!E90)=0,"",LocatieLijst!E90)</f>
        <v/>
      </c>
      <c r="F90" s="149" t="str">
        <f>IF(LEN(LocatieLijst!F90)=0,"",LocatieLijst!F90)</f>
        <v/>
      </c>
      <c r="G90" s="149" t="str">
        <f>IF(LEN(LocatieLijst!G90)=0,"",LocatieLijst!G90)</f>
        <v/>
      </c>
      <c r="H90" s="150" t="str">
        <f>IF(G90="Vervalt","Vervalt",IF(G90=0,"",IF(LEN(G90)=0,"",(VLOOKUP(Scenario1!$G90,PDC!$B$6:$I$74,2,FALSE)))))</f>
        <v/>
      </c>
      <c r="I90" s="149" t="str">
        <f>IF(LEN(LocatieLijst!I90)=0,"",LocatieLijst!I90)</f>
        <v/>
      </c>
      <c r="J90" s="2"/>
      <c r="K90" s="2"/>
      <c r="L90" s="3"/>
      <c r="M90" s="8"/>
      <c r="N90" s="8"/>
      <c r="O90" s="12"/>
      <c r="P90" s="4"/>
      <c r="Q90" s="4"/>
      <c r="R90" s="4"/>
      <c r="S90" s="72">
        <f t="shared" si="2"/>
        <v>0</v>
      </c>
      <c r="T90" s="72">
        <f>IF(G90="Vervalt",0,IF(G90=0,0,IF(LEN(G90)=0,0,(VLOOKUP($G90,PDC!$B$6:$I$74,6,FALSE)))))</f>
        <v>0</v>
      </c>
      <c r="U90" s="72">
        <f t="shared" si="3"/>
        <v>0</v>
      </c>
      <c r="V90" s="73">
        <f>IF(G90="Vervalt",0,IF(J90="Inkoop bij 3e partij",Q90*(1+PDC!$F$28),0))</f>
        <v>0</v>
      </c>
      <c r="W90" s="73">
        <f>IF(G90="Vervalt",0,IF(J90="Inkoop bij 3e partij",P90*(1+PDC!$F$27)+IF(G90=0,0,IF(LEN(G90)=0,0,VLOOKUP($G90,PDC!$B$6:$I$74,7,FALSE))),0))</f>
        <v>0</v>
      </c>
      <c r="X90" s="74">
        <f>IF(G90="Vervalt",0,IF(J90="Inkoop bij 3e partij",0,IF(G90=0,0,IF(LEN(G90)=0,0,VLOOKUP($G90,PDC!$B$6:$I$74,5,FALSE)))))</f>
        <v>0</v>
      </c>
      <c r="Y90" s="74">
        <f>IF(G90="Vervalt",0,IF(J90="On-Net maken (glasvezel)",$M90*PDC!$F$23+$N90*PDC!$F$24+PDC!$F$22+$O90,IF(J90="On-Net maken (radio)",PDC!$F$25+$O90,0)))</f>
        <v>0</v>
      </c>
    </row>
    <row r="91" spans="1:25" x14ac:dyDescent="0.3">
      <c r="A91" s="149" t="str">
        <f>IF(LEN(LocatieLijst!A91)=0,"",LocatieLijst!A91)</f>
        <v/>
      </c>
      <c r="B91" s="149" t="str">
        <f>IF(LEN(LocatieLijst!B91)=0,"",LocatieLijst!B91)</f>
        <v/>
      </c>
      <c r="C91" s="149" t="str">
        <f>IF(LEN(LocatieLijst!C91)=0,"",LocatieLijst!C91)</f>
        <v/>
      </c>
      <c r="D91" s="149" t="str">
        <f>IF(LEN(LocatieLijst!D91)=0,"",LocatieLijst!D91)</f>
        <v/>
      </c>
      <c r="E91" s="149" t="str">
        <f>IF(LEN(LocatieLijst!E91)=0,"",LocatieLijst!E91)</f>
        <v/>
      </c>
      <c r="F91" s="149" t="str">
        <f>IF(LEN(LocatieLijst!F91)=0,"",LocatieLijst!F91)</f>
        <v/>
      </c>
      <c r="G91" s="149" t="str">
        <f>IF(LEN(LocatieLijst!G91)=0,"",LocatieLijst!G91)</f>
        <v/>
      </c>
      <c r="H91" s="150" t="str">
        <f>IF(G91="Vervalt","Vervalt",IF(G91=0,"",IF(LEN(G91)=0,"",(VLOOKUP(Scenario1!$G91,PDC!$B$6:$I$74,2,FALSE)))))</f>
        <v/>
      </c>
      <c r="I91" s="149" t="str">
        <f>IF(LEN(LocatieLijst!I91)=0,"",LocatieLijst!I91)</f>
        <v/>
      </c>
      <c r="J91" s="2"/>
      <c r="K91" s="2"/>
      <c r="L91" s="3"/>
      <c r="M91" s="8"/>
      <c r="N91" s="8"/>
      <c r="O91" s="12"/>
      <c r="P91" s="4"/>
      <c r="Q91" s="4"/>
      <c r="R91" s="4"/>
      <c r="S91" s="72">
        <f t="shared" si="2"/>
        <v>0</v>
      </c>
      <c r="T91" s="72">
        <f>IF(G91="Vervalt",0,IF(G91=0,0,IF(LEN(G91)=0,0,(VLOOKUP($G91,PDC!$B$6:$I$74,6,FALSE)))))</f>
        <v>0</v>
      </c>
      <c r="U91" s="72">
        <f t="shared" si="3"/>
        <v>0</v>
      </c>
      <c r="V91" s="73">
        <f>IF(G91="Vervalt",0,IF(J91="Inkoop bij 3e partij",Q91*(1+PDC!$F$28),0))</f>
        <v>0</v>
      </c>
      <c r="W91" s="73">
        <f>IF(G91="Vervalt",0,IF(J91="Inkoop bij 3e partij",P91*(1+PDC!$F$27)+IF(G91=0,0,IF(LEN(G91)=0,0,VLOOKUP($G91,PDC!$B$6:$I$74,7,FALSE))),0))</f>
        <v>0</v>
      </c>
      <c r="X91" s="74">
        <f>IF(G91="Vervalt",0,IF(J91="Inkoop bij 3e partij",0,IF(G91=0,0,IF(LEN(G91)=0,0,VLOOKUP($G91,PDC!$B$6:$I$74,5,FALSE)))))</f>
        <v>0</v>
      </c>
      <c r="Y91" s="74">
        <f>IF(G91="Vervalt",0,IF(J91="On-Net maken (glasvezel)",$M91*PDC!$F$23+$N91*PDC!$F$24+PDC!$F$22+$O91,IF(J91="On-Net maken (radio)",PDC!$F$25+$O91,0)))</f>
        <v>0</v>
      </c>
    </row>
    <row r="92" spans="1:25" x14ac:dyDescent="0.3">
      <c r="A92" s="149" t="str">
        <f>IF(LEN(LocatieLijst!A92)=0,"",LocatieLijst!A92)</f>
        <v/>
      </c>
      <c r="B92" s="149" t="str">
        <f>IF(LEN(LocatieLijst!B92)=0,"",LocatieLijst!B92)</f>
        <v/>
      </c>
      <c r="C92" s="149" t="str">
        <f>IF(LEN(LocatieLijst!C92)=0,"",LocatieLijst!C92)</f>
        <v/>
      </c>
      <c r="D92" s="149" t="str">
        <f>IF(LEN(LocatieLijst!D92)=0,"",LocatieLijst!D92)</f>
        <v/>
      </c>
      <c r="E92" s="149" t="str">
        <f>IF(LEN(LocatieLijst!E92)=0,"",LocatieLijst!E92)</f>
        <v/>
      </c>
      <c r="F92" s="149" t="str">
        <f>IF(LEN(LocatieLijst!F92)=0,"",LocatieLijst!F92)</f>
        <v/>
      </c>
      <c r="G92" s="149" t="str">
        <f>IF(LEN(LocatieLijst!G92)=0,"",LocatieLijst!G92)</f>
        <v/>
      </c>
      <c r="H92" s="150" t="str">
        <f>IF(G92="Vervalt","Vervalt",IF(G92=0,"",IF(LEN(G92)=0,"",(VLOOKUP(Scenario1!$G92,PDC!$B$6:$I$74,2,FALSE)))))</f>
        <v/>
      </c>
      <c r="I92" s="149" t="str">
        <f>IF(LEN(LocatieLijst!I92)=0,"",LocatieLijst!I92)</f>
        <v/>
      </c>
      <c r="J92" s="2"/>
      <c r="K92" s="2"/>
      <c r="L92" s="3"/>
      <c r="M92" s="8"/>
      <c r="N92" s="8"/>
      <c r="O92" s="12"/>
      <c r="P92" s="4"/>
      <c r="Q92" s="4"/>
      <c r="R92" s="4"/>
      <c r="S92" s="72">
        <f t="shared" si="2"/>
        <v>0</v>
      </c>
      <c r="T92" s="72">
        <f>IF(G92="Vervalt",0,IF(G92=0,0,IF(LEN(G92)=0,0,(VLOOKUP($G92,PDC!$B$6:$I$74,6,FALSE)))))</f>
        <v>0</v>
      </c>
      <c r="U92" s="72">
        <f t="shared" si="3"/>
        <v>0</v>
      </c>
      <c r="V92" s="73">
        <f>IF(G92="Vervalt",0,IF(J92="Inkoop bij 3e partij",Q92*(1+PDC!$F$28),0))</f>
        <v>0</v>
      </c>
      <c r="W92" s="73">
        <f>IF(G92="Vervalt",0,IF(J92="Inkoop bij 3e partij",P92*(1+PDC!$F$27)+IF(G92=0,0,IF(LEN(G92)=0,0,VLOOKUP($G92,PDC!$B$6:$I$74,7,FALSE))),0))</f>
        <v>0</v>
      </c>
      <c r="X92" s="74">
        <f>IF(G92="Vervalt",0,IF(J92="Inkoop bij 3e partij",0,IF(G92=0,0,IF(LEN(G92)=0,0,VLOOKUP($G92,PDC!$B$6:$I$74,5,FALSE)))))</f>
        <v>0</v>
      </c>
      <c r="Y92" s="74">
        <f>IF(G92="Vervalt",0,IF(J92="On-Net maken (glasvezel)",$M92*PDC!$F$23+$N92*PDC!$F$24+PDC!$F$22+$O92,IF(J92="On-Net maken (radio)",PDC!$F$25+$O92,0)))</f>
        <v>0</v>
      </c>
    </row>
    <row r="93" spans="1:25" x14ac:dyDescent="0.3">
      <c r="A93" s="149" t="str">
        <f>IF(LEN(LocatieLijst!A93)=0,"",LocatieLijst!A93)</f>
        <v/>
      </c>
      <c r="B93" s="149" t="str">
        <f>IF(LEN(LocatieLijst!B93)=0,"",LocatieLijst!B93)</f>
        <v/>
      </c>
      <c r="C93" s="149" t="str">
        <f>IF(LEN(LocatieLijst!C93)=0,"",LocatieLijst!C93)</f>
        <v/>
      </c>
      <c r="D93" s="149" t="str">
        <f>IF(LEN(LocatieLijst!D93)=0,"",LocatieLijst!D93)</f>
        <v/>
      </c>
      <c r="E93" s="149" t="str">
        <f>IF(LEN(LocatieLijst!E93)=0,"",LocatieLijst!E93)</f>
        <v/>
      </c>
      <c r="F93" s="149" t="str">
        <f>IF(LEN(LocatieLijst!F93)=0,"",LocatieLijst!F93)</f>
        <v/>
      </c>
      <c r="G93" s="149" t="str">
        <f>IF(LEN(LocatieLijst!G93)=0,"",LocatieLijst!G93)</f>
        <v/>
      </c>
      <c r="H93" s="150" t="str">
        <f>IF(G93="Vervalt","Vervalt",IF(G93=0,"",IF(LEN(G93)=0,"",(VLOOKUP(Scenario1!$G93,PDC!$B$6:$I$74,2,FALSE)))))</f>
        <v/>
      </c>
      <c r="I93" s="149" t="str">
        <f>IF(LEN(LocatieLijst!I93)=0,"",LocatieLijst!I93)</f>
        <v/>
      </c>
      <c r="J93" s="2"/>
      <c r="K93" s="2"/>
      <c r="L93" s="3"/>
      <c r="M93" s="8"/>
      <c r="N93" s="8"/>
      <c r="O93" s="12"/>
      <c r="P93" s="4"/>
      <c r="Q93" s="4"/>
      <c r="R93" s="4"/>
      <c r="S93" s="72">
        <f t="shared" si="2"/>
        <v>0</v>
      </c>
      <c r="T93" s="72">
        <f>IF(G93="Vervalt",0,IF(G93=0,0,IF(LEN(G93)=0,0,(VLOOKUP($G93,PDC!$B$6:$I$74,6,FALSE)))))</f>
        <v>0</v>
      </c>
      <c r="U93" s="72">
        <f t="shared" si="3"/>
        <v>0</v>
      </c>
      <c r="V93" s="73">
        <f>IF(G93="Vervalt",0,IF(J93="Inkoop bij 3e partij",Q93*(1+PDC!$F$28),0))</f>
        <v>0</v>
      </c>
      <c r="W93" s="73">
        <f>IF(G93="Vervalt",0,IF(J93="Inkoop bij 3e partij",P93*(1+PDC!$F$27)+IF(G93=0,0,IF(LEN(G93)=0,0,VLOOKUP($G93,PDC!$B$6:$I$74,7,FALSE))),0))</f>
        <v>0</v>
      </c>
      <c r="X93" s="74">
        <f>IF(G93="Vervalt",0,IF(J93="Inkoop bij 3e partij",0,IF(G93=0,0,IF(LEN(G93)=0,0,VLOOKUP($G93,PDC!$B$6:$I$74,5,FALSE)))))</f>
        <v>0</v>
      </c>
      <c r="Y93" s="74">
        <f>IF(G93="Vervalt",0,IF(J93="On-Net maken (glasvezel)",$M93*PDC!$F$23+$N93*PDC!$F$24+PDC!$F$22+$O93,IF(J93="On-Net maken (radio)",PDC!$F$25+$O93,0)))</f>
        <v>0</v>
      </c>
    </row>
    <row r="94" spans="1:25" x14ac:dyDescent="0.3">
      <c r="A94" s="149" t="str">
        <f>IF(LEN(LocatieLijst!A94)=0,"",LocatieLijst!A94)</f>
        <v/>
      </c>
      <c r="B94" s="149" t="str">
        <f>IF(LEN(LocatieLijst!B94)=0,"",LocatieLijst!B94)</f>
        <v/>
      </c>
      <c r="C94" s="149" t="str">
        <f>IF(LEN(LocatieLijst!C94)=0,"",LocatieLijst!C94)</f>
        <v/>
      </c>
      <c r="D94" s="149" t="str">
        <f>IF(LEN(LocatieLijst!D94)=0,"",LocatieLijst!D94)</f>
        <v/>
      </c>
      <c r="E94" s="149" t="str">
        <f>IF(LEN(LocatieLijst!E94)=0,"",LocatieLijst!E94)</f>
        <v/>
      </c>
      <c r="F94" s="149" t="str">
        <f>IF(LEN(LocatieLijst!F94)=0,"",LocatieLijst!F94)</f>
        <v/>
      </c>
      <c r="G94" s="149" t="str">
        <f>IF(LEN(LocatieLijst!G94)=0,"",LocatieLijst!G94)</f>
        <v/>
      </c>
      <c r="H94" s="150" t="str">
        <f>IF(G94="Vervalt","Vervalt",IF(G94=0,"",IF(LEN(G94)=0,"",(VLOOKUP(Scenario1!$G94,PDC!$B$6:$I$74,2,FALSE)))))</f>
        <v/>
      </c>
      <c r="I94" s="149" t="str">
        <f>IF(LEN(LocatieLijst!I94)=0,"",LocatieLijst!I94)</f>
        <v/>
      </c>
      <c r="J94" s="2"/>
      <c r="K94" s="2"/>
      <c r="L94" s="3"/>
      <c r="M94" s="8"/>
      <c r="N94" s="8"/>
      <c r="O94" s="12"/>
      <c r="P94" s="4"/>
      <c r="Q94" s="4"/>
      <c r="R94" s="4"/>
      <c r="S94" s="72">
        <f t="shared" si="2"/>
        <v>0</v>
      </c>
      <c r="T94" s="72">
        <f>IF(G94="Vervalt",0,IF(G94=0,0,IF(LEN(G94)=0,0,(VLOOKUP($G94,PDC!$B$6:$I$74,6,FALSE)))))</f>
        <v>0</v>
      </c>
      <c r="U94" s="72">
        <f t="shared" si="3"/>
        <v>0</v>
      </c>
      <c r="V94" s="73">
        <f>IF(G94="Vervalt",0,IF(J94="Inkoop bij 3e partij",Q94*(1+PDC!$F$28),0))</f>
        <v>0</v>
      </c>
      <c r="W94" s="73">
        <f>IF(G94="Vervalt",0,IF(J94="Inkoop bij 3e partij",P94*(1+PDC!$F$27)+IF(G94=0,0,IF(LEN(G94)=0,0,VLOOKUP($G94,PDC!$B$6:$I$74,7,FALSE))),0))</f>
        <v>0</v>
      </c>
      <c r="X94" s="74">
        <f>IF(G94="Vervalt",0,IF(J94="Inkoop bij 3e partij",0,IF(G94=0,0,IF(LEN(G94)=0,0,VLOOKUP($G94,PDC!$B$6:$I$74,5,FALSE)))))</f>
        <v>0</v>
      </c>
      <c r="Y94" s="74">
        <f>IF(G94="Vervalt",0,IF(J94="On-Net maken (glasvezel)",$M94*PDC!$F$23+$N94*PDC!$F$24+PDC!$F$22+$O94,IF(J94="On-Net maken (radio)",PDC!$F$25+$O94,0)))</f>
        <v>0</v>
      </c>
    </row>
    <row r="95" spans="1:25" x14ac:dyDescent="0.3">
      <c r="A95" s="149" t="str">
        <f>IF(LEN(LocatieLijst!A95)=0,"",LocatieLijst!A95)</f>
        <v/>
      </c>
      <c r="B95" s="149" t="str">
        <f>IF(LEN(LocatieLijst!B95)=0,"",LocatieLijst!B95)</f>
        <v/>
      </c>
      <c r="C95" s="149" t="str">
        <f>IF(LEN(LocatieLijst!C95)=0,"",LocatieLijst!C95)</f>
        <v/>
      </c>
      <c r="D95" s="149" t="str">
        <f>IF(LEN(LocatieLijst!D95)=0,"",LocatieLijst!D95)</f>
        <v/>
      </c>
      <c r="E95" s="149" t="str">
        <f>IF(LEN(LocatieLijst!E95)=0,"",LocatieLijst!E95)</f>
        <v/>
      </c>
      <c r="F95" s="149" t="str">
        <f>IF(LEN(LocatieLijst!F95)=0,"",LocatieLijst!F95)</f>
        <v/>
      </c>
      <c r="G95" s="149" t="str">
        <f>IF(LEN(LocatieLijst!G95)=0,"",LocatieLijst!G95)</f>
        <v/>
      </c>
      <c r="H95" s="150" t="str">
        <f>IF(G95="Vervalt","Vervalt",IF(G95=0,"",IF(LEN(G95)=0,"",(VLOOKUP(Scenario1!$G95,PDC!$B$6:$I$74,2,FALSE)))))</f>
        <v/>
      </c>
      <c r="I95" s="149" t="str">
        <f>IF(LEN(LocatieLijst!I95)=0,"",LocatieLijst!I95)</f>
        <v/>
      </c>
      <c r="J95" s="2"/>
      <c r="K95" s="2"/>
      <c r="L95" s="3"/>
      <c r="M95" s="8"/>
      <c r="N95" s="8"/>
      <c r="O95" s="12"/>
      <c r="P95" s="4"/>
      <c r="Q95" s="4"/>
      <c r="R95" s="4"/>
      <c r="S95" s="72">
        <f t="shared" si="2"/>
        <v>0</v>
      </c>
      <c r="T95" s="72">
        <f>IF(G95="Vervalt",0,IF(G95=0,0,IF(LEN(G95)=0,0,(VLOOKUP($G95,PDC!$B$6:$I$74,6,FALSE)))))</f>
        <v>0</v>
      </c>
      <c r="U95" s="72">
        <f t="shared" si="3"/>
        <v>0</v>
      </c>
      <c r="V95" s="73">
        <f>IF(G95="Vervalt",0,IF(J95="Inkoop bij 3e partij",Q95*(1+PDC!$F$28),0))</f>
        <v>0</v>
      </c>
      <c r="W95" s="73">
        <f>IF(G95="Vervalt",0,IF(J95="Inkoop bij 3e partij",P95*(1+PDC!$F$27)+IF(G95=0,0,IF(LEN(G95)=0,0,VLOOKUP($G95,PDC!$B$6:$I$74,7,FALSE))),0))</f>
        <v>0</v>
      </c>
      <c r="X95" s="74">
        <f>IF(G95="Vervalt",0,IF(J95="Inkoop bij 3e partij",0,IF(G95=0,0,IF(LEN(G95)=0,0,VLOOKUP($G95,PDC!$B$6:$I$74,5,FALSE)))))</f>
        <v>0</v>
      </c>
      <c r="Y95" s="74">
        <f>IF(G95="Vervalt",0,IF(J95="On-Net maken (glasvezel)",$M95*PDC!$F$23+$N95*PDC!$F$24+PDC!$F$22+$O95,IF(J95="On-Net maken (radio)",PDC!$F$25+$O95,0)))</f>
        <v>0</v>
      </c>
    </row>
    <row r="96" spans="1:25" x14ac:dyDescent="0.3">
      <c r="A96" s="149" t="str">
        <f>IF(LEN(LocatieLijst!A96)=0,"",LocatieLijst!A96)</f>
        <v/>
      </c>
      <c r="B96" s="149" t="str">
        <f>IF(LEN(LocatieLijst!B96)=0,"",LocatieLijst!B96)</f>
        <v/>
      </c>
      <c r="C96" s="149" t="str">
        <f>IF(LEN(LocatieLijst!C96)=0,"",LocatieLijst!C96)</f>
        <v/>
      </c>
      <c r="D96" s="149" t="str">
        <f>IF(LEN(LocatieLijst!D96)=0,"",LocatieLijst!D96)</f>
        <v/>
      </c>
      <c r="E96" s="149" t="str">
        <f>IF(LEN(LocatieLijst!E96)=0,"",LocatieLijst!E96)</f>
        <v/>
      </c>
      <c r="F96" s="149" t="str">
        <f>IF(LEN(LocatieLijst!F96)=0,"",LocatieLijst!F96)</f>
        <v/>
      </c>
      <c r="G96" s="149" t="str">
        <f>IF(LEN(LocatieLijst!G96)=0,"",LocatieLijst!G96)</f>
        <v/>
      </c>
      <c r="H96" s="150" t="str">
        <f>IF(G96="Vervalt","Vervalt",IF(G96=0,"",IF(LEN(G96)=0,"",(VLOOKUP(Scenario1!$G96,PDC!$B$6:$I$74,2,FALSE)))))</f>
        <v/>
      </c>
      <c r="I96" s="149" t="str">
        <f>IF(LEN(LocatieLijst!I96)=0,"",LocatieLijst!I96)</f>
        <v/>
      </c>
      <c r="J96" s="2"/>
      <c r="K96" s="2"/>
      <c r="L96" s="3"/>
      <c r="M96" s="8"/>
      <c r="N96" s="8"/>
      <c r="O96" s="12"/>
      <c r="P96" s="4"/>
      <c r="Q96" s="4"/>
      <c r="R96" s="4"/>
      <c r="S96" s="72">
        <f t="shared" si="2"/>
        <v>0</v>
      </c>
      <c r="T96" s="72">
        <f>IF(G96="Vervalt",0,IF(G96=0,0,IF(LEN(G96)=0,0,(VLOOKUP($G96,PDC!$B$6:$I$74,6,FALSE)))))</f>
        <v>0</v>
      </c>
      <c r="U96" s="72">
        <f t="shared" si="3"/>
        <v>0</v>
      </c>
      <c r="V96" s="73">
        <f>IF(G96="Vervalt",0,IF(J96="Inkoop bij 3e partij",Q96*(1+PDC!$F$28),0))</f>
        <v>0</v>
      </c>
      <c r="W96" s="73">
        <f>IF(G96="Vervalt",0,IF(J96="Inkoop bij 3e partij",P96*(1+PDC!$F$27)+IF(G96=0,0,IF(LEN(G96)=0,0,VLOOKUP($G96,PDC!$B$6:$I$74,7,FALSE))),0))</f>
        <v>0</v>
      </c>
      <c r="X96" s="74">
        <f>IF(G96="Vervalt",0,IF(J96="Inkoop bij 3e partij",0,IF(G96=0,0,IF(LEN(G96)=0,0,VLOOKUP($G96,PDC!$B$6:$I$74,5,FALSE)))))</f>
        <v>0</v>
      </c>
      <c r="Y96" s="74">
        <f>IF(G96="Vervalt",0,IF(J96="On-Net maken (glasvezel)",$M96*PDC!$F$23+$N96*PDC!$F$24+PDC!$F$22+$O96,IF(J96="On-Net maken (radio)",PDC!$F$25+$O96,0)))</f>
        <v>0</v>
      </c>
    </row>
    <row r="97" spans="1:25" x14ac:dyDescent="0.3">
      <c r="A97" s="149" t="str">
        <f>IF(LEN(LocatieLijst!A97)=0,"",LocatieLijst!A97)</f>
        <v/>
      </c>
      <c r="B97" s="149" t="str">
        <f>IF(LEN(LocatieLijst!B97)=0,"",LocatieLijst!B97)</f>
        <v/>
      </c>
      <c r="C97" s="149" t="str">
        <f>IF(LEN(LocatieLijst!C97)=0,"",LocatieLijst!C97)</f>
        <v/>
      </c>
      <c r="D97" s="149" t="str">
        <f>IF(LEN(LocatieLijst!D97)=0,"",LocatieLijst!D97)</f>
        <v/>
      </c>
      <c r="E97" s="149" t="str">
        <f>IF(LEN(LocatieLijst!E97)=0,"",LocatieLijst!E97)</f>
        <v/>
      </c>
      <c r="F97" s="149" t="str">
        <f>IF(LEN(LocatieLijst!F97)=0,"",LocatieLijst!F97)</f>
        <v/>
      </c>
      <c r="G97" s="149" t="str">
        <f>IF(LEN(LocatieLijst!G97)=0,"",LocatieLijst!G97)</f>
        <v/>
      </c>
      <c r="H97" s="150" t="str">
        <f>IF(G97="Vervalt","Vervalt",IF(G97=0,"",IF(LEN(G97)=0,"",(VLOOKUP(Scenario1!$G97,PDC!$B$6:$I$74,2,FALSE)))))</f>
        <v/>
      </c>
      <c r="I97" s="149" t="str">
        <f>IF(LEN(LocatieLijst!I97)=0,"",LocatieLijst!I97)</f>
        <v/>
      </c>
      <c r="J97" s="2"/>
      <c r="K97" s="2"/>
      <c r="L97" s="3"/>
      <c r="M97" s="8"/>
      <c r="N97" s="8"/>
      <c r="O97" s="12"/>
      <c r="P97" s="4"/>
      <c r="Q97" s="4"/>
      <c r="R97" s="4"/>
      <c r="S97" s="72">
        <f t="shared" si="2"/>
        <v>0</v>
      </c>
      <c r="T97" s="72">
        <f>IF(G97="Vervalt",0,IF(G97=0,0,IF(LEN(G97)=0,0,(VLOOKUP($G97,PDC!$B$6:$I$74,6,FALSE)))))</f>
        <v>0</v>
      </c>
      <c r="U97" s="72">
        <f t="shared" si="3"/>
        <v>0</v>
      </c>
      <c r="V97" s="73">
        <f>IF(G97="Vervalt",0,IF(J97="Inkoop bij 3e partij",Q97*(1+PDC!$F$28),0))</f>
        <v>0</v>
      </c>
      <c r="W97" s="73">
        <f>IF(G97="Vervalt",0,IF(J97="Inkoop bij 3e partij",P97*(1+PDC!$F$27)+IF(G97=0,0,IF(LEN(G97)=0,0,VLOOKUP($G97,PDC!$B$6:$I$74,7,FALSE))),0))</f>
        <v>0</v>
      </c>
      <c r="X97" s="74">
        <f>IF(G97="Vervalt",0,IF(J97="Inkoop bij 3e partij",0,IF(G97=0,0,IF(LEN(G97)=0,0,VLOOKUP($G97,PDC!$B$6:$I$74,5,FALSE)))))</f>
        <v>0</v>
      </c>
      <c r="Y97" s="74">
        <f>IF(G97="Vervalt",0,IF(J97="On-Net maken (glasvezel)",$M97*PDC!$F$23+$N97*PDC!$F$24+PDC!$F$22+$O97,IF(J97="On-Net maken (radio)",PDC!$F$25+$O97,0)))</f>
        <v>0</v>
      </c>
    </row>
    <row r="98" spans="1:25" x14ac:dyDescent="0.3">
      <c r="A98" s="149" t="str">
        <f>IF(LEN(LocatieLijst!A98)=0,"",LocatieLijst!A98)</f>
        <v/>
      </c>
      <c r="B98" s="149" t="str">
        <f>IF(LEN(LocatieLijst!B98)=0,"",LocatieLijst!B98)</f>
        <v/>
      </c>
      <c r="C98" s="149" t="str">
        <f>IF(LEN(LocatieLijst!C98)=0,"",LocatieLijst!C98)</f>
        <v/>
      </c>
      <c r="D98" s="149" t="str">
        <f>IF(LEN(LocatieLijst!D98)=0,"",LocatieLijst!D98)</f>
        <v/>
      </c>
      <c r="E98" s="149" t="str">
        <f>IF(LEN(LocatieLijst!E98)=0,"",LocatieLijst!E98)</f>
        <v/>
      </c>
      <c r="F98" s="149" t="str">
        <f>IF(LEN(LocatieLijst!F98)=0,"",LocatieLijst!F98)</f>
        <v/>
      </c>
      <c r="G98" s="149" t="str">
        <f>IF(LEN(LocatieLijst!G98)=0,"",LocatieLijst!G98)</f>
        <v/>
      </c>
      <c r="H98" s="150" t="str">
        <f>IF(G98="Vervalt","Vervalt",IF(G98=0,"",IF(LEN(G98)=0,"",(VLOOKUP(Scenario1!$G98,PDC!$B$6:$I$74,2,FALSE)))))</f>
        <v/>
      </c>
      <c r="I98" s="149" t="str">
        <f>IF(LEN(LocatieLijst!I98)=0,"",LocatieLijst!I98)</f>
        <v/>
      </c>
      <c r="J98" s="2"/>
      <c r="K98" s="2"/>
      <c r="L98" s="3"/>
      <c r="M98" s="8"/>
      <c r="N98" s="8"/>
      <c r="O98" s="12"/>
      <c r="P98" s="4"/>
      <c r="Q98" s="4"/>
      <c r="R98" s="4"/>
      <c r="S98" s="72">
        <f t="shared" si="2"/>
        <v>0</v>
      </c>
      <c r="T98" s="72">
        <f>IF(G98="Vervalt",0,IF(G98=0,0,IF(LEN(G98)=0,0,(VLOOKUP($G98,PDC!$B$6:$I$74,6,FALSE)))))</f>
        <v>0</v>
      </c>
      <c r="U98" s="72">
        <f t="shared" si="3"/>
        <v>0</v>
      </c>
      <c r="V98" s="73">
        <f>IF(G98="Vervalt",0,IF(J98="Inkoop bij 3e partij",Q98*(1+PDC!$F$28),0))</f>
        <v>0</v>
      </c>
      <c r="W98" s="73">
        <f>IF(G98="Vervalt",0,IF(J98="Inkoop bij 3e partij",P98*(1+PDC!$F$27)+IF(G98=0,0,IF(LEN(G98)=0,0,VLOOKUP($G98,PDC!$B$6:$I$74,7,FALSE))),0))</f>
        <v>0</v>
      </c>
      <c r="X98" s="74">
        <f>IF(G98="Vervalt",0,IF(J98="Inkoop bij 3e partij",0,IF(G98=0,0,IF(LEN(G98)=0,0,VLOOKUP($G98,PDC!$B$6:$I$74,5,FALSE)))))</f>
        <v>0</v>
      </c>
      <c r="Y98" s="74">
        <f>IF(G98="Vervalt",0,IF(J98="On-Net maken (glasvezel)",$M98*PDC!$F$23+$N98*PDC!$F$24+PDC!$F$22+$O98,IF(J98="On-Net maken (radio)",PDC!$F$25+$O98,0)))</f>
        <v>0</v>
      </c>
    </row>
    <row r="99" spans="1:25" x14ac:dyDescent="0.3">
      <c r="A99" s="149" t="str">
        <f>IF(LEN(LocatieLijst!A99)=0,"",LocatieLijst!A99)</f>
        <v/>
      </c>
      <c r="B99" s="149" t="str">
        <f>IF(LEN(LocatieLijst!B99)=0,"",LocatieLijst!B99)</f>
        <v/>
      </c>
      <c r="C99" s="149" t="str">
        <f>IF(LEN(LocatieLijst!C99)=0,"",LocatieLijst!C99)</f>
        <v/>
      </c>
      <c r="D99" s="149" t="str">
        <f>IF(LEN(LocatieLijst!D99)=0,"",LocatieLijst!D99)</f>
        <v/>
      </c>
      <c r="E99" s="149" t="str">
        <f>IF(LEN(LocatieLijst!E99)=0,"",LocatieLijst!E99)</f>
        <v/>
      </c>
      <c r="F99" s="149" t="str">
        <f>IF(LEN(LocatieLijst!F99)=0,"",LocatieLijst!F99)</f>
        <v/>
      </c>
      <c r="G99" s="149" t="str">
        <f>IF(LEN(LocatieLijst!G99)=0,"",LocatieLijst!G99)</f>
        <v/>
      </c>
      <c r="H99" s="150" t="str">
        <f>IF(G99="Vervalt","Vervalt",IF(G99=0,"",IF(LEN(G99)=0,"",(VLOOKUP(Scenario1!$G99,PDC!$B$6:$I$74,2,FALSE)))))</f>
        <v/>
      </c>
      <c r="I99" s="149" t="str">
        <f>IF(LEN(LocatieLijst!I99)=0,"",LocatieLijst!I99)</f>
        <v/>
      </c>
      <c r="J99" s="2"/>
      <c r="K99" s="2"/>
      <c r="L99" s="3"/>
      <c r="M99" s="8"/>
      <c r="N99" s="8"/>
      <c r="O99" s="12"/>
      <c r="P99" s="4"/>
      <c r="Q99" s="4"/>
      <c r="R99" s="4"/>
      <c r="S99" s="72">
        <f t="shared" si="2"/>
        <v>0</v>
      </c>
      <c r="T99" s="72">
        <f>IF(G99="Vervalt",0,IF(G99=0,0,IF(LEN(G99)=0,0,(VLOOKUP($G99,PDC!$B$6:$I$74,6,FALSE)))))</f>
        <v>0</v>
      </c>
      <c r="U99" s="72">
        <f t="shared" si="3"/>
        <v>0</v>
      </c>
      <c r="V99" s="73">
        <f>IF(G99="Vervalt",0,IF(J99="Inkoop bij 3e partij",Q99*(1+PDC!$F$28),0))</f>
        <v>0</v>
      </c>
      <c r="W99" s="73">
        <f>IF(G99="Vervalt",0,IF(J99="Inkoop bij 3e partij",P99*(1+PDC!$F$27)+IF(G99=0,0,IF(LEN(G99)=0,0,VLOOKUP($G99,PDC!$B$6:$I$74,7,FALSE))),0))</f>
        <v>0</v>
      </c>
      <c r="X99" s="74">
        <f>IF(G99="Vervalt",0,IF(J99="Inkoop bij 3e partij",0,IF(G99=0,0,IF(LEN(G99)=0,0,VLOOKUP($G99,PDC!$B$6:$I$74,5,FALSE)))))</f>
        <v>0</v>
      </c>
      <c r="Y99" s="74">
        <f>IF(G99="Vervalt",0,IF(J99="On-Net maken (glasvezel)",$M99*PDC!$F$23+$N99*PDC!$F$24+PDC!$F$22+$O99,IF(J99="On-Net maken (radio)",PDC!$F$25+$O99,0)))</f>
        <v>0</v>
      </c>
    </row>
    <row r="100" spans="1:25" x14ac:dyDescent="0.3">
      <c r="A100" s="149" t="str">
        <f>IF(LEN(LocatieLijst!A100)=0,"",LocatieLijst!A100)</f>
        <v/>
      </c>
      <c r="B100" s="149" t="str">
        <f>IF(LEN(LocatieLijst!B100)=0,"",LocatieLijst!B100)</f>
        <v/>
      </c>
      <c r="C100" s="149" t="str">
        <f>IF(LEN(LocatieLijst!C100)=0,"",LocatieLijst!C100)</f>
        <v/>
      </c>
      <c r="D100" s="149" t="str">
        <f>IF(LEN(LocatieLijst!D100)=0,"",LocatieLijst!D100)</f>
        <v/>
      </c>
      <c r="E100" s="149" t="str">
        <f>IF(LEN(LocatieLijst!E100)=0,"",LocatieLijst!E100)</f>
        <v/>
      </c>
      <c r="F100" s="149" t="str">
        <f>IF(LEN(LocatieLijst!F100)=0,"",LocatieLijst!F100)</f>
        <v/>
      </c>
      <c r="G100" s="149" t="str">
        <f>IF(LEN(LocatieLijst!G100)=0,"",LocatieLijst!G100)</f>
        <v/>
      </c>
      <c r="H100" s="150" t="str">
        <f>IF(G100="Vervalt","Vervalt",IF(G100=0,"",IF(LEN(G100)=0,"",(VLOOKUP(Scenario1!$G100,PDC!$B$6:$I$74,2,FALSE)))))</f>
        <v/>
      </c>
      <c r="I100" s="149" t="str">
        <f>IF(LEN(LocatieLijst!I100)=0,"",LocatieLijst!I100)</f>
        <v/>
      </c>
      <c r="J100" s="2"/>
      <c r="K100" s="2"/>
      <c r="L100" s="3"/>
      <c r="M100" s="8"/>
      <c r="N100" s="8"/>
      <c r="O100" s="12"/>
      <c r="P100" s="4"/>
      <c r="Q100" s="4"/>
      <c r="R100" s="4"/>
      <c r="S100" s="72">
        <f t="shared" si="2"/>
        <v>0</v>
      </c>
      <c r="T100" s="72">
        <f>IF(G100="Vervalt",0,IF(G100=0,0,IF(LEN(G100)=0,0,(VLOOKUP($G100,PDC!$B$6:$I$74,6,FALSE)))))</f>
        <v>0</v>
      </c>
      <c r="U100" s="72">
        <f t="shared" si="3"/>
        <v>0</v>
      </c>
      <c r="V100" s="73">
        <f>IF(G100="Vervalt",0,IF(J100="Inkoop bij 3e partij",Q100*(1+PDC!$F$28),0))</f>
        <v>0</v>
      </c>
      <c r="W100" s="73">
        <f>IF(G100="Vervalt",0,IF(J100="Inkoop bij 3e partij",P100*(1+PDC!$F$27)+IF(G100=0,0,IF(LEN(G100)=0,0,VLOOKUP($G100,PDC!$B$6:$I$74,7,FALSE))),0))</f>
        <v>0</v>
      </c>
      <c r="X100" s="74">
        <f>IF(G100="Vervalt",0,IF(J100="Inkoop bij 3e partij",0,IF(G100=0,0,IF(LEN(G100)=0,0,VLOOKUP($G100,PDC!$B$6:$I$74,5,FALSE)))))</f>
        <v>0</v>
      </c>
      <c r="Y100" s="74">
        <f>IF(G100="Vervalt",0,IF(J100="On-Net maken (glasvezel)",$M100*PDC!$F$23+$N100*PDC!$F$24+PDC!$F$22+$O100,IF(J100="On-Net maken (radio)",PDC!$F$25+$O100,0)))</f>
        <v>0</v>
      </c>
    </row>
    <row r="101" spans="1:25" x14ac:dyDescent="0.3">
      <c r="A101" s="149" t="str">
        <f>IF(LEN(LocatieLijst!A101)=0,"",LocatieLijst!A101)</f>
        <v/>
      </c>
      <c r="B101" s="149" t="str">
        <f>IF(LEN(LocatieLijst!B101)=0,"",LocatieLijst!B101)</f>
        <v/>
      </c>
      <c r="C101" s="149" t="str">
        <f>IF(LEN(LocatieLijst!C101)=0,"",LocatieLijst!C101)</f>
        <v/>
      </c>
      <c r="D101" s="149" t="str">
        <f>IF(LEN(LocatieLijst!D101)=0,"",LocatieLijst!D101)</f>
        <v/>
      </c>
      <c r="E101" s="149" t="str">
        <f>IF(LEN(LocatieLijst!E101)=0,"",LocatieLijst!E101)</f>
        <v/>
      </c>
      <c r="F101" s="149" t="str">
        <f>IF(LEN(LocatieLijst!F101)=0,"",LocatieLijst!F101)</f>
        <v/>
      </c>
      <c r="G101" s="149" t="str">
        <f>IF(LEN(LocatieLijst!G101)=0,"",LocatieLijst!G101)</f>
        <v/>
      </c>
      <c r="H101" s="150" t="str">
        <f>IF(G101="Vervalt","Vervalt",IF(G101=0,"",IF(LEN(G101)=0,"",(VLOOKUP(Scenario1!$G101,PDC!$B$6:$I$74,2,FALSE)))))</f>
        <v/>
      </c>
      <c r="I101" s="149" t="str">
        <f>IF(LEN(LocatieLijst!I101)=0,"",LocatieLijst!I101)</f>
        <v/>
      </c>
      <c r="J101" s="2"/>
      <c r="K101" s="2"/>
      <c r="L101" s="3"/>
      <c r="M101" s="8"/>
      <c r="N101" s="8"/>
      <c r="O101" s="12"/>
      <c r="P101" s="4"/>
      <c r="Q101" s="4"/>
      <c r="R101" s="4"/>
      <c r="S101" s="72">
        <f t="shared" si="2"/>
        <v>0</v>
      </c>
      <c r="T101" s="72">
        <f>IF(G101="Vervalt",0,IF(G101=0,0,IF(LEN(G101)=0,0,(VLOOKUP($G101,PDC!$B$6:$I$74,6,FALSE)))))</f>
        <v>0</v>
      </c>
      <c r="U101" s="72">
        <f t="shared" si="3"/>
        <v>0</v>
      </c>
      <c r="V101" s="73">
        <f>IF(G101="Vervalt",0,IF(J101="Inkoop bij 3e partij",Q101*(1+PDC!$F$28),0))</f>
        <v>0</v>
      </c>
      <c r="W101" s="73">
        <f>IF(G101="Vervalt",0,IF(J101="Inkoop bij 3e partij",P101*(1+PDC!$F$27)+IF(G101=0,0,IF(LEN(G101)=0,0,VLOOKUP($G101,PDC!$B$6:$I$74,7,FALSE))),0))</f>
        <v>0</v>
      </c>
      <c r="X101" s="74">
        <f>IF(G101="Vervalt",0,IF(J101="Inkoop bij 3e partij",0,IF(G101=0,0,IF(LEN(G101)=0,0,VLOOKUP($G101,PDC!$B$6:$I$74,5,FALSE)))))</f>
        <v>0</v>
      </c>
      <c r="Y101" s="74">
        <f>IF(G101="Vervalt",0,IF(J101="On-Net maken (glasvezel)",$M101*PDC!$F$23+$N101*PDC!$F$24+PDC!$F$22+$O101,IF(J101="On-Net maken (radio)",PDC!$F$25+$O101,0)))</f>
        <v>0</v>
      </c>
    </row>
    <row r="102" spans="1:25" x14ac:dyDescent="0.3">
      <c r="A102" s="149" t="str">
        <f>IF(LEN(LocatieLijst!A102)=0,"",LocatieLijst!A102)</f>
        <v/>
      </c>
      <c r="B102" s="149" t="str">
        <f>IF(LEN(LocatieLijst!B102)=0,"",LocatieLijst!B102)</f>
        <v/>
      </c>
      <c r="C102" s="149" t="str">
        <f>IF(LEN(LocatieLijst!C102)=0,"",LocatieLijst!C102)</f>
        <v/>
      </c>
      <c r="D102" s="149" t="str">
        <f>IF(LEN(LocatieLijst!D102)=0,"",LocatieLijst!D102)</f>
        <v/>
      </c>
      <c r="E102" s="149" t="str">
        <f>IF(LEN(LocatieLijst!E102)=0,"",LocatieLijst!E102)</f>
        <v/>
      </c>
      <c r="F102" s="149" t="str">
        <f>IF(LEN(LocatieLijst!F102)=0,"",LocatieLijst!F102)</f>
        <v/>
      </c>
      <c r="G102" s="149" t="str">
        <f>IF(LEN(LocatieLijst!G102)=0,"",LocatieLijst!G102)</f>
        <v/>
      </c>
      <c r="H102" s="150" t="str">
        <f>IF(G102="Vervalt","Vervalt",IF(G102=0,"",IF(LEN(G102)=0,"",(VLOOKUP(Scenario1!$G102,PDC!$B$6:$I$74,2,FALSE)))))</f>
        <v/>
      </c>
      <c r="I102" s="149" t="str">
        <f>IF(LEN(LocatieLijst!I102)=0,"",LocatieLijst!I102)</f>
        <v/>
      </c>
      <c r="J102" s="2"/>
      <c r="K102" s="2"/>
      <c r="L102" s="3"/>
      <c r="M102" s="8"/>
      <c r="N102" s="8"/>
      <c r="O102" s="12"/>
      <c r="P102" s="4"/>
      <c r="Q102" s="4"/>
      <c r="R102" s="4"/>
      <c r="S102" s="72">
        <f t="shared" si="2"/>
        <v>0</v>
      </c>
      <c r="T102" s="72">
        <f>IF(G102="Vervalt",0,IF(G102=0,0,IF(LEN(G102)=0,0,(VLOOKUP($G102,PDC!$B$6:$I$74,6,FALSE)))))</f>
        <v>0</v>
      </c>
      <c r="U102" s="72">
        <f t="shared" si="3"/>
        <v>0</v>
      </c>
      <c r="V102" s="73">
        <f>IF(G102="Vervalt",0,IF(J102="Inkoop bij 3e partij",Q102*(1+PDC!$F$28),0))</f>
        <v>0</v>
      </c>
      <c r="W102" s="73">
        <f>IF(G102="Vervalt",0,IF(J102="Inkoop bij 3e partij",P102*(1+PDC!$F$27)+IF(G102=0,0,IF(LEN(G102)=0,0,VLOOKUP($G102,PDC!$B$6:$I$74,7,FALSE))),0))</f>
        <v>0</v>
      </c>
      <c r="X102" s="74">
        <f>IF(G102="Vervalt",0,IF(J102="Inkoop bij 3e partij",0,IF(G102=0,0,IF(LEN(G102)=0,0,VLOOKUP($G102,PDC!$B$6:$I$74,5,FALSE)))))</f>
        <v>0</v>
      </c>
      <c r="Y102" s="74">
        <f>IF(G102="Vervalt",0,IF(J102="On-Net maken (glasvezel)",$M102*PDC!$F$23+$N102*PDC!$F$24+PDC!$F$22+$O102,IF(J102="On-Net maken (radio)",PDC!$F$25+$O102,0)))</f>
        <v>0</v>
      </c>
    </row>
    <row r="103" spans="1:25" x14ac:dyDescent="0.3">
      <c r="A103" s="149" t="str">
        <f>IF(LEN(LocatieLijst!A103)=0,"",LocatieLijst!A103)</f>
        <v/>
      </c>
      <c r="B103" s="149" t="str">
        <f>IF(LEN(LocatieLijst!B103)=0,"",LocatieLijst!B103)</f>
        <v/>
      </c>
      <c r="C103" s="149" t="str">
        <f>IF(LEN(LocatieLijst!C103)=0,"",LocatieLijst!C103)</f>
        <v/>
      </c>
      <c r="D103" s="149" t="str">
        <f>IF(LEN(LocatieLijst!D103)=0,"",LocatieLijst!D103)</f>
        <v/>
      </c>
      <c r="E103" s="149" t="str">
        <f>IF(LEN(LocatieLijst!E103)=0,"",LocatieLijst!E103)</f>
        <v/>
      </c>
      <c r="F103" s="149" t="str">
        <f>IF(LEN(LocatieLijst!F103)=0,"",LocatieLijst!F103)</f>
        <v/>
      </c>
      <c r="G103" s="149" t="str">
        <f>IF(LEN(LocatieLijst!G103)=0,"",LocatieLijst!G103)</f>
        <v/>
      </c>
      <c r="H103" s="150" t="str">
        <f>IF(G103="Vervalt","Vervalt",IF(G103=0,"",IF(LEN(G103)=0,"",(VLOOKUP(Scenario1!$G103,PDC!$B$6:$I$74,2,FALSE)))))</f>
        <v/>
      </c>
      <c r="I103" s="149" t="str">
        <f>IF(LEN(LocatieLijst!I103)=0,"",LocatieLijst!I103)</f>
        <v/>
      </c>
      <c r="J103" s="2"/>
      <c r="K103" s="2"/>
      <c r="L103" s="3"/>
      <c r="M103" s="8"/>
      <c r="N103" s="8"/>
      <c r="O103" s="12"/>
      <c r="P103" s="4"/>
      <c r="Q103" s="4"/>
      <c r="R103" s="4"/>
      <c r="S103" s="72">
        <f t="shared" si="2"/>
        <v>0</v>
      </c>
      <c r="T103" s="72">
        <f>IF(G103="Vervalt",0,IF(G103=0,0,IF(LEN(G103)=0,0,(VLOOKUP($G103,PDC!$B$6:$I$74,6,FALSE)))))</f>
        <v>0</v>
      </c>
      <c r="U103" s="72">
        <f t="shared" si="3"/>
        <v>0</v>
      </c>
      <c r="V103" s="73">
        <f>IF(G103="Vervalt",0,IF(J103="Inkoop bij 3e partij",Q103*(1+PDC!$F$28),0))</f>
        <v>0</v>
      </c>
      <c r="W103" s="73">
        <f>IF(G103="Vervalt",0,IF(J103="Inkoop bij 3e partij",P103*(1+PDC!$F$27)+IF(G103=0,0,IF(LEN(G103)=0,0,VLOOKUP($G103,PDC!$B$6:$I$74,7,FALSE))),0))</f>
        <v>0</v>
      </c>
      <c r="X103" s="74">
        <f>IF(G103="Vervalt",0,IF(J103="Inkoop bij 3e partij",0,IF(G103=0,0,IF(LEN(G103)=0,0,VLOOKUP($G103,PDC!$B$6:$I$74,5,FALSE)))))</f>
        <v>0</v>
      </c>
      <c r="Y103" s="74">
        <f>IF(G103="Vervalt",0,IF(J103="On-Net maken (glasvezel)",$M103*PDC!$F$23+$N103*PDC!$F$24+PDC!$F$22+$O103,IF(J103="On-Net maken (radio)",PDC!$F$25+$O103,0)))</f>
        <v>0</v>
      </c>
    </row>
    <row r="104" spans="1:25" x14ac:dyDescent="0.3">
      <c r="A104" s="149" t="str">
        <f>IF(LEN(LocatieLijst!A104)=0,"",LocatieLijst!A104)</f>
        <v/>
      </c>
      <c r="B104" s="149" t="str">
        <f>IF(LEN(LocatieLijst!B104)=0,"",LocatieLijst!B104)</f>
        <v/>
      </c>
      <c r="C104" s="149" t="str">
        <f>IF(LEN(LocatieLijst!C104)=0,"",LocatieLijst!C104)</f>
        <v/>
      </c>
      <c r="D104" s="149" t="str">
        <f>IF(LEN(LocatieLijst!D104)=0,"",LocatieLijst!D104)</f>
        <v/>
      </c>
      <c r="E104" s="149" t="str">
        <f>IF(LEN(LocatieLijst!E104)=0,"",LocatieLijst!E104)</f>
        <v/>
      </c>
      <c r="F104" s="149" t="str">
        <f>IF(LEN(LocatieLijst!F104)=0,"",LocatieLijst!F104)</f>
        <v/>
      </c>
      <c r="G104" s="149" t="str">
        <f>IF(LEN(LocatieLijst!G104)=0,"",LocatieLijst!G104)</f>
        <v/>
      </c>
      <c r="H104" s="150" t="str">
        <f>IF(G104="Vervalt","Vervalt",IF(G104=0,"",IF(LEN(G104)=0,"",(VLOOKUP(Scenario1!$G104,PDC!$B$6:$I$74,2,FALSE)))))</f>
        <v/>
      </c>
      <c r="I104" s="149" t="str">
        <f>IF(LEN(LocatieLijst!I104)=0,"",LocatieLijst!I104)</f>
        <v/>
      </c>
      <c r="J104" s="2"/>
      <c r="K104" s="2"/>
      <c r="L104" s="3"/>
      <c r="M104" s="8"/>
      <c r="N104" s="8"/>
      <c r="O104" s="12"/>
      <c r="P104" s="4"/>
      <c r="Q104" s="4"/>
      <c r="R104" s="4"/>
      <c r="S104" s="72">
        <f t="shared" si="2"/>
        <v>0</v>
      </c>
      <c r="T104" s="72">
        <f>IF(G104="Vervalt",0,IF(G104=0,0,IF(LEN(G104)=0,0,(VLOOKUP($G104,PDC!$B$6:$I$74,6,FALSE)))))</f>
        <v>0</v>
      </c>
      <c r="U104" s="72">
        <f t="shared" si="3"/>
        <v>0</v>
      </c>
      <c r="V104" s="73">
        <f>IF(G104="Vervalt",0,IF(J104="Inkoop bij 3e partij",Q104*(1+PDC!$F$28),0))</f>
        <v>0</v>
      </c>
      <c r="W104" s="73">
        <f>IF(G104="Vervalt",0,IF(J104="Inkoop bij 3e partij",P104*(1+PDC!$F$27)+IF(G104=0,0,IF(LEN(G104)=0,0,VLOOKUP($G104,PDC!$B$6:$I$74,7,FALSE))),0))</f>
        <v>0</v>
      </c>
      <c r="X104" s="74">
        <f>IF(G104="Vervalt",0,IF(J104="Inkoop bij 3e partij",0,IF(G104=0,0,IF(LEN(G104)=0,0,VLOOKUP($G104,PDC!$B$6:$I$74,5,FALSE)))))</f>
        <v>0</v>
      </c>
      <c r="Y104" s="74">
        <f>IF(G104="Vervalt",0,IF(J104="On-Net maken (glasvezel)",$M104*PDC!$F$23+$N104*PDC!$F$24+PDC!$F$22+$O104,IF(J104="On-Net maken (radio)",PDC!$F$25+$O104,0)))</f>
        <v>0</v>
      </c>
    </row>
    <row r="105" spans="1:25" x14ac:dyDescent="0.3">
      <c r="A105" s="149" t="str">
        <f>IF(LEN(LocatieLijst!A105)=0,"",LocatieLijst!A105)</f>
        <v/>
      </c>
      <c r="B105" s="149" t="str">
        <f>IF(LEN(LocatieLijst!B105)=0,"",LocatieLijst!B105)</f>
        <v/>
      </c>
      <c r="C105" s="149" t="str">
        <f>IF(LEN(LocatieLijst!C105)=0,"",LocatieLijst!C105)</f>
        <v/>
      </c>
      <c r="D105" s="149" t="str">
        <f>IF(LEN(LocatieLijst!D105)=0,"",LocatieLijst!D105)</f>
        <v/>
      </c>
      <c r="E105" s="149" t="str">
        <f>IF(LEN(LocatieLijst!E105)=0,"",LocatieLijst!E105)</f>
        <v/>
      </c>
      <c r="F105" s="149" t="str">
        <f>IF(LEN(LocatieLijst!F105)=0,"",LocatieLijst!F105)</f>
        <v/>
      </c>
      <c r="G105" s="149" t="str">
        <f>IF(LEN(LocatieLijst!G105)=0,"",LocatieLijst!G105)</f>
        <v/>
      </c>
      <c r="H105" s="150" t="str">
        <f>IF(G105="Vervalt","Vervalt",IF(G105=0,"",IF(LEN(G105)=0,"",(VLOOKUP(Scenario1!$G105,PDC!$B$6:$I$74,2,FALSE)))))</f>
        <v/>
      </c>
      <c r="I105" s="149" t="str">
        <f>IF(LEN(LocatieLijst!I105)=0,"",LocatieLijst!I105)</f>
        <v/>
      </c>
      <c r="J105" s="2"/>
      <c r="K105" s="2"/>
      <c r="L105" s="3"/>
      <c r="M105" s="8"/>
      <c r="N105" s="8"/>
      <c r="O105" s="12"/>
      <c r="P105" s="4"/>
      <c r="Q105" s="4"/>
      <c r="R105" s="4"/>
      <c r="S105" s="72">
        <f t="shared" si="2"/>
        <v>0</v>
      </c>
      <c r="T105" s="72">
        <f>IF(G105="Vervalt",0,IF(G105=0,0,IF(LEN(G105)=0,0,(VLOOKUP($G105,PDC!$B$6:$I$74,6,FALSE)))))</f>
        <v>0</v>
      </c>
      <c r="U105" s="72">
        <f t="shared" si="3"/>
        <v>0</v>
      </c>
      <c r="V105" s="73">
        <f>IF(G105="Vervalt",0,IF(J105="Inkoop bij 3e partij",Q105*(1+PDC!$F$28),0))</f>
        <v>0</v>
      </c>
      <c r="W105" s="73">
        <f>IF(G105="Vervalt",0,IF(J105="Inkoop bij 3e partij",P105*(1+PDC!$F$27)+IF(G105=0,0,IF(LEN(G105)=0,0,VLOOKUP($G105,PDC!$B$6:$I$74,7,FALSE))),0))</f>
        <v>0</v>
      </c>
      <c r="X105" s="74">
        <f>IF(G105="Vervalt",0,IF(J105="Inkoop bij 3e partij",0,IF(G105=0,0,IF(LEN(G105)=0,0,VLOOKUP($G105,PDC!$B$6:$I$74,5,FALSE)))))</f>
        <v>0</v>
      </c>
      <c r="Y105" s="74">
        <f>IF(G105="Vervalt",0,IF(J105="On-Net maken (glasvezel)",$M105*PDC!$F$23+$N105*PDC!$F$24+PDC!$F$22+$O105,IF(J105="On-Net maken (radio)",PDC!$F$25+$O105,0)))</f>
        <v>0</v>
      </c>
    </row>
    <row r="106" spans="1:25" x14ac:dyDescent="0.3">
      <c r="A106" s="149" t="str">
        <f>IF(LEN(LocatieLijst!A106)=0,"",LocatieLijst!A106)</f>
        <v/>
      </c>
      <c r="B106" s="149" t="str">
        <f>IF(LEN(LocatieLijst!B106)=0,"",LocatieLijst!B106)</f>
        <v/>
      </c>
      <c r="C106" s="149" t="str">
        <f>IF(LEN(LocatieLijst!C106)=0,"",LocatieLijst!C106)</f>
        <v/>
      </c>
      <c r="D106" s="149" t="str">
        <f>IF(LEN(LocatieLijst!D106)=0,"",LocatieLijst!D106)</f>
        <v/>
      </c>
      <c r="E106" s="149" t="str">
        <f>IF(LEN(LocatieLijst!E106)=0,"",LocatieLijst!E106)</f>
        <v/>
      </c>
      <c r="F106" s="149" t="str">
        <f>IF(LEN(LocatieLijst!F106)=0,"",LocatieLijst!F106)</f>
        <v/>
      </c>
      <c r="G106" s="149" t="str">
        <f>IF(LEN(LocatieLijst!G106)=0,"",LocatieLijst!G106)</f>
        <v/>
      </c>
      <c r="H106" s="150" t="str">
        <f>IF(G106="Vervalt","Vervalt",IF(G106=0,"",IF(LEN(G106)=0,"",(VLOOKUP(Scenario1!$G106,PDC!$B$6:$I$74,2,FALSE)))))</f>
        <v/>
      </c>
      <c r="I106" s="149" t="str">
        <f>IF(LEN(LocatieLijst!I106)=0,"",LocatieLijst!I106)</f>
        <v/>
      </c>
      <c r="J106" s="2"/>
      <c r="K106" s="2"/>
      <c r="L106" s="3"/>
      <c r="M106" s="8"/>
      <c r="N106" s="8"/>
      <c r="O106" s="12"/>
      <c r="P106" s="4"/>
      <c r="Q106" s="4"/>
      <c r="R106" s="4"/>
      <c r="S106" s="72">
        <f t="shared" si="2"/>
        <v>0</v>
      </c>
      <c r="T106" s="72">
        <f>IF(G106="Vervalt",0,IF(G106=0,0,IF(LEN(G106)=0,0,(VLOOKUP($G106,PDC!$B$6:$I$74,6,FALSE)))))</f>
        <v>0</v>
      </c>
      <c r="U106" s="72">
        <f t="shared" si="3"/>
        <v>0</v>
      </c>
      <c r="V106" s="73">
        <f>IF(G106="Vervalt",0,IF(J106="Inkoop bij 3e partij",Q106*(1+PDC!$F$28),0))</f>
        <v>0</v>
      </c>
      <c r="W106" s="73">
        <f>IF(G106="Vervalt",0,IF(J106="Inkoop bij 3e partij",P106*(1+PDC!$F$27)+IF(G106=0,0,IF(LEN(G106)=0,0,VLOOKUP($G106,PDC!$B$6:$I$74,7,FALSE))),0))</f>
        <v>0</v>
      </c>
      <c r="X106" s="74">
        <f>IF(G106="Vervalt",0,IF(J106="Inkoop bij 3e partij",0,IF(G106=0,0,IF(LEN(G106)=0,0,VLOOKUP($G106,PDC!$B$6:$I$74,5,FALSE)))))</f>
        <v>0</v>
      </c>
      <c r="Y106" s="74">
        <f>IF(G106="Vervalt",0,IF(J106="On-Net maken (glasvezel)",$M106*PDC!$F$23+$N106*PDC!$F$24+PDC!$F$22+$O106,IF(J106="On-Net maken (radio)",PDC!$F$25+$O106,0)))</f>
        <v>0</v>
      </c>
    </row>
    <row r="107" spans="1:25" x14ac:dyDescent="0.3">
      <c r="A107" s="149" t="str">
        <f>IF(LEN(LocatieLijst!A107)=0,"",LocatieLijst!A107)</f>
        <v/>
      </c>
      <c r="B107" s="149" t="str">
        <f>IF(LEN(LocatieLijst!B107)=0,"",LocatieLijst!B107)</f>
        <v/>
      </c>
      <c r="C107" s="149" t="str">
        <f>IF(LEN(LocatieLijst!C107)=0,"",LocatieLijst!C107)</f>
        <v/>
      </c>
      <c r="D107" s="149" t="str">
        <f>IF(LEN(LocatieLijst!D107)=0,"",LocatieLijst!D107)</f>
        <v/>
      </c>
      <c r="E107" s="149" t="str">
        <f>IF(LEN(LocatieLijst!E107)=0,"",LocatieLijst!E107)</f>
        <v/>
      </c>
      <c r="F107" s="149" t="str">
        <f>IF(LEN(LocatieLijst!F107)=0,"",LocatieLijst!F107)</f>
        <v/>
      </c>
      <c r="G107" s="149" t="str">
        <f>IF(LEN(LocatieLijst!G107)=0,"",LocatieLijst!G107)</f>
        <v/>
      </c>
      <c r="H107" s="150" t="str">
        <f>IF(G107="Vervalt","Vervalt",IF(G107=0,"",IF(LEN(G107)=0,"",(VLOOKUP(Scenario1!$G107,PDC!$B$6:$I$74,2,FALSE)))))</f>
        <v/>
      </c>
      <c r="I107" s="149" t="str">
        <f>IF(LEN(LocatieLijst!I107)=0,"",LocatieLijst!I107)</f>
        <v/>
      </c>
      <c r="J107" s="2"/>
      <c r="K107" s="2"/>
      <c r="L107" s="3"/>
      <c r="M107" s="8"/>
      <c r="N107" s="8"/>
      <c r="O107" s="12"/>
      <c r="P107" s="4"/>
      <c r="Q107" s="4"/>
      <c r="R107" s="4"/>
      <c r="S107" s="72">
        <f t="shared" si="2"/>
        <v>0</v>
      </c>
      <c r="T107" s="72">
        <f>IF(G107="Vervalt",0,IF(G107=0,0,IF(LEN(G107)=0,0,(VLOOKUP($G107,PDC!$B$6:$I$74,6,FALSE)))))</f>
        <v>0</v>
      </c>
      <c r="U107" s="72">
        <f t="shared" si="3"/>
        <v>0</v>
      </c>
      <c r="V107" s="73">
        <f>IF(G107="Vervalt",0,IF(J107="Inkoop bij 3e partij",Q107*(1+PDC!$F$28),0))</f>
        <v>0</v>
      </c>
      <c r="W107" s="73">
        <f>IF(G107="Vervalt",0,IF(J107="Inkoop bij 3e partij",P107*(1+PDC!$F$27)+IF(G107=0,0,IF(LEN(G107)=0,0,VLOOKUP($G107,PDC!$B$6:$I$74,7,FALSE))),0))</f>
        <v>0</v>
      </c>
      <c r="X107" s="74">
        <f>IF(G107="Vervalt",0,IF(J107="Inkoop bij 3e partij",0,IF(G107=0,0,IF(LEN(G107)=0,0,VLOOKUP($G107,PDC!$B$6:$I$74,5,FALSE)))))</f>
        <v>0</v>
      </c>
      <c r="Y107" s="74">
        <f>IF(G107="Vervalt",0,IF(J107="On-Net maken (glasvezel)",$M107*PDC!$F$23+$N107*PDC!$F$24+PDC!$F$22+$O107,IF(J107="On-Net maken (radio)",PDC!$F$25+$O107,0)))</f>
        <v>0</v>
      </c>
    </row>
    <row r="108" spans="1:25" x14ac:dyDescent="0.3">
      <c r="A108" s="149" t="str">
        <f>IF(LEN(LocatieLijst!A108)=0,"",LocatieLijst!A108)</f>
        <v/>
      </c>
      <c r="B108" s="149" t="str">
        <f>IF(LEN(LocatieLijst!B108)=0,"",LocatieLijst!B108)</f>
        <v/>
      </c>
      <c r="C108" s="149" t="str">
        <f>IF(LEN(LocatieLijst!C108)=0,"",LocatieLijst!C108)</f>
        <v/>
      </c>
      <c r="D108" s="149" t="str">
        <f>IF(LEN(LocatieLijst!D108)=0,"",LocatieLijst!D108)</f>
        <v/>
      </c>
      <c r="E108" s="149" t="str">
        <f>IF(LEN(LocatieLijst!E108)=0,"",LocatieLijst!E108)</f>
        <v/>
      </c>
      <c r="F108" s="149" t="str">
        <f>IF(LEN(LocatieLijst!F108)=0,"",LocatieLijst!F108)</f>
        <v/>
      </c>
      <c r="G108" s="149" t="str">
        <f>IF(LEN(LocatieLijst!G108)=0,"",LocatieLijst!G108)</f>
        <v/>
      </c>
      <c r="H108" s="150" t="str">
        <f>IF(G108="Vervalt","Vervalt",IF(G108=0,"",IF(LEN(G108)=0,"",(VLOOKUP(Scenario1!$G108,PDC!$B$6:$I$74,2,FALSE)))))</f>
        <v/>
      </c>
      <c r="I108" s="149" t="str">
        <f>IF(LEN(LocatieLijst!I108)=0,"",LocatieLijst!I108)</f>
        <v/>
      </c>
      <c r="J108" s="2"/>
      <c r="K108" s="2"/>
      <c r="L108" s="3"/>
      <c r="M108" s="8"/>
      <c r="N108" s="8"/>
      <c r="O108" s="12"/>
      <c r="P108" s="4"/>
      <c r="Q108" s="4"/>
      <c r="R108" s="4"/>
      <c r="S108" s="72">
        <f t="shared" si="2"/>
        <v>0</v>
      </c>
      <c r="T108" s="72">
        <f>IF(G108="Vervalt",0,IF(G108=0,0,IF(LEN(G108)=0,0,(VLOOKUP($G108,PDC!$B$6:$I$74,6,FALSE)))))</f>
        <v>0</v>
      </c>
      <c r="U108" s="72">
        <f t="shared" si="3"/>
        <v>0</v>
      </c>
      <c r="V108" s="73">
        <f>IF(G108="Vervalt",0,IF(J108="Inkoop bij 3e partij",Q108*(1+PDC!$F$28),0))</f>
        <v>0</v>
      </c>
      <c r="W108" s="73">
        <f>IF(G108="Vervalt",0,IF(J108="Inkoop bij 3e partij",P108*(1+PDC!$F$27)+IF(G108=0,0,IF(LEN(G108)=0,0,VLOOKUP($G108,PDC!$B$6:$I$74,7,FALSE))),0))</f>
        <v>0</v>
      </c>
      <c r="X108" s="74">
        <f>IF(G108="Vervalt",0,IF(J108="Inkoop bij 3e partij",0,IF(G108=0,0,IF(LEN(G108)=0,0,VLOOKUP($G108,PDC!$B$6:$I$74,5,FALSE)))))</f>
        <v>0</v>
      </c>
      <c r="Y108" s="74">
        <f>IF(G108="Vervalt",0,IF(J108="On-Net maken (glasvezel)",$M108*PDC!$F$23+$N108*PDC!$F$24+PDC!$F$22+$O108,IF(J108="On-Net maken (radio)",PDC!$F$25+$O108,0)))</f>
        <v>0</v>
      </c>
    </row>
    <row r="109" spans="1:25" x14ac:dyDescent="0.3">
      <c r="A109" s="149" t="str">
        <f>IF(LEN(LocatieLijst!A109)=0,"",LocatieLijst!A109)</f>
        <v/>
      </c>
      <c r="B109" s="149" t="str">
        <f>IF(LEN(LocatieLijst!B109)=0,"",LocatieLijst!B109)</f>
        <v/>
      </c>
      <c r="C109" s="149" t="str">
        <f>IF(LEN(LocatieLijst!C109)=0,"",LocatieLijst!C109)</f>
        <v/>
      </c>
      <c r="D109" s="149" t="str">
        <f>IF(LEN(LocatieLijst!D109)=0,"",LocatieLijst!D109)</f>
        <v/>
      </c>
      <c r="E109" s="149" t="str">
        <f>IF(LEN(LocatieLijst!E109)=0,"",LocatieLijst!E109)</f>
        <v/>
      </c>
      <c r="F109" s="149" t="str">
        <f>IF(LEN(LocatieLijst!F109)=0,"",LocatieLijst!F109)</f>
        <v/>
      </c>
      <c r="G109" s="149" t="str">
        <f>IF(LEN(LocatieLijst!G109)=0,"",LocatieLijst!G109)</f>
        <v/>
      </c>
      <c r="H109" s="150" t="str">
        <f>IF(G109="Vervalt","Vervalt",IF(G109=0,"",IF(LEN(G109)=0,"",(VLOOKUP(Scenario1!$G109,PDC!$B$6:$I$74,2,FALSE)))))</f>
        <v/>
      </c>
      <c r="I109" s="149" t="str">
        <f>IF(LEN(LocatieLijst!I109)=0,"",LocatieLijst!I109)</f>
        <v/>
      </c>
      <c r="J109" s="2"/>
      <c r="K109" s="2"/>
      <c r="L109" s="3"/>
      <c r="M109" s="8"/>
      <c r="N109" s="8"/>
      <c r="O109" s="12"/>
      <c r="P109" s="4"/>
      <c r="Q109" s="4"/>
      <c r="R109" s="4"/>
      <c r="S109" s="72">
        <f t="shared" si="2"/>
        <v>0</v>
      </c>
      <c r="T109" s="72">
        <f>IF(G109="Vervalt",0,IF(G109=0,0,IF(LEN(G109)=0,0,(VLOOKUP($G109,PDC!$B$6:$I$74,6,FALSE)))))</f>
        <v>0</v>
      </c>
      <c r="U109" s="72">
        <f t="shared" si="3"/>
        <v>0</v>
      </c>
      <c r="V109" s="73">
        <f>IF(G109="Vervalt",0,IF(J109="Inkoop bij 3e partij",Q109*(1+PDC!$F$28),0))</f>
        <v>0</v>
      </c>
      <c r="W109" s="73">
        <f>IF(G109="Vervalt",0,IF(J109="Inkoop bij 3e partij",P109*(1+PDC!$F$27)+IF(G109=0,0,IF(LEN(G109)=0,0,VLOOKUP($G109,PDC!$B$6:$I$74,7,FALSE))),0))</f>
        <v>0</v>
      </c>
      <c r="X109" s="74">
        <f>IF(G109="Vervalt",0,IF(J109="Inkoop bij 3e partij",0,IF(G109=0,0,IF(LEN(G109)=0,0,VLOOKUP($G109,PDC!$B$6:$I$74,5,FALSE)))))</f>
        <v>0</v>
      </c>
      <c r="Y109" s="74">
        <f>IF(G109="Vervalt",0,IF(J109="On-Net maken (glasvezel)",$M109*PDC!$F$23+$N109*PDC!$F$24+PDC!$F$22+$O109,IF(J109="On-Net maken (radio)",PDC!$F$25+$O109,0)))</f>
        <v>0</v>
      </c>
    </row>
    <row r="110" spans="1:25" x14ac:dyDescent="0.3">
      <c r="A110" s="149" t="str">
        <f>IF(LEN(LocatieLijst!A110)=0,"",LocatieLijst!A110)</f>
        <v/>
      </c>
      <c r="B110" s="149" t="str">
        <f>IF(LEN(LocatieLijst!B110)=0,"",LocatieLijst!B110)</f>
        <v/>
      </c>
      <c r="C110" s="149" t="str">
        <f>IF(LEN(LocatieLijst!C110)=0,"",LocatieLijst!C110)</f>
        <v/>
      </c>
      <c r="D110" s="149" t="str">
        <f>IF(LEN(LocatieLijst!D110)=0,"",LocatieLijst!D110)</f>
        <v/>
      </c>
      <c r="E110" s="149" t="str">
        <f>IF(LEN(LocatieLijst!E110)=0,"",LocatieLijst!E110)</f>
        <v/>
      </c>
      <c r="F110" s="149" t="str">
        <f>IF(LEN(LocatieLijst!F110)=0,"",LocatieLijst!F110)</f>
        <v/>
      </c>
      <c r="G110" s="149" t="str">
        <f>IF(LEN(LocatieLijst!G110)=0,"",LocatieLijst!G110)</f>
        <v/>
      </c>
      <c r="H110" s="150" t="str">
        <f>IF(G110="Vervalt","Vervalt",IF(G110=0,"",IF(LEN(G110)=0,"",(VLOOKUP(Scenario1!$G110,PDC!$B$6:$I$74,2,FALSE)))))</f>
        <v/>
      </c>
      <c r="I110" s="149" t="str">
        <f>IF(LEN(LocatieLijst!I110)=0,"",LocatieLijst!I110)</f>
        <v/>
      </c>
      <c r="J110" s="2"/>
      <c r="K110" s="2"/>
      <c r="L110" s="3"/>
      <c r="M110" s="8"/>
      <c r="N110" s="8"/>
      <c r="O110" s="12"/>
      <c r="P110" s="4"/>
      <c r="Q110" s="4"/>
      <c r="R110" s="4"/>
      <c r="S110" s="72">
        <f t="shared" si="2"/>
        <v>0</v>
      </c>
      <c r="T110" s="72">
        <f>IF(G110="Vervalt",0,IF(G110=0,0,IF(LEN(G110)=0,0,(VLOOKUP($G110,PDC!$B$6:$I$74,6,FALSE)))))</f>
        <v>0</v>
      </c>
      <c r="U110" s="72">
        <f t="shared" si="3"/>
        <v>0</v>
      </c>
      <c r="V110" s="73">
        <f>IF(G110="Vervalt",0,IF(J110="Inkoop bij 3e partij",Q110*(1+PDC!$F$28),0))</f>
        <v>0</v>
      </c>
      <c r="W110" s="73">
        <f>IF(G110="Vervalt",0,IF(J110="Inkoop bij 3e partij",P110*(1+PDC!$F$27)+IF(G110=0,0,IF(LEN(G110)=0,0,VLOOKUP($G110,PDC!$B$6:$I$74,7,FALSE))),0))</f>
        <v>0</v>
      </c>
      <c r="X110" s="74">
        <f>IF(G110="Vervalt",0,IF(J110="Inkoop bij 3e partij",0,IF(G110=0,0,IF(LEN(G110)=0,0,VLOOKUP($G110,PDC!$B$6:$I$74,5,FALSE)))))</f>
        <v>0</v>
      </c>
      <c r="Y110" s="74">
        <f>IF(G110="Vervalt",0,IF(J110="On-Net maken (glasvezel)",$M110*PDC!$F$23+$N110*PDC!$F$24+PDC!$F$22+$O110,IF(J110="On-Net maken (radio)",PDC!$F$25+$O110,0)))</f>
        <v>0</v>
      </c>
    </row>
    <row r="111" spans="1:25" x14ac:dyDescent="0.3">
      <c r="A111" s="149" t="str">
        <f>IF(LEN(LocatieLijst!A111)=0,"",LocatieLijst!A111)</f>
        <v/>
      </c>
      <c r="B111" s="149" t="str">
        <f>IF(LEN(LocatieLijst!B111)=0,"",LocatieLijst!B111)</f>
        <v/>
      </c>
      <c r="C111" s="149" t="str">
        <f>IF(LEN(LocatieLijst!C111)=0,"",LocatieLijst!C111)</f>
        <v/>
      </c>
      <c r="D111" s="149" t="str">
        <f>IF(LEN(LocatieLijst!D111)=0,"",LocatieLijst!D111)</f>
        <v/>
      </c>
      <c r="E111" s="149" t="str">
        <f>IF(LEN(LocatieLijst!E111)=0,"",LocatieLijst!E111)</f>
        <v/>
      </c>
      <c r="F111" s="149" t="str">
        <f>IF(LEN(LocatieLijst!F111)=0,"",LocatieLijst!F111)</f>
        <v/>
      </c>
      <c r="G111" s="149" t="str">
        <f>IF(LEN(LocatieLijst!G111)=0,"",LocatieLijst!G111)</f>
        <v/>
      </c>
      <c r="H111" s="150" t="str">
        <f>IF(G111="Vervalt","Vervalt",IF(G111=0,"",IF(LEN(G111)=0,"",(VLOOKUP(Scenario1!$G111,PDC!$B$6:$I$74,2,FALSE)))))</f>
        <v/>
      </c>
      <c r="I111" s="149" t="str">
        <f>IF(LEN(LocatieLijst!I111)=0,"",LocatieLijst!I111)</f>
        <v/>
      </c>
      <c r="J111" s="2"/>
      <c r="K111" s="2"/>
      <c r="L111" s="3"/>
      <c r="M111" s="8"/>
      <c r="N111" s="8"/>
      <c r="O111" s="12"/>
      <c r="P111" s="4"/>
      <c r="Q111" s="4"/>
      <c r="R111" s="4"/>
      <c r="S111" s="72">
        <f t="shared" si="2"/>
        <v>0</v>
      </c>
      <c r="T111" s="72">
        <f>IF(G111="Vervalt",0,IF(G111=0,0,IF(LEN(G111)=0,0,(VLOOKUP($G111,PDC!$B$6:$I$74,6,FALSE)))))</f>
        <v>0</v>
      </c>
      <c r="U111" s="72">
        <f t="shared" si="3"/>
        <v>0</v>
      </c>
      <c r="V111" s="73">
        <f>IF(G111="Vervalt",0,IF(J111="Inkoop bij 3e partij",Q111*(1+PDC!$F$28),0))</f>
        <v>0</v>
      </c>
      <c r="W111" s="73">
        <f>IF(G111="Vervalt",0,IF(J111="Inkoop bij 3e partij",P111*(1+PDC!$F$27)+IF(G111=0,0,IF(LEN(G111)=0,0,VLOOKUP($G111,PDC!$B$6:$I$74,7,FALSE))),0))</f>
        <v>0</v>
      </c>
      <c r="X111" s="74">
        <f>IF(G111="Vervalt",0,IF(J111="Inkoop bij 3e partij",0,IF(G111=0,0,IF(LEN(G111)=0,0,VLOOKUP($G111,PDC!$B$6:$I$74,5,FALSE)))))</f>
        <v>0</v>
      </c>
      <c r="Y111" s="74">
        <f>IF(G111="Vervalt",0,IF(J111="On-Net maken (glasvezel)",$M111*PDC!$F$23+$N111*PDC!$F$24+PDC!$F$22+$O111,IF(J111="On-Net maken (radio)",PDC!$F$25+$O111,0)))</f>
        <v>0</v>
      </c>
    </row>
    <row r="112" spans="1:25" x14ac:dyDescent="0.3">
      <c r="A112" s="149" t="str">
        <f>IF(LEN(LocatieLijst!A112)=0,"",LocatieLijst!A112)</f>
        <v/>
      </c>
      <c r="B112" s="149" t="str">
        <f>IF(LEN(LocatieLijst!B112)=0,"",LocatieLijst!B112)</f>
        <v/>
      </c>
      <c r="C112" s="149" t="str">
        <f>IF(LEN(LocatieLijst!C112)=0,"",LocatieLijst!C112)</f>
        <v/>
      </c>
      <c r="D112" s="149" t="str">
        <f>IF(LEN(LocatieLijst!D112)=0,"",LocatieLijst!D112)</f>
        <v/>
      </c>
      <c r="E112" s="149" t="str">
        <f>IF(LEN(LocatieLijst!E112)=0,"",LocatieLijst!E112)</f>
        <v/>
      </c>
      <c r="F112" s="149" t="str">
        <f>IF(LEN(LocatieLijst!F112)=0,"",LocatieLijst!F112)</f>
        <v/>
      </c>
      <c r="G112" s="149" t="str">
        <f>IF(LEN(LocatieLijst!G112)=0,"",LocatieLijst!G112)</f>
        <v/>
      </c>
      <c r="H112" s="150" t="str">
        <f>IF(G112="Vervalt","Vervalt",IF(G112=0,"",IF(LEN(G112)=0,"",(VLOOKUP(Scenario1!$G112,PDC!$B$6:$I$74,2,FALSE)))))</f>
        <v/>
      </c>
      <c r="I112" s="149" t="str">
        <f>IF(LEN(LocatieLijst!I112)=0,"",LocatieLijst!I112)</f>
        <v/>
      </c>
      <c r="J112" s="2"/>
      <c r="K112" s="2"/>
      <c r="L112" s="3"/>
      <c r="M112" s="8"/>
      <c r="N112" s="8"/>
      <c r="O112" s="12"/>
      <c r="P112" s="4"/>
      <c r="Q112" s="4"/>
      <c r="R112" s="4"/>
      <c r="S112" s="72">
        <f t="shared" si="2"/>
        <v>0</v>
      </c>
      <c r="T112" s="72">
        <f>IF(G112="Vervalt",0,IF(G112=0,0,IF(LEN(G112)=0,0,(VLOOKUP($G112,PDC!$B$6:$I$74,6,FALSE)))))</f>
        <v>0</v>
      </c>
      <c r="U112" s="72">
        <f t="shared" si="3"/>
        <v>0</v>
      </c>
      <c r="V112" s="73">
        <f>IF(G112="Vervalt",0,IF(J112="Inkoop bij 3e partij",Q112*(1+PDC!$F$28),0))</f>
        <v>0</v>
      </c>
      <c r="W112" s="73">
        <f>IF(G112="Vervalt",0,IF(J112="Inkoop bij 3e partij",P112*(1+PDC!$F$27)+IF(G112=0,0,IF(LEN(G112)=0,0,VLOOKUP($G112,PDC!$B$6:$I$74,7,FALSE))),0))</f>
        <v>0</v>
      </c>
      <c r="X112" s="74">
        <f>IF(G112="Vervalt",0,IF(J112="Inkoop bij 3e partij",0,IF(G112=0,0,IF(LEN(G112)=0,0,VLOOKUP($G112,PDC!$B$6:$I$74,5,FALSE)))))</f>
        <v>0</v>
      </c>
      <c r="Y112" s="74">
        <f>IF(G112="Vervalt",0,IF(J112="On-Net maken (glasvezel)",$M112*PDC!$F$23+$N112*PDC!$F$24+PDC!$F$22+$O112,IF(J112="On-Net maken (radio)",PDC!$F$25+$O112,0)))</f>
        <v>0</v>
      </c>
    </row>
    <row r="113" spans="1:25" x14ac:dyDescent="0.3">
      <c r="A113" s="149" t="str">
        <f>IF(LEN(LocatieLijst!A113)=0,"",LocatieLijst!A113)</f>
        <v/>
      </c>
      <c r="B113" s="149" t="str">
        <f>IF(LEN(LocatieLijst!B113)=0,"",LocatieLijst!B113)</f>
        <v/>
      </c>
      <c r="C113" s="149" t="str">
        <f>IF(LEN(LocatieLijst!C113)=0,"",LocatieLijst!C113)</f>
        <v/>
      </c>
      <c r="D113" s="149" t="str">
        <f>IF(LEN(LocatieLijst!D113)=0,"",LocatieLijst!D113)</f>
        <v/>
      </c>
      <c r="E113" s="149" t="str">
        <f>IF(LEN(LocatieLijst!E113)=0,"",LocatieLijst!E113)</f>
        <v/>
      </c>
      <c r="F113" s="149" t="str">
        <f>IF(LEN(LocatieLijst!F113)=0,"",LocatieLijst!F113)</f>
        <v/>
      </c>
      <c r="G113" s="149" t="str">
        <f>IF(LEN(LocatieLijst!G113)=0,"",LocatieLijst!G113)</f>
        <v/>
      </c>
      <c r="H113" s="150" t="str">
        <f>IF(G113="Vervalt","Vervalt",IF(G113=0,"",IF(LEN(G113)=0,"",(VLOOKUP(Scenario1!$G113,PDC!$B$6:$I$74,2,FALSE)))))</f>
        <v/>
      </c>
      <c r="I113" s="149" t="str">
        <f>IF(LEN(LocatieLijst!I113)=0,"",LocatieLijst!I113)</f>
        <v/>
      </c>
      <c r="J113" s="2"/>
      <c r="K113" s="2"/>
      <c r="L113" s="3"/>
      <c r="M113" s="8"/>
      <c r="N113" s="8"/>
      <c r="O113" s="12"/>
      <c r="P113" s="4"/>
      <c r="Q113" s="4"/>
      <c r="R113" s="4"/>
      <c r="S113" s="72">
        <f t="shared" si="2"/>
        <v>0</v>
      </c>
      <c r="T113" s="72">
        <f>IF(G113="Vervalt",0,IF(G113=0,0,IF(LEN(G113)=0,0,(VLOOKUP($G113,PDC!$B$6:$I$74,6,FALSE)))))</f>
        <v>0</v>
      </c>
      <c r="U113" s="72">
        <f t="shared" si="3"/>
        <v>0</v>
      </c>
      <c r="V113" s="73">
        <f>IF(G113="Vervalt",0,IF(J113="Inkoop bij 3e partij",Q113*(1+PDC!$F$28),0))</f>
        <v>0</v>
      </c>
      <c r="W113" s="73">
        <f>IF(G113="Vervalt",0,IF(J113="Inkoop bij 3e partij",P113*(1+PDC!$F$27)+IF(G113=0,0,IF(LEN(G113)=0,0,VLOOKUP($G113,PDC!$B$6:$I$74,7,FALSE))),0))</f>
        <v>0</v>
      </c>
      <c r="X113" s="74">
        <f>IF(G113="Vervalt",0,IF(J113="Inkoop bij 3e partij",0,IF(G113=0,0,IF(LEN(G113)=0,0,VLOOKUP($G113,PDC!$B$6:$I$74,5,FALSE)))))</f>
        <v>0</v>
      </c>
      <c r="Y113" s="74">
        <f>IF(G113="Vervalt",0,IF(J113="On-Net maken (glasvezel)",$M113*PDC!$F$23+$N113*PDC!$F$24+PDC!$F$22+$O113,IF(J113="On-Net maken (radio)",PDC!$F$25+$O113,0)))</f>
        <v>0</v>
      </c>
    </row>
    <row r="114" spans="1:25" x14ac:dyDescent="0.3">
      <c r="A114" s="149" t="str">
        <f>IF(LEN(LocatieLijst!A114)=0,"",LocatieLijst!A114)</f>
        <v/>
      </c>
      <c r="B114" s="149" t="str">
        <f>IF(LEN(LocatieLijst!B114)=0,"",LocatieLijst!B114)</f>
        <v/>
      </c>
      <c r="C114" s="149" t="str">
        <f>IF(LEN(LocatieLijst!C114)=0,"",LocatieLijst!C114)</f>
        <v/>
      </c>
      <c r="D114" s="149" t="str">
        <f>IF(LEN(LocatieLijst!D114)=0,"",LocatieLijst!D114)</f>
        <v/>
      </c>
      <c r="E114" s="149" t="str">
        <f>IF(LEN(LocatieLijst!E114)=0,"",LocatieLijst!E114)</f>
        <v/>
      </c>
      <c r="F114" s="149" t="str">
        <f>IF(LEN(LocatieLijst!F114)=0,"",LocatieLijst!F114)</f>
        <v/>
      </c>
      <c r="G114" s="149" t="str">
        <f>IF(LEN(LocatieLijst!G114)=0,"",LocatieLijst!G114)</f>
        <v/>
      </c>
      <c r="H114" s="150" t="str">
        <f>IF(G114="Vervalt","Vervalt",IF(G114=0,"",IF(LEN(G114)=0,"",(VLOOKUP(Scenario1!$G114,PDC!$B$6:$I$74,2,FALSE)))))</f>
        <v/>
      </c>
      <c r="I114" s="149" t="str">
        <f>IF(LEN(LocatieLijst!I114)=0,"",LocatieLijst!I114)</f>
        <v/>
      </c>
      <c r="J114" s="2"/>
      <c r="K114" s="2"/>
      <c r="L114" s="3"/>
      <c r="M114" s="8"/>
      <c r="N114" s="8"/>
      <c r="O114" s="12"/>
      <c r="P114" s="4"/>
      <c r="Q114" s="4"/>
      <c r="R114" s="4"/>
      <c r="S114" s="72">
        <f t="shared" si="2"/>
        <v>0</v>
      </c>
      <c r="T114" s="72">
        <f>IF(G114="Vervalt",0,IF(G114=0,0,IF(LEN(G114)=0,0,(VLOOKUP($G114,PDC!$B$6:$I$74,6,FALSE)))))</f>
        <v>0</v>
      </c>
      <c r="U114" s="72">
        <f t="shared" si="3"/>
        <v>0</v>
      </c>
      <c r="V114" s="73">
        <f>IF(G114="Vervalt",0,IF(J114="Inkoop bij 3e partij",Q114*(1+PDC!$F$28),0))</f>
        <v>0</v>
      </c>
      <c r="W114" s="73">
        <f>IF(G114="Vervalt",0,IF(J114="Inkoop bij 3e partij",P114*(1+PDC!$F$27)+IF(G114=0,0,IF(LEN(G114)=0,0,VLOOKUP($G114,PDC!$B$6:$I$74,7,FALSE))),0))</f>
        <v>0</v>
      </c>
      <c r="X114" s="74">
        <f>IF(G114="Vervalt",0,IF(J114="Inkoop bij 3e partij",0,IF(G114=0,0,IF(LEN(G114)=0,0,VLOOKUP($G114,PDC!$B$6:$I$74,5,FALSE)))))</f>
        <v>0</v>
      </c>
      <c r="Y114" s="74">
        <f>IF(G114="Vervalt",0,IF(J114="On-Net maken (glasvezel)",$M114*PDC!$F$23+$N114*PDC!$F$24+PDC!$F$22+$O114,IF(J114="On-Net maken (radio)",PDC!$F$25+$O114,0)))</f>
        <v>0</v>
      </c>
    </row>
    <row r="115" spans="1:25" x14ac:dyDescent="0.3">
      <c r="A115" s="149" t="str">
        <f>IF(LEN(LocatieLijst!A115)=0,"",LocatieLijst!A115)</f>
        <v/>
      </c>
      <c r="B115" s="149" t="str">
        <f>IF(LEN(LocatieLijst!B115)=0,"",LocatieLijst!B115)</f>
        <v/>
      </c>
      <c r="C115" s="149" t="str">
        <f>IF(LEN(LocatieLijst!C115)=0,"",LocatieLijst!C115)</f>
        <v/>
      </c>
      <c r="D115" s="149" t="str">
        <f>IF(LEN(LocatieLijst!D115)=0,"",LocatieLijst!D115)</f>
        <v/>
      </c>
      <c r="E115" s="149" t="str">
        <f>IF(LEN(LocatieLijst!E115)=0,"",LocatieLijst!E115)</f>
        <v/>
      </c>
      <c r="F115" s="149" t="str">
        <f>IF(LEN(LocatieLijst!F115)=0,"",LocatieLijst!F115)</f>
        <v/>
      </c>
      <c r="G115" s="149" t="str">
        <f>IF(LEN(LocatieLijst!G115)=0,"",LocatieLijst!G115)</f>
        <v/>
      </c>
      <c r="H115" s="150" t="str">
        <f>IF(G115="Vervalt","Vervalt",IF(G115=0,"",IF(LEN(G115)=0,"",(VLOOKUP(Scenario1!$G115,PDC!$B$6:$I$74,2,FALSE)))))</f>
        <v/>
      </c>
      <c r="I115" s="149" t="str">
        <f>IF(LEN(LocatieLijst!I115)=0,"",LocatieLijst!I115)</f>
        <v/>
      </c>
      <c r="J115" s="2"/>
      <c r="K115" s="2"/>
      <c r="L115" s="3"/>
      <c r="M115" s="8"/>
      <c r="N115" s="8"/>
      <c r="O115" s="12"/>
      <c r="P115" s="4"/>
      <c r="Q115" s="4"/>
      <c r="R115" s="4"/>
      <c r="S115" s="72">
        <f t="shared" si="2"/>
        <v>0</v>
      </c>
      <c r="T115" s="72">
        <f>IF(G115="Vervalt",0,IF(G115=0,0,IF(LEN(G115)=0,0,(VLOOKUP($G115,PDC!$B$6:$I$74,6,FALSE)))))</f>
        <v>0</v>
      </c>
      <c r="U115" s="72">
        <f t="shared" si="3"/>
        <v>0</v>
      </c>
      <c r="V115" s="73">
        <f>IF(G115="Vervalt",0,IF(J115="Inkoop bij 3e partij",Q115*(1+PDC!$F$28),0))</f>
        <v>0</v>
      </c>
      <c r="W115" s="73">
        <f>IF(G115="Vervalt",0,IF(J115="Inkoop bij 3e partij",P115*(1+PDC!$F$27)+IF(G115=0,0,IF(LEN(G115)=0,0,VLOOKUP($G115,PDC!$B$6:$I$74,7,FALSE))),0))</f>
        <v>0</v>
      </c>
      <c r="X115" s="74">
        <f>IF(G115="Vervalt",0,IF(J115="Inkoop bij 3e partij",0,IF(G115=0,0,IF(LEN(G115)=0,0,VLOOKUP($G115,PDC!$B$6:$I$74,5,FALSE)))))</f>
        <v>0</v>
      </c>
      <c r="Y115" s="74">
        <f>IF(G115="Vervalt",0,IF(J115="On-Net maken (glasvezel)",$M115*PDC!$F$23+$N115*PDC!$F$24+PDC!$F$22+$O115,IF(J115="On-Net maken (radio)",PDC!$F$25+$O115,0)))</f>
        <v>0</v>
      </c>
    </row>
    <row r="116" spans="1:25" x14ac:dyDescent="0.3">
      <c r="A116" s="149" t="str">
        <f>IF(LEN(LocatieLijst!A116)=0,"",LocatieLijst!A116)</f>
        <v/>
      </c>
      <c r="B116" s="149" t="str">
        <f>IF(LEN(LocatieLijst!B116)=0,"",LocatieLijst!B116)</f>
        <v/>
      </c>
      <c r="C116" s="149" t="str">
        <f>IF(LEN(LocatieLijst!C116)=0,"",LocatieLijst!C116)</f>
        <v/>
      </c>
      <c r="D116" s="149" t="str">
        <f>IF(LEN(LocatieLijst!D116)=0,"",LocatieLijst!D116)</f>
        <v/>
      </c>
      <c r="E116" s="149" t="str">
        <f>IF(LEN(LocatieLijst!E116)=0,"",LocatieLijst!E116)</f>
        <v/>
      </c>
      <c r="F116" s="149" t="str">
        <f>IF(LEN(LocatieLijst!F116)=0,"",LocatieLijst!F116)</f>
        <v/>
      </c>
      <c r="G116" s="149" t="str">
        <f>IF(LEN(LocatieLijst!G116)=0,"",LocatieLijst!G116)</f>
        <v/>
      </c>
      <c r="H116" s="150" t="str">
        <f>IF(G116="Vervalt","Vervalt",IF(G116=0,"",IF(LEN(G116)=0,"",(VLOOKUP(Scenario1!$G116,PDC!$B$6:$I$74,2,FALSE)))))</f>
        <v/>
      </c>
      <c r="I116" s="149" t="str">
        <f>IF(LEN(LocatieLijst!I116)=0,"",LocatieLijst!I116)</f>
        <v/>
      </c>
      <c r="J116" s="2"/>
      <c r="K116" s="2"/>
      <c r="L116" s="3"/>
      <c r="M116" s="8"/>
      <c r="N116" s="8"/>
      <c r="O116" s="12"/>
      <c r="P116" s="4"/>
      <c r="Q116" s="4"/>
      <c r="R116" s="4"/>
      <c r="S116" s="72">
        <f t="shared" si="2"/>
        <v>0</v>
      </c>
      <c r="T116" s="72">
        <f>IF(G116="Vervalt",0,IF(G116=0,0,IF(LEN(G116)=0,0,(VLOOKUP($G116,PDC!$B$6:$I$74,6,FALSE)))))</f>
        <v>0</v>
      </c>
      <c r="U116" s="72">
        <f t="shared" si="3"/>
        <v>0</v>
      </c>
      <c r="V116" s="73">
        <f>IF(G116="Vervalt",0,IF(J116="Inkoop bij 3e partij",Q116*(1+PDC!$F$28),0))</f>
        <v>0</v>
      </c>
      <c r="W116" s="73">
        <f>IF(G116="Vervalt",0,IF(J116="Inkoop bij 3e partij",P116*(1+PDC!$F$27)+IF(G116=0,0,IF(LEN(G116)=0,0,VLOOKUP($G116,PDC!$B$6:$I$74,7,FALSE))),0))</f>
        <v>0</v>
      </c>
      <c r="X116" s="74">
        <f>IF(G116="Vervalt",0,IF(J116="Inkoop bij 3e partij",0,IF(G116=0,0,IF(LEN(G116)=0,0,VLOOKUP($G116,PDC!$B$6:$I$74,5,FALSE)))))</f>
        <v>0</v>
      </c>
      <c r="Y116" s="74">
        <f>IF(G116="Vervalt",0,IF(J116="On-Net maken (glasvezel)",$M116*PDC!$F$23+$N116*PDC!$F$24+PDC!$F$22+$O116,IF(J116="On-Net maken (radio)",PDC!$F$25+$O116,0)))</f>
        <v>0</v>
      </c>
    </row>
    <row r="117" spans="1:25" x14ac:dyDescent="0.3">
      <c r="A117" s="149" t="str">
        <f>IF(LEN(LocatieLijst!A117)=0,"",LocatieLijst!A117)</f>
        <v/>
      </c>
      <c r="B117" s="149" t="str">
        <f>IF(LEN(LocatieLijst!B117)=0,"",LocatieLijst!B117)</f>
        <v/>
      </c>
      <c r="C117" s="149" t="str">
        <f>IF(LEN(LocatieLijst!C117)=0,"",LocatieLijst!C117)</f>
        <v/>
      </c>
      <c r="D117" s="149" t="str">
        <f>IF(LEN(LocatieLijst!D117)=0,"",LocatieLijst!D117)</f>
        <v/>
      </c>
      <c r="E117" s="149" t="str">
        <f>IF(LEN(LocatieLijst!E117)=0,"",LocatieLijst!E117)</f>
        <v/>
      </c>
      <c r="F117" s="149" t="str">
        <f>IF(LEN(LocatieLijst!F117)=0,"",LocatieLijst!F117)</f>
        <v/>
      </c>
      <c r="G117" s="149" t="str">
        <f>IF(LEN(LocatieLijst!G117)=0,"",LocatieLijst!G117)</f>
        <v/>
      </c>
      <c r="H117" s="150" t="str">
        <f>IF(G117="Vervalt","Vervalt",IF(G117=0,"",IF(LEN(G117)=0,"",(VLOOKUP(Scenario1!$G117,PDC!$B$6:$I$74,2,FALSE)))))</f>
        <v/>
      </c>
      <c r="I117" s="149" t="str">
        <f>IF(LEN(LocatieLijst!I117)=0,"",LocatieLijst!I117)</f>
        <v/>
      </c>
      <c r="J117" s="2"/>
      <c r="K117" s="2"/>
      <c r="L117" s="3"/>
      <c r="M117" s="8"/>
      <c r="N117" s="8"/>
      <c r="O117" s="12"/>
      <c r="P117" s="4"/>
      <c r="Q117" s="4"/>
      <c r="R117" s="4"/>
      <c r="S117" s="72">
        <f t="shared" si="2"/>
        <v>0</v>
      </c>
      <c r="T117" s="72">
        <f>IF(G117="Vervalt",0,IF(G117=0,0,IF(LEN(G117)=0,0,(VLOOKUP($G117,PDC!$B$6:$I$74,6,FALSE)))))</f>
        <v>0</v>
      </c>
      <c r="U117" s="72">
        <f t="shared" si="3"/>
        <v>0</v>
      </c>
      <c r="V117" s="73">
        <f>IF(G117="Vervalt",0,IF(J117="Inkoop bij 3e partij",Q117*(1+PDC!$F$28),0))</f>
        <v>0</v>
      </c>
      <c r="W117" s="73">
        <f>IF(G117="Vervalt",0,IF(J117="Inkoop bij 3e partij",P117*(1+PDC!$F$27)+IF(G117=0,0,IF(LEN(G117)=0,0,VLOOKUP($G117,PDC!$B$6:$I$74,7,FALSE))),0))</f>
        <v>0</v>
      </c>
      <c r="X117" s="74">
        <f>IF(G117="Vervalt",0,IF(J117="Inkoop bij 3e partij",0,IF(G117=0,0,IF(LEN(G117)=0,0,VLOOKUP($G117,PDC!$B$6:$I$74,5,FALSE)))))</f>
        <v>0</v>
      </c>
      <c r="Y117" s="74">
        <f>IF(G117="Vervalt",0,IF(J117="On-Net maken (glasvezel)",$M117*PDC!$F$23+$N117*PDC!$F$24+PDC!$F$22+$O117,IF(J117="On-Net maken (radio)",PDC!$F$25+$O117,0)))</f>
        <v>0</v>
      </c>
    </row>
    <row r="118" spans="1:25" x14ac:dyDescent="0.3">
      <c r="A118" s="149" t="str">
        <f>IF(LEN(LocatieLijst!A118)=0,"",LocatieLijst!A118)</f>
        <v/>
      </c>
      <c r="B118" s="149" t="str">
        <f>IF(LEN(LocatieLijst!B118)=0,"",LocatieLijst!B118)</f>
        <v/>
      </c>
      <c r="C118" s="149" t="str">
        <f>IF(LEN(LocatieLijst!C118)=0,"",LocatieLijst!C118)</f>
        <v/>
      </c>
      <c r="D118" s="149" t="str">
        <f>IF(LEN(LocatieLijst!D118)=0,"",LocatieLijst!D118)</f>
        <v/>
      </c>
      <c r="E118" s="149" t="str">
        <f>IF(LEN(LocatieLijst!E118)=0,"",LocatieLijst!E118)</f>
        <v/>
      </c>
      <c r="F118" s="149" t="str">
        <f>IF(LEN(LocatieLijst!F118)=0,"",LocatieLijst!F118)</f>
        <v/>
      </c>
      <c r="G118" s="149" t="str">
        <f>IF(LEN(LocatieLijst!G118)=0,"",LocatieLijst!G118)</f>
        <v/>
      </c>
      <c r="H118" s="150" t="str">
        <f>IF(G118="Vervalt","Vervalt",IF(G118=0,"",IF(LEN(G118)=0,"",(VLOOKUP(Scenario1!$G118,PDC!$B$6:$I$74,2,FALSE)))))</f>
        <v/>
      </c>
      <c r="I118" s="149" t="str">
        <f>IF(LEN(LocatieLijst!I118)=0,"",LocatieLijst!I118)</f>
        <v/>
      </c>
      <c r="J118" s="2"/>
      <c r="K118" s="2"/>
      <c r="L118" s="3"/>
      <c r="M118" s="8"/>
      <c r="N118" s="8"/>
      <c r="O118" s="12"/>
      <c r="P118" s="4"/>
      <c r="Q118" s="4"/>
      <c r="R118" s="4"/>
      <c r="S118" s="72">
        <f t="shared" si="2"/>
        <v>0</v>
      </c>
      <c r="T118" s="72">
        <f>IF(G118="Vervalt",0,IF(G118=0,0,IF(LEN(G118)=0,0,(VLOOKUP($G118,PDC!$B$6:$I$74,6,FALSE)))))</f>
        <v>0</v>
      </c>
      <c r="U118" s="72">
        <f t="shared" si="3"/>
        <v>0</v>
      </c>
      <c r="V118" s="73">
        <f>IF(G118="Vervalt",0,IF(J118="Inkoop bij 3e partij",Q118*(1+PDC!$F$28),0))</f>
        <v>0</v>
      </c>
      <c r="W118" s="73">
        <f>IF(G118="Vervalt",0,IF(J118="Inkoop bij 3e partij",P118*(1+PDC!$F$27)+IF(G118=0,0,IF(LEN(G118)=0,0,VLOOKUP($G118,PDC!$B$6:$I$74,7,FALSE))),0))</f>
        <v>0</v>
      </c>
      <c r="X118" s="74">
        <f>IF(G118="Vervalt",0,IF(J118="Inkoop bij 3e partij",0,IF(G118=0,0,IF(LEN(G118)=0,0,VLOOKUP($G118,PDC!$B$6:$I$74,5,FALSE)))))</f>
        <v>0</v>
      </c>
      <c r="Y118" s="74">
        <f>IF(G118="Vervalt",0,IF(J118="On-Net maken (glasvezel)",$M118*PDC!$F$23+$N118*PDC!$F$24+PDC!$F$22+$O118,IF(J118="On-Net maken (radio)",PDC!$F$25+$O118,0)))</f>
        <v>0</v>
      </c>
    </row>
    <row r="119" spans="1:25" x14ac:dyDescent="0.3">
      <c r="A119" s="149" t="str">
        <f>IF(LEN(LocatieLijst!A119)=0,"",LocatieLijst!A119)</f>
        <v/>
      </c>
      <c r="B119" s="149" t="str">
        <f>IF(LEN(LocatieLijst!B119)=0,"",LocatieLijst!B119)</f>
        <v/>
      </c>
      <c r="C119" s="149" t="str">
        <f>IF(LEN(LocatieLijst!C119)=0,"",LocatieLijst!C119)</f>
        <v/>
      </c>
      <c r="D119" s="149" t="str">
        <f>IF(LEN(LocatieLijst!D119)=0,"",LocatieLijst!D119)</f>
        <v/>
      </c>
      <c r="E119" s="149" t="str">
        <f>IF(LEN(LocatieLijst!E119)=0,"",LocatieLijst!E119)</f>
        <v/>
      </c>
      <c r="F119" s="149" t="str">
        <f>IF(LEN(LocatieLijst!F119)=0,"",LocatieLijst!F119)</f>
        <v/>
      </c>
      <c r="G119" s="149" t="str">
        <f>IF(LEN(LocatieLijst!G119)=0,"",LocatieLijst!G119)</f>
        <v/>
      </c>
      <c r="H119" s="150" t="str">
        <f>IF(G119="Vervalt","Vervalt",IF(G119=0,"",IF(LEN(G119)=0,"",(VLOOKUP(Scenario1!$G119,PDC!$B$6:$I$74,2,FALSE)))))</f>
        <v/>
      </c>
      <c r="I119" s="149" t="str">
        <f>IF(LEN(LocatieLijst!I119)=0,"",LocatieLijst!I119)</f>
        <v/>
      </c>
      <c r="J119" s="2"/>
      <c r="K119" s="2"/>
      <c r="L119" s="3"/>
      <c r="M119" s="8"/>
      <c r="N119" s="8"/>
      <c r="O119" s="12"/>
      <c r="P119" s="4"/>
      <c r="Q119" s="4"/>
      <c r="R119" s="4"/>
      <c r="S119" s="72">
        <f t="shared" si="2"/>
        <v>0</v>
      </c>
      <c r="T119" s="72">
        <f>IF(G119="Vervalt",0,IF(G119=0,0,IF(LEN(G119)=0,0,(VLOOKUP($G119,PDC!$B$6:$I$74,6,FALSE)))))</f>
        <v>0</v>
      </c>
      <c r="U119" s="72">
        <f t="shared" si="3"/>
        <v>0</v>
      </c>
      <c r="V119" s="73">
        <f>IF(G119="Vervalt",0,IF(J119="Inkoop bij 3e partij",Q119*(1+PDC!$F$28),0))</f>
        <v>0</v>
      </c>
      <c r="W119" s="73">
        <f>IF(G119="Vervalt",0,IF(J119="Inkoop bij 3e partij",P119*(1+PDC!$F$27)+IF(G119=0,0,IF(LEN(G119)=0,0,VLOOKUP($G119,PDC!$B$6:$I$74,7,FALSE))),0))</f>
        <v>0</v>
      </c>
      <c r="X119" s="74">
        <f>IF(G119="Vervalt",0,IF(J119="Inkoop bij 3e partij",0,IF(G119=0,0,IF(LEN(G119)=0,0,VLOOKUP($G119,PDC!$B$6:$I$74,5,FALSE)))))</f>
        <v>0</v>
      </c>
      <c r="Y119" s="74">
        <f>IF(G119="Vervalt",0,IF(J119="On-Net maken (glasvezel)",$M119*PDC!$F$23+$N119*PDC!$F$24+PDC!$F$22+$O119,IF(J119="On-Net maken (radio)",PDC!$F$25+$O119,0)))</f>
        <v>0</v>
      </c>
    </row>
    <row r="120" spans="1:25" x14ac:dyDescent="0.3">
      <c r="A120" s="149" t="str">
        <f>IF(LEN(LocatieLijst!A120)=0,"",LocatieLijst!A120)</f>
        <v/>
      </c>
      <c r="B120" s="149" t="str">
        <f>IF(LEN(LocatieLijst!B120)=0,"",LocatieLijst!B120)</f>
        <v/>
      </c>
      <c r="C120" s="149" t="str">
        <f>IF(LEN(LocatieLijst!C120)=0,"",LocatieLijst!C120)</f>
        <v/>
      </c>
      <c r="D120" s="149" t="str">
        <f>IF(LEN(LocatieLijst!D120)=0,"",LocatieLijst!D120)</f>
        <v/>
      </c>
      <c r="E120" s="149" t="str">
        <f>IF(LEN(LocatieLijst!E120)=0,"",LocatieLijst!E120)</f>
        <v/>
      </c>
      <c r="F120" s="149" t="str">
        <f>IF(LEN(LocatieLijst!F120)=0,"",LocatieLijst!F120)</f>
        <v/>
      </c>
      <c r="G120" s="149" t="str">
        <f>IF(LEN(LocatieLijst!G120)=0,"",LocatieLijst!G120)</f>
        <v/>
      </c>
      <c r="H120" s="150" t="str">
        <f>IF(G120="Vervalt","Vervalt",IF(G120=0,"",IF(LEN(G120)=0,"",(VLOOKUP(Scenario1!$G120,PDC!$B$6:$I$74,2,FALSE)))))</f>
        <v/>
      </c>
      <c r="I120" s="149" t="str">
        <f>IF(LEN(LocatieLijst!I120)=0,"",LocatieLijst!I120)</f>
        <v/>
      </c>
      <c r="J120" s="2"/>
      <c r="K120" s="2"/>
      <c r="L120" s="3"/>
      <c r="M120" s="8"/>
      <c r="N120" s="8"/>
      <c r="O120" s="12"/>
      <c r="P120" s="4"/>
      <c r="Q120" s="4"/>
      <c r="R120" s="4"/>
      <c r="S120" s="72">
        <f t="shared" si="2"/>
        <v>0</v>
      </c>
      <c r="T120" s="72">
        <f>IF(G120="Vervalt",0,IF(G120=0,0,IF(LEN(G120)=0,0,(VLOOKUP($G120,PDC!$B$6:$I$74,6,FALSE)))))</f>
        <v>0</v>
      </c>
      <c r="U120" s="72">
        <f t="shared" si="3"/>
        <v>0</v>
      </c>
      <c r="V120" s="73">
        <f>IF(G120="Vervalt",0,IF(J120="Inkoop bij 3e partij",Q120*(1+PDC!$F$28),0))</f>
        <v>0</v>
      </c>
      <c r="W120" s="73">
        <f>IF(G120="Vervalt",0,IF(J120="Inkoop bij 3e partij",P120*(1+PDC!$F$27)+IF(G120=0,0,IF(LEN(G120)=0,0,VLOOKUP($G120,PDC!$B$6:$I$74,7,FALSE))),0))</f>
        <v>0</v>
      </c>
      <c r="X120" s="74">
        <f>IF(G120="Vervalt",0,IF(J120="Inkoop bij 3e partij",0,IF(G120=0,0,IF(LEN(G120)=0,0,VLOOKUP($G120,PDC!$B$6:$I$74,5,FALSE)))))</f>
        <v>0</v>
      </c>
      <c r="Y120" s="74">
        <f>IF(G120="Vervalt",0,IF(J120="On-Net maken (glasvezel)",$M120*PDC!$F$23+$N120*PDC!$F$24+PDC!$F$22+$O120,IF(J120="On-Net maken (radio)",PDC!$F$25+$O120,0)))</f>
        <v>0</v>
      </c>
    </row>
    <row r="121" spans="1:25" x14ac:dyDescent="0.3">
      <c r="A121" s="149" t="str">
        <f>IF(LEN(LocatieLijst!A121)=0,"",LocatieLijst!A121)</f>
        <v/>
      </c>
      <c r="B121" s="149" t="str">
        <f>IF(LEN(LocatieLijst!B121)=0,"",LocatieLijst!B121)</f>
        <v/>
      </c>
      <c r="C121" s="149" t="str">
        <f>IF(LEN(LocatieLijst!C121)=0,"",LocatieLijst!C121)</f>
        <v/>
      </c>
      <c r="D121" s="149" t="str">
        <f>IF(LEN(LocatieLijst!D121)=0,"",LocatieLijst!D121)</f>
        <v/>
      </c>
      <c r="E121" s="149" t="str">
        <f>IF(LEN(LocatieLijst!E121)=0,"",LocatieLijst!E121)</f>
        <v/>
      </c>
      <c r="F121" s="149" t="str">
        <f>IF(LEN(LocatieLijst!F121)=0,"",LocatieLijst!F121)</f>
        <v/>
      </c>
      <c r="G121" s="149" t="str">
        <f>IF(LEN(LocatieLijst!G121)=0,"",LocatieLijst!G121)</f>
        <v/>
      </c>
      <c r="H121" s="150" t="str">
        <f>IF(G121="Vervalt","Vervalt",IF(G121=0,"",IF(LEN(G121)=0,"",(VLOOKUP(Scenario1!$G121,PDC!$B$6:$I$74,2,FALSE)))))</f>
        <v/>
      </c>
      <c r="I121" s="149" t="str">
        <f>IF(LEN(LocatieLijst!I121)=0,"",LocatieLijst!I121)</f>
        <v/>
      </c>
      <c r="J121" s="2"/>
      <c r="K121" s="2"/>
      <c r="L121" s="3"/>
      <c r="M121" s="8"/>
      <c r="N121" s="8"/>
      <c r="O121" s="12"/>
      <c r="P121" s="4"/>
      <c r="Q121" s="4"/>
      <c r="R121" s="4"/>
      <c r="S121" s="72">
        <f t="shared" si="2"/>
        <v>0</v>
      </c>
      <c r="T121" s="72">
        <f>IF(G121="Vervalt",0,IF(G121=0,0,IF(LEN(G121)=0,0,(VLOOKUP($G121,PDC!$B$6:$I$74,6,FALSE)))))</f>
        <v>0</v>
      </c>
      <c r="U121" s="72">
        <f t="shared" si="3"/>
        <v>0</v>
      </c>
      <c r="V121" s="73">
        <f>IF(G121="Vervalt",0,IF(J121="Inkoop bij 3e partij",Q121*(1+PDC!$F$28),0))</f>
        <v>0</v>
      </c>
      <c r="W121" s="73">
        <f>IF(G121="Vervalt",0,IF(J121="Inkoop bij 3e partij",P121*(1+PDC!$F$27)+IF(G121=0,0,IF(LEN(G121)=0,0,VLOOKUP($G121,PDC!$B$6:$I$74,7,FALSE))),0))</f>
        <v>0</v>
      </c>
      <c r="X121" s="74">
        <f>IF(G121="Vervalt",0,IF(J121="Inkoop bij 3e partij",0,IF(G121=0,0,IF(LEN(G121)=0,0,VLOOKUP($G121,PDC!$B$6:$I$74,5,FALSE)))))</f>
        <v>0</v>
      </c>
      <c r="Y121" s="74">
        <f>IF(G121="Vervalt",0,IF(J121="On-Net maken (glasvezel)",$M121*PDC!$F$23+$N121*PDC!$F$24+PDC!$F$22+$O121,IF(J121="On-Net maken (radio)",PDC!$F$25+$O121,0)))</f>
        <v>0</v>
      </c>
    </row>
    <row r="122" spans="1:25" x14ac:dyDescent="0.3">
      <c r="A122" s="149" t="str">
        <f>IF(LEN(LocatieLijst!A122)=0,"",LocatieLijst!A122)</f>
        <v/>
      </c>
      <c r="B122" s="149" t="str">
        <f>IF(LEN(LocatieLijst!B122)=0,"",LocatieLijst!B122)</f>
        <v/>
      </c>
      <c r="C122" s="149" t="str">
        <f>IF(LEN(LocatieLijst!C122)=0,"",LocatieLijst!C122)</f>
        <v/>
      </c>
      <c r="D122" s="149" t="str">
        <f>IF(LEN(LocatieLijst!D122)=0,"",LocatieLijst!D122)</f>
        <v/>
      </c>
      <c r="E122" s="149" t="str">
        <f>IF(LEN(LocatieLijst!E122)=0,"",LocatieLijst!E122)</f>
        <v/>
      </c>
      <c r="F122" s="149" t="str">
        <f>IF(LEN(LocatieLijst!F122)=0,"",LocatieLijst!F122)</f>
        <v/>
      </c>
      <c r="G122" s="149" t="str">
        <f>IF(LEN(LocatieLijst!G122)=0,"",LocatieLijst!G122)</f>
        <v/>
      </c>
      <c r="H122" s="150" t="str">
        <f>IF(G122="Vervalt","Vervalt",IF(G122=0,"",IF(LEN(G122)=0,"",(VLOOKUP(Scenario1!$G122,PDC!$B$6:$I$74,2,FALSE)))))</f>
        <v/>
      </c>
      <c r="I122" s="149" t="str">
        <f>IF(LEN(LocatieLijst!I122)=0,"",LocatieLijst!I122)</f>
        <v/>
      </c>
      <c r="J122" s="2"/>
      <c r="K122" s="2"/>
      <c r="L122" s="3"/>
      <c r="M122" s="8"/>
      <c r="N122" s="8"/>
      <c r="O122" s="12"/>
      <c r="P122" s="4"/>
      <c r="Q122" s="4"/>
      <c r="R122" s="4"/>
      <c r="S122" s="72">
        <f t="shared" si="2"/>
        <v>0</v>
      </c>
      <c r="T122" s="72">
        <f>IF(G122="Vervalt",0,IF(G122=0,0,IF(LEN(G122)=0,0,(VLOOKUP($G122,PDC!$B$6:$I$74,6,FALSE)))))</f>
        <v>0</v>
      </c>
      <c r="U122" s="72">
        <f t="shared" si="3"/>
        <v>0</v>
      </c>
      <c r="V122" s="73">
        <f>IF(G122="Vervalt",0,IF(J122="Inkoop bij 3e partij",Q122*(1+PDC!$F$28),0))</f>
        <v>0</v>
      </c>
      <c r="W122" s="73">
        <f>IF(G122="Vervalt",0,IF(J122="Inkoop bij 3e partij",P122*(1+PDC!$F$27)+IF(G122=0,0,IF(LEN(G122)=0,0,VLOOKUP($G122,PDC!$B$6:$I$74,7,FALSE))),0))</f>
        <v>0</v>
      </c>
      <c r="X122" s="74">
        <f>IF(G122="Vervalt",0,IF(J122="Inkoop bij 3e partij",0,IF(G122=0,0,IF(LEN(G122)=0,0,VLOOKUP($G122,PDC!$B$6:$I$74,5,FALSE)))))</f>
        <v>0</v>
      </c>
      <c r="Y122" s="74">
        <f>IF(G122="Vervalt",0,IF(J122="On-Net maken (glasvezel)",$M122*PDC!$F$23+$N122*PDC!$F$24+PDC!$F$22+$O122,IF(J122="On-Net maken (radio)",PDC!$F$25+$O122,0)))</f>
        <v>0</v>
      </c>
    </row>
    <row r="123" spans="1:25" x14ac:dyDescent="0.3">
      <c r="A123" s="149" t="str">
        <f>IF(LEN(LocatieLijst!A123)=0,"",LocatieLijst!A123)</f>
        <v/>
      </c>
      <c r="B123" s="149" t="str">
        <f>IF(LEN(LocatieLijst!B123)=0,"",LocatieLijst!B123)</f>
        <v/>
      </c>
      <c r="C123" s="149" t="str">
        <f>IF(LEN(LocatieLijst!C123)=0,"",LocatieLijst!C123)</f>
        <v/>
      </c>
      <c r="D123" s="149" t="str">
        <f>IF(LEN(LocatieLijst!D123)=0,"",LocatieLijst!D123)</f>
        <v/>
      </c>
      <c r="E123" s="149" t="str">
        <f>IF(LEN(LocatieLijst!E123)=0,"",LocatieLijst!E123)</f>
        <v/>
      </c>
      <c r="F123" s="149" t="str">
        <f>IF(LEN(LocatieLijst!F123)=0,"",LocatieLijst!F123)</f>
        <v/>
      </c>
      <c r="G123" s="149" t="str">
        <f>IF(LEN(LocatieLijst!G123)=0,"",LocatieLijst!G123)</f>
        <v/>
      </c>
      <c r="H123" s="150" t="str">
        <f>IF(G123="Vervalt","Vervalt",IF(G123=0,"",IF(LEN(G123)=0,"",(VLOOKUP(Scenario1!$G123,PDC!$B$6:$I$74,2,FALSE)))))</f>
        <v/>
      </c>
      <c r="I123" s="149" t="str">
        <f>IF(LEN(LocatieLijst!I123)=0,"",LocatieLijst!I123)</f>
        <v/>
      </c>
      <c r="J123" s="2"/>
      <c r="K123" s="2"/>
      <c r="L123" s="3"/>
      <c r="M123" s="8"/>
      <c r="N123" s="8"/>
      <c r="O123" s="12"/>
      <c r="P123" s="4"/>
      <c r="Q123" s="4"/>
      <c r="R123" s="4"/>
      <c r="S123" s="72">
        <f t="shared" si="2"/>
        <v>0</v>
      </c>
      <c r="T123" s="72">
        <f>IF(G123="Vervalt",0,IF(G123=0,0,IF(LEN(G123)=0,0,(VLOOKUP($G123,PDC!$B$6:$I$74,6,FALSE)))))</f>
        <v>0</v>
      </c>
      <c r="U123" s="72">
        <f t="shared" si="3"/>
        <v>0</v>
      </c>
      <c r="V123" s="73">
        <f>IF(G123="Vervalt",0,IF(J123="Inkoop bij 3e partij",Q123*(1+PDC!$F$28),0))</f>
        <v>0</v>
      </c>
      <c r="W123" s="73">
        <f>IF(G123="Vervalt",0,IF(J123="Inkoop bij 3e partij",P123*(1+PDC!$F$27)+IF(G123=0,0,IF(LEN(G123)=0,0,VLOOKUP($G123,PDC!$B$6:$I$74,7,FALSE))),0))</f>
        <v>0</v>
      </c>
      <c r="X123" s="74">
        <f>IF(G123="Vervalt",0,IF(J123="Inkoop bij 3e partij",0,IF(G123=0,0,IF(LEN(G123)=0,0,VLOOKUP($G123,PDC!$B$6:$I$74,5,FALSE)))))</f>
        <v>0</v>
      </c>
      <c r="Y123" s="74">
        <f>IF(G123="Vervalt",0,IF(J123="On-Net maken (glasvezel)",$M123*PDC!$F$23+$N123*PDC!$F$24+PDC!$F$22+$O123,IF(J123="On-Net maken (radio)",PDC!$F$25+$O123,0)))</f>
        <v>0</v>
      </c>
    </row>
    <row r="124" spans="1:25" x14ac:dyDescent="0.3">
      <c r="A124" s="149" t="str">
        <f>IF(LEN(LocatieLijst!A124)=0,"",LocatieLijst!A124)</f>
        <v/>
      </c>
      <c r="B124" s="149" t="str">
        <f>IF(LEN(LocatieLijst!B124)=0,"",LocatieLijst!B124)</f>
        <v/>
      </c>
      <c r="C124" s="149" t="str">
        <f>IF(LEN(LocatieLijst!C124)=0,"",LocatieLijst!C124)</f>
        <v/>
      </c>
      <c r="D124" s="149" t="str">
        <f>IF(LEN(LocatieLijst!D124)=0,"",LocatieLijst!D124)</f>
        <v/>
      </c>
      <c r="E124" s="149" t="str">
        <f>IF(LEN(LocatieLijst!E124)=0,"",LocatieLijst!E124)</f>
        <v/>
      </c>
      <c r="F124" s="149" t="str">
        <f>IF(LEN(LocatieLijst!F124)=0,"",LocatieLijst!F124)</f>
        <v/>
      </c>
      <c r="G124" s="149" t="str">
        <f>IF(LEN(LocatieLijst!G124)=0,"",LocatieLijst!G124)</f>
        <v/>
      </c>
      <c r="H124" s="150" t="str">
        <f>IF(G124="Vervalt","Vervalt",IF(G124=0,"",IF(LEN(G124)=0,"",(VLOOKUP(Scenario1!$G124,PDC!$B$6:$I$74,2,FALSE)))))</f>
        <v/>
      </c>
      <c r="I124" s="149" t="str">
        <f>IF(LEN(LocatieLijst!I124)=0,"",LocatieLijst!I124)</f>
        <v/>
      </c>
      <c r="J124" s="2"/>
      <c r="K124" s="2"/>
      <c r="L124" s="3"/>
      <c r="M124" s="8"/>
      <c r="N124" s="8"/>
      <c r="O124" s="12"/>
      <c r="P124" s="4"/>
      <c r="Q124" s="4"/>
      <c r="R124" s="4"/>
      <c r="S124" s="72">
        <f t="shared" si="2"/>
        <v>0</v>
      </c>
      <c r="T124" s="72">
        <f>IF(G124="Vervalt",0,IF(G124=0,0,IF(LEN(G124)=0,0,(VLOOKUP($G124,PDC!$B$6:$I$74,6,FALSE)))))</f>
        <v>0</v>
      </c>
      <c r="U124" s="72">
        <f t="shared" si="3"/>
        <v>0</v>
      </c>
      <c r="V124" s="73">
        <f>IF(G124="Vervalt",0,IF(J124="Inkoop bij 3e partij",Q124*(1+PDC!$F$28),0))</f>
        <v>0</v>
      </c>
      <c r="W124" s="73">
        <f>IF(G124="Vervalt",0,IF(J124="Inkoop bij 3e partij",P124*(1+PDC!$F$27)+IF(G124=0,0,IF(LEN(G124)=0,0,VLOOKUP($G124,PDC!$B$6:$I$74,7,FALSE))),0))</f>
        <v>0</v>
      </c>
      <c r="X124" s="74">
        <f>IF(G124="Vervalt",0,IF(J124="Inkoop bij 3e partij",0,IF(G124=0,0,IF(LEN(G124)=0,0,VLOOKUP($G124,PDC!$B$6:$I$74,5,FALSE)))))</f>
        <v>0</v>
      </c>
      <c r="Y124" s="74">
        <f>IF(G124="Vervalt",0,IF(J124="On-Net maken (glasvezel)",$M124*PDC!$F$23+$N124*PDC!$F$24+PDC!$F$22+$O124,IF(J124="On-Net maken (radio)",PDC!$F$25+$O124,0)))</f>
        <v>0</v>
      </c>
    </row>
    <row r="125" spans="1:25" x14ac:dyDescent="0.3">
      <c r="A125" s="149" t="str">
        <f>IF(LEN(LocatieLijst!A125)=0,"",LocatieLijst!A125)</f>
        <v/>
      </c>
      <c r="B125" s="149" t="str">
        <f>IF(LEN(LocatieLijst!B125)=0,"",LocatieLijst!B125)</f>
        <v/>
      </c>
      <c r="C125" s="149" t="str">
        <f>IF(LEN(LocatieLijst!C125)=0,"",LocatieLijst!C125)</f>
        <v/>
      </c>
      <c r="D125" s="149" t="str">
        <f>IF(LEN(LocatieLijst!D125)=0,"",LocatieLijst!D125)</f>
        <v/>
      </c>
      <c r="E125" s="149" t="str">
        <f>IF(LEN(LocatieLijst!E125)=0,"",LocatieLijst!E125)</f>
        <v/>
      </c>
      <c r="F125" s="149" t="str">
        <f>IF(LEN(LocatieLijst!F125)=0,"",LocatieLijst!F125)</f>
        <v/>
      </c>
      <c r="G125" s="149" t="str">
        <f>IF(LEN(LocatieLijst!G125)=0,"",LocatieLijst!G125)</f>
        <v/>
      </c>
      <c r="H125" s="150" t="str">
        <f>IF(G125="Vervalt","Vervalt",IF(G125=0,"",IF(LEN(G125)=0,"",(VLOOKUP(Scenario1!$G125,PDC!$B$6:$I$74,2,FALSE)))))</f>
        <v/>
      </c>
      <c r="I125" s="149" t="str">
        <f>IF(LEN(LocatieLijst!I125)=0,"",LocatieLijst!I125)</f>
        <v/>
      </c>
      <c r="J125" s="2"/>
      <c r="K125" s="2"/>
      <c r="L125" s="3"/>
      <c r="M125" s="8"/>
      <c r="N125" s="8"/>
      <c r="O125" s="12"/>
      <c r="P125" s="4"/>
      <c r="Q125" s="4"/>
      <c r="R125" s="4"/>
      <c r="S125" s="72">
        <f t="shared" si="2"/>
        <v>0</v>
      </c>
      <c r="T125" s="72">
        <f>IF(G125="Vervalt",0,IF(G125=0,0,IF(LEN(G125)=0,0,(VLOOKUP($G125,PDC!$B$6:$I$74,6,FALSE)))))</f>
        <v>0</v>
      </c>
      <c r="U125" s="72">
        <f t="shared" si="3"/>
        <v>0</v>
      </c>
      <c r="V125" s="73">
        <f>IF(G125="Vervalt",0,IF(J125="Inkoop bij 3e partij",Q125*(1+PDC!$F$28),0))</f>
        <v>0</v>
      </c>
      <c r="W125" s="73">
        <f>IF(G125="Vervalt",0,IF(J125="Inkoop bij 3e partij",P125*(1+PDC!$F$27)+IF(G125=0,0,IF(LEN(G125)=0,0,VLOOKUP($G125,PDC!$B$6:$I$74,7,FALSE))),0))</f>
        <v>0</v>
      </c>
      <c r="X125" s="74">
        <f>IF(G125="Vervalt",0,IF(J125="Inkoop bij 3e partij",0,IF(G125=0,0,IF(LEN(G125)=0,0,VLOOKUP($G125,PDC!$B$6:$I$74,5,FALSE)))))</f>
        <v>0</v>
      </c>
      <c r="Y125" s="74">
        <f>IF(G125="Vervalt",0,IF(J125="On-Net maken (glasvezel)",$M125*PDC!$F$23+$N125*PDC!$F$24+PDC!$F$22+$O125,IF(J125="On-Net maken (radio)",PDC!$F$25+$O125,0)))</f>
        <v>0</v>
      </c>
    </row>
    <row r="126" spans="1:25" x14ac:dyDescent="0.3">
      <c r="A126" s="149" t="str">
        <f>IF(LEN(LocatieLijst!A126)=0,"",LocatieLijst!A126)</f>
        <v/>
      </c>
      <c r="B126" s="149" t="str">
        <f>IF(LEN(LocatieLijst!B126)=0,"",LocatieLijst!B126)</f>
        <v/>
      </c>
      <c r="C126" s="149" t="str">
        <f>IF(LEN(LocatieLijst!C126)=0,"",LocatieLijst!C126)</f>
        <v/>
      </c>
      <c r="D126" s="149" t="str">
        <f>IF(LEN(LocatieLijst!D126)=0,"",LocatieLijst!D126)</f>
        <v/>
      </c>
      <c r="E126" s="149" t="str">
        <f>IF(LEN(LocatieLijst!E126)=0,"",LocatieLijst!E126)</f>
        <v/>
      </c>
      <c r="F126" s="149" t="str">
        <f>IF(LEN(LocatieLijst!F126)=0,"",LocatieLijst!F126)</f>
        <v/>
      </c>
      <c r="G126" s="149" t="str">
        <f>IF(LEN(LocatieLijst!G126)=0,"",LocatieLijst!G126)</f>
        <v/>
      </c>
      <c r="H126" s="150" t="str">
        <f>IF(G126="Vervalt","Vervalt",IF(G126=0,"",IF(LEN(G126)=0,"",(VLOOKUP(Scenario1!$G126,PDC!$B$6:$I$74,2,FALSE)))))</f>
        <v/>
      </c>
      <c r="I126" s="149" t="str">
        <f>IF(LEN(LocatieLijst!I126)=0,"",LocatieLijst!I126)</f>
        <v/>
      </c>
      <c r="J126" s="2"/>
      <c r="K126" s="2"/>
      <c r="L126" s="3"/>
      <c r="M126" s="8"/>
      <c r="N126" s="8"/>
      <c r="O126" s="12"/>
      <c r="P126" s="4"/>
      <c r="Q126" s="4"/>
      <c r="R126" s="4"/>
      <c r="S126" s="72">
        <f t="shared" si="2"/>
        <v>0</v>
      </c>
      <c r="T126" s="72">
        <f>IF(G126="Vervalt",0,IF(G126=0,0,IF(LEN(G126)=0,0,(VLOOKUP($G126,PDC!$B$6:$I$74,6,FALSE)))))</f>
        <v>0</v>
      </c>
      <c r="U126" s="72">
        <f t="shared" si="3"/>
        <v>0</v>
      </c>
      <c r="V126" s="73">
        <f>IF(G126="Vervalt",0,IF(J126="Inkoop bij 3e partij",Q126*(1+PDC!$F$28),0))</f>
        <v>0</v>
      </c>
      <c r="W126" s="73">
        <f>IF(G126="Vervalt",0,IF(J126="Inkoop bij 3e partij",P126*(1+PDC!$F$27)+IF(G126=0,0,IF(LEN(G126)=0,0,VLOOKUP($G126,PDC!$B$6:$I$74,7,FALSE))),0))</f>
        <v>0</v>
      </c>
      <c r="X126" s="74">
        <f>IF(G126="Vervalt",0,IF(J126="Inkoop bij 3e partij",0,IF(G126=0,0,IF(LEN(G126)=0,0,VLOOKUP($G126,PDC!$B$6:$I$74,5,FALSE)))))</f>
        <v>0</v>
      </c>
      <c r="Y126" s="74">
        <f>IF(G126="Vervalt",0,IF(J126="On-Net maken (glasvezel)",$M126*PDC!$F$23+$N126*PDC!$F$24+PDC!$F$22+$O126,IF(J126="On-Net maken (radio)",PDC!$F$25+$O126,0)))</f>
        <v>0</v>
      </c>
    </row>
    <row r="127" spans="1:25" x14ac:dyDescent="0.3">
      <c r="A127" s="149" t="str">
        <f>IF(LEN(LocatieLijst!A127)=0,"",LocatieLijst!A127)</f>
        <v/>
      </c>
      <c r="B127" s="149" t="str">
        <f>IF(LEN(LocatieLijst!B127)=0,"",LocatieLijst!B127)</f>
        <v/>
      </c>
      <c r="C127" s="149" t="str">
        <f>IF(LEN(LocatieLijst!C127)=0,"",LocatieLijst!C127)</f>
        <v/>
      </c>
      <c r="D127" s="149" t="str">
        <f>IF(LEN(LocatieLijst!D127)=0,"",LocatieLijst!D127)</f>
        <v/>
      </c>
      <c r="E127" s="149" t="str">
        <f>IF(LEN(LocatieLijst!E127)=0,"",LocatieLijst!E127)</f>
        <v/>
      </c>
      <c r="F127" s="149" t="str">
        <f>IF(LEN(LocatieLijst!F127)=0,"",LocatieLijst!F127)</f>
        <v/>
      </c>
      <c r="G127" s="149" t="str">
        <f>IF(LEN(LocatieLijst!G127)=0,"",LocatieLijst!G127)</f>
        <v/>
      </c>
      <c r="H127" s="150" t="str">
        <f>IF(G127="Vervalt","Vervalt",IF(G127=0,"",IF(LEN(G127)=0,"",(VLOOKUP(Scenario1!$G127,PDC!$B$6:$I$74,2,FALSE)))))</f>
        <v/>
      </c>
      <c r="I127" s="149" t="str">
        <f>IF(LEN(LocatieLijst!I127)=0,"",LocatieLijst!I127)</f>
        <v/>
      </c>
      <c r="J127" s="2"/>
      <c r="K127" s="2"/>
      <c r="L127" s="3"/>
      <c r="M127" s="8"/>
      <c r="N127" s="8"/>
      <c r="O127" s="12"/>
      <c r="P127" s="4"/>
      <c r="Q127" s="4"/>
      <c r="R127" s="4"/>
      <c r="S127" s="72">
        <f t="shared" si="2"/>
        <v>0</v>
      </c>
      <c r="T127" s="72">
        <f>IF(G127="Vervalt",0,IF(G127=0,0,IF(LEN(G127)=0,0,(VLOOKUP($G127,PDC!$B$6:$I$74,6,FALSE)))))</f>
        <v>0</v>
      </c>
      <c r="U127" s="72">
        <f t="shared" si="3"/>
        <v>0</v>
      </c>
      <c r="V127" s="73">
        <f>IF(G127="Vervalt",0,IF(J127="Inkoop bij 3e partij",Q127*(1+PDC!$F$28),0))</f>
        <v>0</v>
      </c>
      <c r="W127" s="73">
        <f>IF(G127="Vervalt",0,IF(J127="Inkoop bij 3e partij",P127*(1+PDC!$F$27)+IF(G127=0,0,IF(LEN(G127)=0,0,VLOOKUP($G127,PDC!$B$6:$I$74,7,FALSE))),0))</f>
        <v>0</v>
      </c>
      <c r="X127" s="74">
        <f>IF(G127="Vervalt",0,IF(J127="Inkoop bij 3e partij",0,IF(G127=0,0,IF(LEN(G127)=0,0,VLOOKUP($G127,PDC!$B$6:$I$74,5,FALSE)))))</f>
        <v>0</v>
      </c>
      <c r="Y127" s="74">
        <f>IF(G127="Vervalt",0,IF(J127="On-Net maken (glasvezel)",$M127*PDC!$F$23+$N127*PDC!$F$24+PDC!$F$22+$O127,IF(J127="On-Net maken (radio)",PDC!$F$25+$O127,0)))</f>
        <v>0</v>
      </c>
    </row>
    <row r="128" spans="1:25" x14ac:dyDescent="0.3">
      <c r="A128" s="149" t="str">
        <f>IF(LEN(LocatieLijst!A128)=0,"",LocatieLijst!A128)</f>
        <v/>
      </c>
      <c r="B128" s="149" t="str">
        <f>IF(LEN(LocatieLijst!B128)=0,"",LocatieLijst!B128)</f>
        <v/>
      </c>
      <c r="C128" s="149" t="str">
        <f>IF(LEN(LocatieLijst!C128)=0,"",LocatieLijst!C128)</f>
        <v/>
      </c>
      <c r="D128" s="149" t="str">
        <f>IF(LEN(LocatieLijst!D128)=0,"",LocatieLijst!D128)</f>
        <v/>
      </c>
      <c r="E128" s="149" t="str">
        <f>IF(LEN(LocatieLijst!E128)=0,"",LocatieLijst!E128)</f>
        <v/>
      </c>
      <c r="F128" s="149" t="str">
        <f>IF(LEN(LocatieLijst!F128)=0,"",LocatieLijst!F128)</f>
        <v/>
      </c>
      <c r="G128" s="149" t="str">
        <f>IF(LEN(LocatieLijst!G128)=0,"",LocatieLijst!G128)</f>
        <v/>
      </c>
      <c r="H128" s="150" t="str">
        <f>IF(G128="Vervalt","Vervalt",IF(G128=0,"",IF(LEN(G128)=0,"",(VLOOKUP(Scenario1!$G128,PDC!$B$6:$I$74,2,FALSE)))))</f>
        <v/>
      </c>
      <c r="I128" s="149" t="str">
        <f>IF(LEN(LocatieLijst!I128)=0,"",LocatieLijst!I128)</f>
        <v/>
      </c>
      <c r="J128" s="2"/>
      <c r="K128" s="2"/>
      <c r="L128" s="3"/>
      <c r="M128" s="8"/>
      <c r="N128" s="8"/>
      <c r="O128" s="12"/>
      <c r="P128" s="4"/>
      <c r="Q128" s="4"/>
      <c r="R128" s="4"/>
      <c r="S128" s="72">
        <f t="shared" si="2"/>
        <v>0</v>
      </c>
      <c r="T128" s="72">
        <f>IF(G128="Vervalt",0,IF(G128=0,0,IF(LEN(G128)=0,0,(VLOOKUP($G128,PDC!$B$6:$I$74,6,FALSE)))))</f>
        <v>0</v>
      </c>
      <c r="U128" s="72">
        <f t="shared" si="3"/>
        <v>0</v>
      </c>
      <c r="V128" s="73">
        <f>IF(G128="Vervalt",0,IF(J128="Inkoop bij 3e partij",Q128*(1+PDC!$F$28),0))</f>
        <v>0</v>
      </c>
      <c r="W128" s="73">
        <f>IF(G128="Vervalt",0,IF(J128="Inkoop bij 3e partij",P128*(1+PDC!$F$27)+IF(G128=0,0,IF(LEN(G128)=0,0,VLOOKUP($G128,PDC!$B$6:$I$74,7,FALSE))),0))</f>
        <v>0</v>
      </c>
      <c r="X128" s="74">
        <f>IF(G128="Vervalt",0,IF(J128="Inkoop bij 3e partij",0,IF(G128=0,0,IF(LEN(G128)=0,0,VLOOKUP($G128,PDC!$B$6:$I$74,5,FALSE)))))</f>
        <v>0</v>
      </c>
      <c r="Y128" s="74">
        <f>IF(G128="Vervalt",0,IF(J128="On-Net maken (glasvezel)",$M128*PDC!$F$23+$N128*PDC!$F$24+PDC!$F$22+$O128,IF(J128="On-Net maken (radio)",PDC!$F$25+$O128,0)))</f>
        <v>0</v>
      </c>
    </row>
    <row r="129" spans="1:25" x14ac:dyDescent="0.3">
      <c r="A129" s="149" t="str">
        <f>IF(LEN(LocatieLijst!A129)=0,"",LocatieLijst!A129)</f>
        <v/>
      </c>
      <c r="B129" s="149" t="str">
        <f>IF(LEN(LocatieLijst!B129)=0,"",LocatieLijst!B129)</f>
        <v/>
      </c>
      <c r="C129" s="149" t="str">
        <f>IF(LEN(LocatieLijst!C129)=0,"",LocatieLijst!C129)</f>
        <v/>
      </c>
      <c r="D129" s="149" t="str">
        <f>IF(LEN(LocatieLijst!D129)=0,"",LocatieLijst!D129)</f>
        <v/>
      </c>
      <c r="E129" s="149" t="str">
        <f>IF(LEN(LocatieLijst!E129)=0,"",LocatieLijst!E129)</f>
        <v/>
      </c>
      <c r="F129" s="149" t="str">
        <f>IF(LEN(LocatieLijst!F129)=0,"",LocatieLijst!F129)</f>
        <v/>
      </c>
      <c r="G129" s="149" t="str">
        <f>IF(LEN(LocatieLijst!G129)=0,"",LocatieLijst!G129)</f>
        <v/>
      </c>
      <c r="H129" s="150" t="str">
        <f>IF(G129="Vervalt","Vervalt",IF(G129=0,"",IF(LEN(G129)=0,"",(VLOOKUP(Scenario1!$G129,PDC!$B$6:$I$74,2,FALSE)))))</f>
        <v/>
      </c>
      <c r="I129" s="149" t="str">
        <f>IF(LEN(LocatieLijst!I129)=0,"",LocatieLijst!I129)</f>
        <v/>
      </c>
      <c r="J129" s="2"/>
      <c r="K129" s="2"/>
      <c r="L129" s="3"/>
      <c r="M129" s="8"/>
      <c r="N129" s="8"/>
      <c r="O129" s="12"/>
      <c r="P129" s="4"/>
      <c r="Q129" s="4"/>
      <c r="R129" s="4"/>
      <c r="S129" s="72">
        <f t="shared" si="2"/>
        <v>0</v>
      </c>
      <c r="T129" s="72">
        <f>IF(G129="Vervalt",0,IF(G129=0,0,IF(LEN(G129)=0,0,(VLOOKUP($G129,PDC!$B$6:$I$74,6,FALSE)))))</f>
        <v>0</v>
      </c>
      <c r="U129" s="72">
        <f t="shared" si="3"/>
        <v>0</v>
      </c>
      <c r="V129" s="73">
        <f>IF(G129="Vervalt",0,IF(J129="Inkoop bij 3e partij",Q129*(1+PDC!$F$28),0))</f>
        <v>0</v>
      </c>
      <c r="W129" s="73">
        <f>IF(G129="Vervalt",0,IF(J129="Inkoop bij 3e partij",P129*(1+PDC!$F$27)+IF(G129=0,0,IF(LEN(G129)=0,0,VLOOKUP($G129,PDC!$B$6:$I$74,7,FALSE))),0))</f>
        <v>0</v>
      </c>
      <c r="X129" s="74">
        <f>IF(G129="Vervalt",0,IF(J129="Inkoop bij 3e partij",0,IF(G129=0,0,IF(LEN(G129)=0,0,VLOOKUP($G129,PDC!$B$6:$I$74,5,FALSE)))))</f>
        <v>0</v>
      </c>
      <c r="Y129" s="74">
        <f>IF(G129="Vervalt",0,IF(J129="On-Net maken (glasvezel)",$M129*PDC!$F$23+$N129*PDC!$F$24+PDC!$F$22+$O129,IF(J129="On-Net maken (radio)",PDC!$F$25+$O129,0)))</f>
        <v>0</v>
      </c>
    </row>
    <row r="130" spans="1:25" x14ac:dyDescent="0.3">
      <c r="A130" s="149" t="str">
        <f>IF(LEN(LocatieLijst!A130)=0,"",LocatieLijst!A130)</f>
        <v/>
      </c>
      <c r="B130" s="149" t="str">
        <f>IF(LEN(LocatieLijst!B130)=0,"",LocatieLijst!B130)</f>
        <v/>
      </c>
      <c r="C130" s="149" t="str">
        <f>IF(LEN(LocatieLijst!C130)=0,"",LocatieLijst!C130)</f>
        <v/>
      </c>
      <c r="D130" s="149" t="str">
        <f>IF(LEN(LocatieLijst!D130)=0,"",LocatieLijst!D130)</f>
        <v/>
      </c>
      <c r="E130" s="149" t="str">
        <f>IF(LEN(LocatieLijst!E130)=0,"",LocatieLijst!E130)</f>
        <v/>
      </c>
      <c r="F130" s="149" t="str">
        <f>IF(LEN(LocatieLijst!F130)=0,"",LocatieLijst!F130)</f>
        <v/>
      </c>
      <c r="G130" s="149" t="str">
        <f>IF(LEN(LocatieLijst!G130)=0,"",LocatieLijst!G130)</f>
        <v/>
      </c>
      <c r="H130" s="150" t="str">
        <f>IF(G130="Vervalt","Vervalt",IF(G130=0,"",IF(LEN(G130)=0,"",(VLOOKUP(Scenario1!$G130,PDC!$B$6:$I$74,2,FALSE)))))</f>
        <v/>
      </c>
      <c r="I130" s="149" t="str">
        <f>IF(LEN(LocatieLijst!I130)=0,"",LocatieLijst!I130)</f>
        <v/>
      </c>
      <c r="J130" s="2"/>
      <c r="K130" s="2"/>
      <c r="L130" s="3"/>
      <c r="M130" s="8"/>
      <c r="N130" s="8"/>
      <c r="O130" s="12"/>
      <c r="P130" s="4"/>
      <c r="Q130" s="4"/>
      <c r="R130" s="4"/>
      <c r="S130" s="72">
        <f t="shared" si="2"/>
        <v>0</v>
      </c>
      <c r="T130" s="72">
        <f>IF(G130="Vervalt",0,IF(G130=0,0,IF(LEN(G130)=0,0,(VLOOKUP($G130,PDC!$B$6:$I$74,6,FALSE)))))</f>
        <v>0</v>
      </c>
      <c r="U130" s="72">
        <f t="shared" si="3"/>
        <v>0</v>
      </c>
      <c r="V130" s="73">
        <f>IF(G130="Vervalt",0,IF(J130="Inkoop bij 3e partij",Q130*(1+PDC!$F$28),0))</f>
        <v>0</v>
      </c>
      <c r="W130" s="73">
        <f>IF(G130="Vervalt",0,IF(J130="Inkoop bij 3e partij",P130*(1+PDC!$F$27)+IF(G130=0,0,IF(LEN(G130)=0,0,VLOOKUP($G130,PDC!$B$6:$I$74,7,FALSE))),0))</f>
        <v>0</v>
      </c>
      <c r="X130" s="74">
        <f>IF(G130="Vervalt",0,IF(J130="Inkoop bij 3e partij",0,IF(G130=0,0,IF(LEN(G130)=0,0,VLOOKUP($G130,PDC!$B$6:$I$74,5,FALSE)))))</f>
        <v>0</v>
      </c>
      <c r="Y130" s="74">
        <f>IF(G130="Vervalt",0,IF(J130="On-Net maken (glasvezel)",$M130*PDC!$F$23+$N130*PDC!$F$24+PDC!$F$22+$O130,IF(J130="On-Net maken (radio)",PDC!$F$25+$O130,0)))</f>
        <v>0</v>
      </c>
    </row>
    <row r="131" spans="1:25" x14ac:dyDescent="0.3">
      <c r="A131" s="149" t="str">
        <f>IF(LEN(LocatieLijst!A131)=0,"",LocatieLijst!A131)</f>
        <v/>
      </c>
      <c r="B131" s="149" t="str">
        <f>IF(LEN(LocatieLijst!B131)=0,"",LocatieLijst!B131)</f>
        <v/>
      </c>
      <c r="C131" s="149" t="str">
        <f>IF(LEN(LocatieLijst!C131)=0,"",LocatieLijst!C131)</f>
        <v/>
      </c>
      <c r="D131" s="149" t="str">
        <f>IF(LEN(LocatieLijst!D131)=0,"",LocatieLijst!D131)</f>
        <v/>
      </c>
      <c r="E131" s="149" t="str">
        <f>IF(LEN(LocatieLijst!E131)=0,"",LocatieLijst!E131)</f>
        <v/>
      </c>
      <c r="F131" s="149" t="str">
        <f>IF(LEN(LocatieLijst!F131)=0,"",LocatieLijst!F131)</f>
        <v/>
      </c>
      <c r="G131" s="149" t="str">
        <f>IF(LEN(LocatieLijst!G131)=0,"",LocatieLijst!G131)</f>
        <v/>
      </c>
      <c r="H131" s="150" t="str">
        <f>IF(G131="Vervalt","Vervalt",IF(G131=0,"",IF(LEN(G131)=0,"",(VLOOKUP(Scenario1!$G131,PDC!$B$6:$I$74,2,FALSE)))))</f>
        <v/>
      </c>
      <c r="I131" s="149" t="str">
        <f>IF(LEN(LocatieLijst!I131)=0,"",LocatieLijst!I131)</f>
        <v/>
      </c>
      <c r="J131" s="2"/>
      <c r="K131" s="2"/>
      <c r="L131" s="3"/>
      <c r="M131" s="8"/>
      <c r="N131" s="8"/>
      <c r="O131" s="12"/>
      <c r="P131" s="4"/>
      <c r="Q131" s="4"/>
      <c r="R131" s="4"/>
      <c r="S131" s="72">
        <f t="shared" si="2"/>
        <v>0</v>
      </c>
      <c r="T131" s="72">
        <f>IF(G131="Vervalt",0,IF(G131=0,0,IF(LEN(G131)=0,0,(VLOOKUP($G131,PDC!$B$6:$I$74,6,FALSE)))))</f>
        <v>0</v>
      </c>
      <c r="U131" s="72">
        <f t="shared" si="3"/>
        <v>0</v>
      </c>
      <c r="V131" s="73">
        <f>IF(G131="Vervalt",0,IF(J131="Inkoop bij 3e partij",Q131*(1+PDC!$F$28),0))</f>
        <v>0</v>
      </c>
      <c r="W131" s="73">
        <f>IF(G131="Vervalt",0,IF(J131="Inkoop bij 3e partij",P131*(1+PDC!$F$27)+IF(G131=0,0,IF(LEN(G131)=0,0,VLOOKUP($G131,PDC!$B$6:$I$74,7,FALSE))),0))</f>
        <v>0</v>
      </c>
      <c r="X131" s="74">
        <f>IF(G131="Vervalt",0,IF(J131="Inkoop bij 3e partij",0,IF(G131=0,0,IF(LEN(G131)=0,0,VLOOKUP($G131,PDC!$B$6:$I$74,5,FALSE)))))</f>
        <v>0</v>
      </c>
      <c r="Y131" s="74">
        <f>IF(G131="Vervalt",0,IF(J131="On-Net maken (glasvezel)",$M131*PDC!$F$23+$N131*PDC!$F$24+PDC!$F$22+$O131,IF(J131="On-Net maken (radio)",PDC!$F$25+$O131,0)))</f>
        <v>0</v>
      </c>
    </row>
    <row r="132" spans="1:25" x14ac:dyDescent="0.3">
      <c r="A132" s="149" t="str">
        <f>IF(LEN(LocatieLijst!A132)=0,"",LocatieLijst!A132)</f>
        <v/>
      </c>
      <c r="B132" s="149" t="str">
        <f>IF(LEN(LocatieLijst!B132)=0,"",LocatieLijst!B132)</f>
        <v/>
      </c>
      <c r="C132" s="149" t="str">
        <f>IF(LEN(LocatieLijst!C132)=0,"",LocatieLijst!C132)</f>
        <v/>
      </c>
      <c r="D132" s="149" t="str">
        <f>IF(LEN(LocatieLijst!D132)=0,"",LocatieLijst!D132)</f>
        <v/>
      </c>
      <c r="E132" s="149" t="str">
        <f>IF(LEN(LocatieLijst!E132)=0,"",LocatieLijst!E132)</f>
        <v/>
      </c>
      <c r="F132" s="149" t="str">
        <f>IF(LEN(LocatieLijst!F132)=0,"",LocatieLijst!F132)</f>
        <v/>
      </c>
      <c r="G132" s="149" t="str">
        <f>IF(LEN(LocatieLijst!G132)=0,"",LocatieLijst!G132)</f>
        <v/>
      </c>
      <c r="H132" s="150" t="str">
        <f>IF(G132="Vervalt","Vervalt",IF(G132=0,"",IF(LEN(G132)=0,"",(VLOOKUP(Scenario1!$G132,PDC!$B$6:$I$74,2,FALSE)))))</f>
        <v/>
      </c>
      <c r="I132" s="149" t="str">
        <f>IF(LEN(LocatieLijst!I132)=0,"",LocatieLijst!I132)</f>
        <v/>
      </c>
      <c r="J132" s="2"/>
      <c r="K132" s="2"/>
      <c r="L132" s="3"/>
      <c r="M132" s="8"/>
      <c r="N132" s="8"/>
      <c r="O132" s="12"/>
      <c r="P132" s="4"/>
      <c r="Q132" s="4"/>
      <c r="R132" s="4"/>
      <c r="S132" s="72">
        <f t="shared" si="2"/>
        <v>0</v>
      </c>
      <c r="T132" s="72">
        <f>IF(G132="Vervalt",0,IF(G132=0,0,IF(LEN(G132)=0,0,(VLOOKUP($G132,PDC!$B$6:$I$74,6,FALSE)))))</f>
        <v>0</v>
      </c>
      <c r="U132" s="72">
        <f t="shared" si="3"/>
        <v>0</v>
      </c>
      <c r="V132" s="73">
        <f>IF(G132="Vervalt",0,IF(J132="Inkoop bij 3e partij",Q132*(1+PDC!$F$28),0))</f>
        <v>0</v>
      </c>
      <c r="W132" s="73">
        <f>IF(G132="Vervalt",0,IF(J132="Inkoop bij 3e partij",P132*(1+PDC!$F$27)+IF(G132=0,0,IF(LEN(G132)=0,0,VLOOKUP($G132,PDC!$B$6:$I$74,7,FALSE))),0))</f>
        <v>0</v>
      </c>
      <c r="X132" s="74">
        <f>IF(G132="Vervalt",0,IF(J132="Inkoop bij 3e partij",0,IF(G132=0,0,IF(LEN(G132)=0,0,VLOOKUP($G132,PDC!$B$6:$I$74,5,FALSE)))))</f>
        <v>0</v>
      </c>
      <c r="Y132" s="74">
        <f>IF(G132="Vervalt",0,IF(J132="On-Net maken (glasvezel)",$M132*PDC!$F$23+$N132*PDC!$F$24+PDC!$F$22+$O132,IF(J132="On-Net maken (radio)",PDC!$F$25+$O132,0)))</f>
        <v>0</v>
      </c>
    </row>
    <row r="133" spans="1:25" x14ac:dyDescent="0.3">
      <c r="A133" s="149" t="str">
        <f>IF(LEN(LocatieLijst!A133)=0,"",LocatieLijst!A133)</f>
        <v/>
      </c>
      <c r="B133" s="149" t="str">
        <f>IF(LEN(LocatieLijst!B133)=0,"",LocatieLijst!B133)</f>
        <v/>
      </c>
      <c r="C133" s="149" t="str">
        <f>IF(LEN(LocatieLijst!C133)=0,"",LocatieLijst!C133)</f>
        <v/>
      </c>
      <c r="D133" s="149" t="str">
        <f>IF(LEN(LocatieLijst!D133)=0,"",LocatieLijst!D133)</f>
        <v/>
      </c>
      <c r="E133" s="149" t="str">
        <f>IF(LEN(LocatieLijst!E133)=0,"",LocatieLijst!E133)</f>
        <v/>
      </c>
      <c r="F133" s="149" t="str">
        <f>IF(LEN(LocatieLijst!F133)=0,"",LocatieLijst!F133)</f>
        <v/>
      </c>
      <c r="G133" s="149" t="str">
        <f>IF(LEN(LocatieLijst!G133)=0,"",LocatieLijst!G133)</f>
        <v/>
      </c>
      <c r="H133" s="150" t="str">
        <f>IF(G133="Vervalt","Vervalt",IF(G133=0,"",IF(LEN(G133)=0,"",(VLOOKUP(Scenario1!$G133,PDC!$B$6:$I$74,2,FALSE)))))</f>
        <v/>
      </c>
      <c r="I133" s="149" t="str">
        <f>IF(LEN(LocatieLijst!I133)=0,"",LocatieLijst!I133)</f>
        <v/>
      </c>
      <c r="J133" s="2"/>
      <c r="K133" s="2"/>
      <c r="L133" s="3"/>
      <c r="M133" s="8"/>
      <c r="N133" s="8"/>
      <c r="O133" s="12"/>
      <c r="P133" s="4"/>
      <c r="Q133" s="4"/>
      <c r="R133" s="4"/>
      <c r="S133" s="72">
        <f t="shared" si="2"/>
        <v>0</v>
      </c>
      <c r="T133" s="72">
        <f>IF(G133="Vervalt",0,IF(G133=0,0,IF(LEN(G133)=0,0,(VLOOKUP($G133,PDC!$B$6:$I$74,6,FALSE)))))</f>
        <v>0</v>
      </c>
      <c r="U133" s="72">
        <f t="shared" si="3"/>
        <v>0</v>
      </c>
      <c r="V133" s="73">
        <f>IF(G133="Vervalt",0,IF(J133="Inkoop bij 3e partij",Q133*(1+PDC!$F$28),0))</f>
        <v>0</v>
      </c>
      <c r="W133" s="73">
        <f>IF(G133="Vervalt",0,IF(J133="Inkoop bij 3e partij",P133*(1+PDC!$F$27)+IF(G133=0,0,IF(LEN(G133)=0,0,VLOOKUP($G133,PDC!$B$6:$I$74,7,FALSE))),0))</f>
        <v>0</v>
      </c>
      <c r="X133" s="74">
        <f>IF(G133="Vervalt",0,IF(J133="Inkoop bij 3e partij",0,IF(G133=0,0,IF(LEN(G133)=0,0,VLOOKUP($G133,PDC!$B$6:$I$74,5,FALSE)))))</f>
        <v>0</v>
      </c>
      <c r="Y133" s="74">
        <f>IF(G133="Vervalt",0,IF(J133="On-Net maken (glasvezel)",$M133*PDC!$F$23+$N133*PDC!$F$24+PDC!$F$22+$O133,IF(J133="On-Net maken (radio)",PDC!$F$25+$O133,0)))</f>
        <v>0</v>
      </c>
    </row>
    <row r="134" spans="1:25" x14ac:dyDescent="0.3">
      <c r="A134" s="149" t="str">
        <f>IF(LEN(LocatieLijst!A134)=0,"",LocatieLijst!A134)</f>
        <v/>
      </c>
      <c r="B134" s="149" t="str">
        <f>IF(LEN(LocatieLijst!B134)=0,"",LocatieLijst!B134)</f>
        <v/>
      </c>
      <c r="C134" s="149" t="str">
        <f>IF(LEN(LocatieLijst!C134)=0,"",LocatieLijst!C134)</f>
        <v/>
      </c>
      <c r="D134" s="149" t="str">
        <f>IF(LEN(LocatieLijst!D134)=0,"",LocatieLijst!D134)</f>
        <v/>
      </c>
      <c r="E134" s="149" t="str">
        <f>IF(LEN(LocatieLijst!E134)=0,"",LocatieLijst!E134)</f>
        <v/>
      </c>
      <c r="F134" s="149" t="str">
        <f>IF(LEN(LocatieLijst!F134)=0,"",LocatieLijst!F134)</f>
        <v/>
      </c>
      <c r="G134" s="149" t="str">
        <f>IF(LEN(LocatieLijst!G134)=0,"",LocatieLijst!G134)</f>
        <v/>
      </c>
      <c r="H134" s="150" t="str">
        <f>IF(G134="Vervalt","Vervalt",IF(G134=0,"",IF(LEN(G134)=0,"",(VLOOKUP(Scenario1!$G134,PDC!$B$6:$I$74,2,FALSE)))))</f>
        <v/>
      </c>
      <c r="I134" s="149" t="str">
        <f>IF(LEN(LocatieLijst!I134)=0,"",LocatieLijst!I134)</f>
        <v/>
      </c>
      <c r="J134" s="2"/>
      <c r="K134" s="2"/>
      <c r="L134" s="3"/>
      <c r="M134" s="8"/>
      <c r="N134" s="8"/>
      <c r="O134" s="12"/>
      <c r="P134" s="4"/>
      <c r="Q134" s="4"/>
      <c r="R134" s="4"/>
      <c r="S134" s="72">
        <f t="shared" si="2"/>
        <v>0</v>
      </c>
      <c r="T134" s="72">
        <f>IF(G134="Vervalt",0,IF(G134=0,0,IF(LEN(G134)=0,0,(VLOOKUP($G134,PDC!$B$6:$I$74,6,FALSE)))))</f>
        <v>0</v>
      </c>
      <c r="U134" s="72">
        <f t="shared" si="3"/>
        <v>0</v>
      </c>
      <c r="V134" s="73">
        <f>IF(G134="Vervalt",0,IF(J134="Inkoop bij 3e partij",Q134*(1+PDC!$F$28),0))</f>
        <v>0</v>
      </c>
      <c r="W134" s="73">
        <f>IF(G134="Vervalt",0,IF(J134="Inkoop bij 3e partij",P134*(1+PDC!$F$27)+IF(G134=0,0,IF(LEN(G134)=0,0,VLOOKUP($G134,PDC!$B$6:$I$74,7,FALSE))),0))</f>
        <v>0</v>
      </c>
      <c r="X134" s="74">
        <f>IF(G134="Vervalt",0,IF(J134="Inkoop bij 3e partij",0,IF(G134=0,0,IF(LEN(G134)=0,0,VLOOKUP($G134,PDC!$B$6:$I$74,5,FALSE)))))</f>
        <v>0</v>
      </c>
      <c r="Y134" s="74">
        <f>IF(G134="Vervalt",0,IF(J134="On-Net maken (glasvezel)",$M134*PDC!$F$23+$N134*PDC!$F$24+PDC!$F$22+$O134,IF(J134="On-Net maken (radio)",PDC!$F$25+$O134,0)))</f>
        <v>0</v>
      </c>
    </row>
    <row r="135" spans="1:25" x14ac:dyDescent="0.3">
      <c r="A135" s="149" t="str">
        <f>IF(LEN(LocatieLijst!A135)=0,"",LocatieLijst!A135)</f>
        <v/>
      </c>
      <c r="B135" s="149" t="str">
        <f>IF(LEN(LocatieLijst!B135)=0,"",LocatieLijst!B135)</f>
        <v/>
      </c>
      <c r="C135" s="149" t="str">
        <f>IF(LEN(LocatieLijst!C135)=0,"",LocatieLijst!C135)</f>
        <v/>
      </c>
      <c r="D135" s="149" t="str">
        <f>IF(LEN(LocatieLijst!D135)=0,"",LocatieLijst!D135)</f>
        <v/>
      </c>
      <c r="E135" s="149" t="str">
        <f>IF(LEN(LocatieLijst!E135)=0,"",LocatieLijst!E135)</f>
        <v/>
      </c>
      <c r="F135" s="149" t="str">
        <f>IF(LEN(LocatieLijst!F135)=0,"",LocatieLijst!F135)</f>
        <v/>
      </c>
      <c r="G135" s="149" t="str">
        <f>IF(LEN(LocatieLijst!G135)=0,"",LocatieLijst!G135)</f>
        <v/>
      </c>
      <c r="H135" s="150" t="str">
        <f>IF(G135="Vervalt","Vervalt",IF(G135=0,"",IF(LEN(G135)=0,"",(VLOOKUP(Scenario1!$G135,PDC!$B$6:$I$74,2,FALSE)))))</f>
        <v/>
      </c>
      <c r="I135" s="149" t="str">
        <f>IF(LEN(LocatieLijst!I135)=0,"",LocatieLijst!I135)</f>
        <v/>
      </c>
      <c r="J135" s="2"/>
      <c r="K135" s="2"/>
      <c r="L135" s="3"/>
      <c r="M135" s="8"/>
      <c r="N135" s="8"/>
      <c r="O135" s="12"/>
      <c r="P135" s="4"/>
      <c r="Q135" s="4"/>
      <c r="R135" s="4"/>
      <c r="S135" s="72">
        <f t="shared" si="2"/>
        <v>0</v>
      </c>
      <c r="T135" s="72">
        <f>IF(G135="Vervalt",0,IF(G135=0,0,IF(LEN(G135)=0,0,(VLOOKUP($G135,PDC!$B$6:$I$74,6,FALSE)))))</f>
        <v>0</v>
      </c>
      <c r="U135" s="72">
        <f t="shared" si="3"/>
        <v>0</v>
      </c>
      <c r="V135" s="73">
        <f>IF(G135="Vervalt",0,IF(J135="Inkoop bij 3e partij",Q135*(1+PDC!$F$28),0))</f>
        <v>0</v>
      </c>
      <c r="W135" s="73">
        <f>IF(G135="Vervalt",0,IF(J135="Inkoop bij 3e partij",P135*(1+PDC!$F$27)+IF(G135=0,0,IF(LEN(G135)=0,0,VLOOKUP($G135,PDC!$B$6:$I$74,7,FALSE))),0))</f>
        <v>0</v>
      </c>
      <c r="X135" s="74">
        <f>IF(G135="Vervalt",0,IF(J135="Inkoop bij 3e partij",0,IF(G135=0,0,IF(LEN(G135)=0,0,VLOOKUP($G135,PDC!$B$6:$I$74,5,FALSE)))))</f>
        <v>0</v>
      </c>
      <c r="Y135" s="74">
        <f>IF(G135="Vervalt",0,IF(J135="On-Net maken (glasvezel)",$M135*PDC!$F$23+$N135*PDC!$F$24+PDC!$F$22+$O135,IF(J135="On-Net maken (radio)",PDC!$F$25+$O135,0)))</f>
        <v>0</v>
      </c>
    </row>
    <row r="136" spans="1:25" x14ac:dyDescent="0.3">
      <c r="A136" s="149" t="str">
        <f>IF(LEN(LocatieLijst!A136)=0,"",LocatieLijst!A136)</f>
        <v/>
      </c>
      <c r="B136" s="149" t="str">
        <f>IF(LEN(LocatieLijst!B136)=0,"",LocatieLijst!B136)</f>
        <v/>
      </c>
      <c r="C136" s="149" t="str">
        <f>IF(LEN(LocatieLijst!C136)=0,"",LocatieLijst!C136)</f>
        <v/>
      </c>
      <c r="D136" s="149" t="str">
        <f>IF(LEN(LocatieLijst!D136)=0,"",LocatieLijst!D136)</f>
        <v/>
      </c>
      <c r="E136" s="149" t="str">
        <f>IF(LEN(LocatieLijst!E136)=0,"",LocatieLijst!E136)</f>
        <v/>
      </c>
      <c r="F136" s="149" t="str">
        <f>IF(LEN(LocatieLijst!F136)=0,"",LocatieLijst!F136)</f>
        <v/>
      </c>
      <c r="G136" s="149" t="str">
        <f>IF(LEN(LocatieLijst!G136)=0,"",LocatieLijst!G136)</f>
        <v/>
      </c>
      <c r="H136" s="150" t="str">
        <f>IF(G136="Vervalt","Vervalt",IF(G136=0,"",IF(LEN(G136)=0,"",(VLOOKUP(Scenario1!$G136,PDC!$B$6:$I$74,2,FALSE)))))</f>
        <v/>
      </c>
      <c r="I136" s="149" t="str">
        <f>IF(LEN(LocatieLijst!I136)=0,"",LocatieLijst!I136)</f>
        <v/>
      </c>
      <c r="J136" s="2"/>
      <c r="K136" s="2"/>
      <c r="L136" s="3"/>
      <c r="M136" s="8"/>
      <c r="N136" s="8"/>
      <c r="O136" s="12"/>
      <c r="P136" s="4"/>
      <c r="Q136" s="4"/>
      <c r="R136" s="4"/>
      <c r="S136" s="72">
        <f t="shared" si="2"/>
        <v>0</v>
      </c>
      <c r="T136" s="72">
        <f>IF(G136="Vervalt",0,IF(G136=0,0,IF(LEN(G136)=0,0,(VLOOKUP($G136,PDC!$B$6:$I$74,6,FALSE)))))</f>
        <v>0</v>
      </c>
      <c r="U136" s="72">
        <f t="shared" si="3"/>
        <v>0</v>
      </c>
      <c r="V136" s="73">
        <f>IF(G136="Vervalt",0,IF(J136="Inkoop bij 3e partij",Q136*(1+PDC!$F$28),0))</f>
        <v>0</v>
      </c>
      <c r="W136" s="73">
        <f>IF(G136="Vervalt",0,IF(J136="Inkoop bij 3e partij",P136*(1+PDC!$F$27)+IF(G136=0,0,IF(LEN(G136)=0,0,VLOOKUP($G136,PDC!$B$6:$I$74,7,FALSE))),0))</f>
        <v>0</v>
      </c>
      <c r="X136" s="74">
        <f>IF(G136="Vervalt",0,IF(J136="Inkoop bij 3e partij",0,IF(G136=0,0,IF(LEN(G136)=0,0,VLOOKUP($G136,PDC!$B$6:$I$74,5,FALSE)))))</f>
        <v>0</v>
      </c>
      <c r="Y136" s="74">
        <f>IF(G136="Vervalt",0,IF(J136="On-Net maken (glasvezel)",$M136*PDC!$F$23+$N136*PDC!$F$24+PDC!$F$22+$O136,IF(J136="On-Net maken (radio)",PDC!$F$25+$O136,0)))</f>
        <v>0</v>
      </c>
    </row>
    <row r="137" spans="1:25" x14ac:dyDescent="0.3">
      <c r="A137" s="149" t="str">
        <f>IF(LEN(LocatieLijst!A137)=0,"",LocatieLijst!A137)</f>
        <v/>
      </c>
      <c r="B137" s="149" t="str">
        <f>IF(LEN(LocatieLijst!B137)=0,"",LocatieLijst!B137)</f>
        <v/>
      </c>
      <c r="C137" s="149" t="str">
        <f>IF(LEN(LocatieLijst!C137)=0,"",LocatieLijst!C137)</f>
        <v/>
      </c>
      <c r="D137" s="149" t="str">
        <f>IF(LEN(LocatieLijst!D137)=0,"",LocatieLijst!D137)</f>
        <v/>
      </c>
      <c r="E137" s="149" t="str">
        <f>IF(LEN(LocatieLijst!E137)=0,"",LocatieLijst!E137)</f>
        <v/>
      </c>
      <c r="F137" s="149" t="str">
        <f>IF(LEN(LocatieLijst!F137)=0,"",LocatieLijst!F137)</f>
        <v/>
      </c>
      <c r="G137" s="149" t="str">
        <f>IF(LEN(LocatieLijst!G137)=0,"",LocatieLijst!G137)</f>
        <v/>
      </c>
      <c r="H137" s="150" t="str">
        <f>IF(G137="Vervalt","Vervalt",IF(G137=0,"",IF(LEN(G137)=0,"",(VLOOKUP(Scenario1!$G137,PDC!$B$6:$I$74,2,FALSE)))))</f>
        <v/>
      </c>
      <c r="I137" s="149" t="str">
        <f>IF(LEN(LocatieLijst!I137)=0,"",LocatieLijst!I137)</f>
        <v/>
      </c>
      <c r="J137" s="2"/>
      <c r="K137" s="2"/>
      <c r="L137" s="3"/>
      <c r="M137" s="8"/>
      <c r="N137" s="8"/>
      <c r="O137" s="12"/>
      <c r="P137" s="4"/>
      <c r="Q137" s="4"/>
      <c r="R137" s="4"/>
      <c r="S137" s="72">
        <f t="shared" si="2"/>
        <v>0</v>
      </c>
      <c r="T137" s="72">
        <f>IF(G137="Vervalt",0,IF(G137=0,0,IF(LEN(G137)=0,0,(VLOOKUP($G137,PDC!$B$6:$I$74,6,FALSE)))))</f>
        <v>0</v>
      </c>
      <c r="U137" s="72">
        <f t="shared" si="3"/>
        <v>0</v>
      </c>
      <c r="V137" s="73">
        <f>IF(G137="Vervalt",0,IF(J137="Inkoop bij 3e partij",Q137*(1+PDC!$F$28),0))</f>
        <v>0</v>
      </c>
      <c r="W137" s="73">
        <f>IF(G137="Vervalt",0,IF(J137="Inkoop bij 3e partij",P137*(1+PDC!$F$27)+IF(G137=0,0,IF(LEN(G137)=0,0,VLOOKUP($G137,PDC!$B$6:$I$74,7,FALSE))),0))</f>
        <v>0</v>
      </c>
      <c r="X137" s="74">
        <f>IF(G137="Vervalt",0,IF(J137="Inkoop bij 3e partij",0,IF(G137=0,0,IF(LEN(G137)=0,0,VLOOKUP($G137,PDC!$B$6:$I$74,5,FALSE)))))</f>
        <v>0</v>
      </c>
      <c r="Y137" s="74">
        <f>IF(G137="Vervalt",0,IF(J137="On-Net maken (glasvezel)",$M137*PDC!$F$23+$N137*PDC!$F$24+PDC!$F$22+$O137,IF(J137="On-Net maken (radio)",PDC!$F$25+$O137,0)))</f>
        <v>0</v>
      </c>
    </row>
    <row r="138" spans="1:25" x14ac:dyDescent="0.3">
      <c r="A138" s="149" t="str">
        <f>IF(LEN(LocatieLijst!A138)=0,"",LocatieLijst!A138)</f>
        <v/>
      </c>
      <c r="B138" s="149" t="str">
        <f>IF(LEN(LocatieLijst!B138)=0,"",LocatieLijst!B138)</f>
        <v/>
      </c>
      <c r="C138" s="149" t="str">
        <f>IF(LEN(LocatieLijst!C138)=0,"",LocatieLijst!C138)</f>
        <v/>
      </c>
      <c r="D138" s="149" t="str">
        <f>IF(LEN(LocatieLijst!D138)=0,"",LocatieLijst!D138)</f>
        <v/>
      </c>
      <c r="E138" s="149" t="str">
        <f>IF(LEN(LocatieLijst!E138)=0,"",LocatieLijst!E138)</f>
        <v/>
      </c>
      <c r="F138" s="149" t="str">
        <f>IF(LEN(LocatieLijst!F138)=0,"",LocatieLijst!F138)</f>
        <v/>
      </c>
      <c r="G138" s="149" t="str">
        <f>IF(LEN(LocatieLijst!G138)=0,"",LocatieLijst!G138)</f>
        <v/>
      </c>
      <c r="H138" s="150" t="str">
        <f>IF(G138="Vervalt","Vervalt",IF(G138=0,"",IF(LEN(G138)=0,"",(VLOOKUP(Scenario1!$G138,PDC!$B$6:$I$74,2,FALSE)))))</f>
        <v/>
      </c>
      <c r="I138" s="149" t="str">
        <f>IF(LEN(LocatieLijst!I138)=0,"",LocatieLijst!I138)</f>
        <v/>
      </c>
      <c r="J138" s="2"/>
      <c r="K138" s="2"/>
      <c r="L138" s="3"/>
      <c r="M138" s="8"/>
      <c r="N138" s="8"/>
      <c r="O138" s="12"/>
      <c r="P138" s="4"/>
      <c r="Q138" s="4"/>
      <c r="R138" s="4"/>
      <c r="S138" s="72">
        <f t="shared" si="2"/>
        <v>0</v>
      </c>
      <c r="T138" s="72">
        <f>IF(G138="Vervalt",0,IF(G138=0,0,IF(LEN(G138)=0,0,(VLOOKUP($G138,PDC!$B$6:$I$74,6,FALSE)))))</f>
        <v>0</v>
      </c>
      <c r="U138" s="72">
        <f t="shared" si="3"/>
        <v>0</v>
      </c>
      <c r="V138" s="73">
        <f>IF(G138="Vervalt",0,IF(J138="Inkoop bij 3e partij",Q138*(1+PDC!$F$28),0))</f>
        <v>0</v>
      </c>
      <c r="W138" s="73">
        <f>IF(G138="Vervalt",0,IF(J138="Inkoop bij 3e partij",P138*(1+PDC!$F$27)+IF(G138=0,0,IF(LEN(G138)=0,0,VLOOKUP($G138,PDC!$B$6:$I$74,7,FALSE))),0))</f>
        <v>0</v>
      </c>
      <c r="X138" s="74">
        <f>IF(G138="Vervalt",0,IF(J138="Inkoop bij 3e partij",0,IF(G138=0,0,IF(LEN(G138)=0,0,VLOOKUP($G138,PDC!$B$6:$I$74,5,FALSE)))))</f>
        <v>0</v>
      </c>
      <c r="Y138" s="74">
        <f>IF(G138="Vervalt",0,IF(J138="On-Net maken (glasvezel)",$M138*PDC!$F$23+$N138*PDC!$F$24+PDC!$F$22+$O138,IF(J138="On-Net maken (radio)",PDC!$F$25+$O138,0)))</f>
        <v>0</v>
      </c>
    </row>
    <row r="139" spans="1:25" x14ac:dyDescent="0.3">
      <c r="A139" s="149" t="str">
        <f>IF(LEN(LocatieLijst!A139)=0,"",LocatieLijst!A139)</f>
        <v/>
      </c>
      <c r="B139" s="149" t="str">
        <f>IF(LEN(LocatieLijst!B139)=0,"",LocatieLijst!B139)</f>
        <v/>
      </c>
      <c r="C139" s="149" t="str">
        <f>IF(LEN(LocatieLijst!C139)=0,"",LocatieLijst!C139)</f>
        <v/>
      </c>
      <c r="D139" s="149" t="str">
        <f>IF(LEN(LocatieLijst!D139)=0,"",LocatieLijst!D139)</f>
        <v/>
      </c>
      <c r="E139" s="149" t="str">
        <f>IF(LEN(LocatieLijst!E139)=0,"",LocatieLijst!E139)</f>
        <v/>
      </c>
      <c r="F139" s="149" t="str">
        <f>IF(LEN(LocatieLijst!F139)=0,"",LocatieLijst!F139)</f>
        <v/>
      </c>
      <c r="G139" s="149" t="str">
        <f>IF(LEN(LocatieLijst!G139)=0,"",LocatieLijst!G139)</f>
        <v/>
      </c>
      <c r="H139" s="150" t="str">
        <f>IF(G139="Vervalt","Vervalt",IF(G139=0,"",IF(LEN(G139)=0,"",(VLOOKUP(Scenario1!$G139,PDC!$B$6:$I$74,2,FALSE)))))</f>
        <v/>
      </c>
      <c r="I139" s="149" t="str">
        <f>IF(LEN(LocatieLijst!I139)=0,"",LocatieLijst!I139)</f>
        <v/>
      </c>
      <c r="J139" s="2"/>
      <c r="K139" s="2"/>
      <c r="L139" s="3"/>
      <c r="M139" s="8"/>
      <c r="N139" s="8"/>
      <c r="O139" s="12"/>
      <c r="P139" s="4"/>
      <c r="Q139" s="4"/>
      <c r="R139" s="4"/>
      <c r="S139" s="72">
        <f t="shared" si="2"/>
        <v>0</v>
      </c>
      <c r="T139" s="72">
        <f>IF(G139="Vervalt",0,IF(G139=0,0,IF(LEN(G139)=0,0,(VLOOKUP($G139,PDC!$B$6:$I$74,6,FALSE)))))</f>
        <v>0</v>
      </c>
      <c r="U139" s="72">
        <f t="shared" si="3"/>
        <v>0</v>
      </c>
      <c r="V139" s="73">
        <f>IF(G139="Vervalt",0,IF(J139="Inkoop bij 3e partij",Q139*(1+PDC!$F$28),0))</f>
        <v>0</v>
      </c>
      <c r="W139" s="73">
        <f>IF(G139="Vervalt",0,IF(J139="Inkoop bij 3e partij",P139*(1+PDC!$F$27)+IF(G139=0,0,IF(LEN(G139)=0,0,VLOOKUP($G139,PDC!$B$6:$I$74,7,FALSE))),0))</f>
        <v>0</v>
      </c>
      <c r="X139" s="74">
        <f>IF(G139="Vervalt",0,IF(J139="Inkoop bij 3e partij",0,IF(G139=0,0,IF(LEN(G139)=0,0,VLOOKUP($G139,PDC!$B$6:$I$74,5,FALSE)))))</f>
        <v>0</v>
      </c>
      <c r="Y139" s="74">
        <f>IF(G139="Vervalt",0,IF(J139="On-Net maken (glasvezel)",$M139*PDC!$F$23+$N139*PDC!$F$24+PDC!$F$22+$O139,IF(J139="On-Net maken (radio)",PDC!$F$25+$O139,0)))</f>
        <v>0</v>
      </c>
    </row>
    <row r="140" spans="1:25" x14ac:dyDescent="0.3">
      <c r="A140" s="149" t="str">
        <f>IF(LEN(LocatieLijst!A140)=0,"",LocatieLijst!A140)</f>
        <v/>
      </c>
      <c r="B140" s="149" t="str">
        <f>IF(LEN(LocatieLijst!B140)=0,"",LocatieLijst!B140)</f>
        <v/>
      </c>
      <c r="C140" s="149" t="str">
        <f>IF(LEN(LocatieLijst!C140)=0,"",LocatieLijst!C140)</f>
        <v/>
      </c>
      <c r="D140" s="149" t="str">
        <f>IF(LEN(LocatieLijst!D140)=0,"",LocatieLijst!D140)</f>
        <v/>
      </c>
      <c r="E140" s="149" t="str">
        <f>IF(LEN(LocatieLijst!E140)=0,"",LocatieLijst!E140)</f>
        <v/>
      </c>
      <c r="F140" s="149" t="str">
        <f>IF(LEN(LocatieLijst!F140)=0,"",LocatieLijst!F140)</f>
        <v/>
      </c>
      <c r="G140" s="149" t="str">
        <f>IF(LEN(LocatieLijst!G140)=0,"",LocatieLijst!G140)</f>
        <v/>
      </c>
      <c r="H140" s="150" t="str">
        <f>IF(G140="Vervalt","Vervalt",IF(G140=0,"",IF(LEN(G140)=0,"",(VLOOKUP(Scenario1!$G140,PDC!$B$6:$I$74,2,FALSE)))))</f>
        <v/>
      </c>
      <c r="I140" s="149" t="str">
        <f>IF(LEN(LocatieLijst!I140)=0,"",LocatieLijst!I140)</f>
        <v/>
      </c>
      <c r="J140" s="2"/>
      <c r="K140" s="2"/>
      <c r="L140" s="3"/>
      <c r="M140" s="8"/>
      <c r="N140" s="8"/>
      <c r="O140" s="12"/>
      <c r="P140" s="4"/>
      <c r="Q140" s="4"/>
      <c r="R140" s="4"/>
      <c r="S140" s="72">
        <f t="shared" si="2"/>
        <v>0</v>
      </c>
      <c r="T140" s="72">
        <f>IF(G140="Vervalt",0,IF(G140=0,0,IF(LEN(G140)=0,0,(VLOOKUP($G140,PDC!$B$6:$I$74,6,FALSE)))))</f>
        <v>0</v>
      </c>
      <c r="U140" s="72">
        <f t="shared" si="3"/>
        <v>0</v>
      </c>
      <c r="V140" s="73">
        <f>IF(G140="Vervalt",0,IF(J140="Inkoop bij 3e partij",Q140*(1+PDC!$F$28),0))</f>
        <v>0</v>
      </c>
      <c r="W140" s="73">
        <f>IF(G140="Vervalt",0,IF(J140="Inkoop bij 3e partij",P140*(1+PDC!$F$27)+IF(G140=0,0,IF(LEN(G140)=0,0,VLOOKUP($G140,PDC!$B$6:$I$74,7,FALSE))),0))</f>
        <v>0</v>
      </c>
      <c r="X140" s="74">
        <f>IF(G140="Vervalt",0,IF(J140="Inkoop bij 3e partij",0,IF(G140=0,0,IF(LEN(G140)=0,0,VLOOKUP($G140,PDC!$B$6:$I$74,5,FALSE)))))</f>
        <v>0</v>
      </c>
      <c r="Y140" s="74">
        <f>IF(G140="Vervalt",0,IF(J140="On-Net maken (glasvezel)",$M140*PDC!$F$23+$N140*PDC!$F$24+PDC!$F$22+$O140,IF(J140="On-Net maken (radio)",PDC!$F$25+$O140,0)))</f>
        <v>0</v>
      </c>
    </row>
    <row r="141" spans="1:25" x14ac:dyDescent="0.3">
      <c r="A141" s="149" t="str">
        <f>IF(LEN(LocatieLijst!A141)=0,"",LocatieLijst!A141)</f>
        <v/>
      </c>
      <c r="B141" s="149" t="str">
        <f>IF(LEN(LocatieLijst!B141)=0,"",LocatieLijst!B141)</f>
        <v/>
      </c>
      <c r="C141" s="149" t="str">
        <f>IF(LEN(LocatieLijst!C141)=0,"",LocatieLijst!C141)</f>
        <v/>
      </c>
      <c r="D141" s="149" t="str">
        <f>IF(LEN(LocatieLijst!D141)=0,"",LocatieLijst!D141)</f>
        <v/>
      </c>
      <c r="E141" s="149" t="str">
        <f>IF(LEN(LocatieLijst!E141)=0,"",LocatieLijst!E141)</f>
        <v/>
      </c>
      <c r="F141" s="149" t="str">
        <f>IF(LEN(LocatieLijst!F141)=0,"",LocatieLijst!F141)</f>
        <v/>
      </c>
      <c r="G141" s="149" t="str">
        <f>IF(LEN(LocatieLijst!G141)=0,"",LocatieLijst!G141)</f>
        <v/>
      </c>
      <c r="H141" s="150" t="str">
        <f>IF(G141="Vervalt","Vervalt",IF(G141=0,"",IF(LEN(G141)=0,"",(VLOOKUP(Scenario1!$G141,PDC!$B$6:$I$74,2,FALSE)))))</f>
        <v/>
      </c>
      <c r="I141" s="149" t="str">
        <f>IF(LEN(LocatieLijst!I141)=0,"",LocatieLijst!I141)</f>
        <v/>
      </c>
      <c r="J141" s="2"/>
      <c r="K141" s="2"/>
      <c r="L141" s="3"/>
      <c r="M141" s="8"/>
      <c r="N141" s="8"/>
      <c r="O141" s="12"/>
      <c r="P141" s="4"/>
      <c r="Q141" s="4"/>
      <c r="R141" s="4"/>
      <c r="S141" s="72">
        <f t="shared" ref="S141:S204" si="4">IF(J141="Inkoop bij 3e partij",V141,X141)</f>
        <v>0</v>
      </c>
      <c r="T141" s="72">
        <f>IF(G141="Vervalt",0,IF(G141=0,0,IF(LEN(G141)=0,0,(VLOOKUP($G141,PDC!$B$6:$I$74,6,FALSE)))))</f>
        <v>0</v>
      </c>
      <c r="U141" s="72">
        <f t="shared" ref="U141:U204" si="5">IF(J141="On-Net maken",Y141,IF(J141="Inkoop bij 3e partij",W141,0))</f>
        <v>0</v>
      </c>
      <c r="V141" s="73">
        <f>IF(G141="Vervalt",0,IF(J141="Inkoop bij 3e partij",Q141*(1+PDC!$F$28),0))</f>
        <v>0</v>
      </c>
      <c r="W141" s="73">
        <f>IF(G141="Vervalt",0,IF(J141="Inkoop bij 3e partij",P141*(1+PDC!$F$27)+IF(G141=0,0,IF(LEN(G141)=0,0,VLOOKUP($G141,PDC!$B$6:$I$74,7,FALSE))),0))</f>
        <v>0</v>
      </c>
      <c r="X141" s="74">
        <f>IF(G141="Vervalt",0,IF(J141="Inkoop bij 3e partij",0,IF(G141=0,0,IF(LEN(G141)=0,0,VLOOKUP($G141,PDC!$B$6:$I$74,5,FALSE)))))</f>
        <v>0</v>
      </c>
      <c r="Y141" s="74">
        <f>IF(G141="Vervalt",0,IF(J141="On-Net maken (glasvezel)",$M141*PDC!$F$23+$N141*PDC!$F$24+PDC!$F$22+$O141,IF(J141="On-Net maken (radio)",PDC!$F$25+$O141,0)))</f>
        <v>0</v>
      </c>
    </row>
    <row r="142" spans="1:25" x14ac:dyDescent="0.3">
      <c r="A142" s="149" t="str">
        <f>IF(LEN(LocatieLijst!A142)=0,"",LocatieLijst!A142)</f>
        <v/>
      </c>
      <c r="B142" s="149" t="str">
        <f>IF(LEN(LocatieLijst!B142)=0,"",LocatieLijst!B142)</f>
        <v/>
      </c>
      <c r="C142" s="149" t="str">
        <f>IF(LEN(LocatieLijst!C142)=0,"",LocatieLijst!C142)</f>
        <v/>
      </c>
      <c r="D142" s="149" t="str">
        <f>IF(LEN(LocatieLijst!D142)=0,"",LocatieLijst!D142)</f>
        <v/>
      </c>
      <c r="E142" s="149" t="str">
        <f>IF(LEN(LocatieLijst!E142)=0,"",LocatieLijst!E142)</f>
        <v/>
      </c>
      <c r="F142" s="149" t="str">
        <f>IF(LEN(LocatieLijst!F142)=0,"",LocatieLijst!F142)</f>
        <v/>
      </c>
      <c r="G142" s="149" t="str">
        <f>IF(LEN(LocatieLijst!G142)=0,"",LocatieLijst!G142)</f>
        <v/>
      </c>
      <c r="H142" s="150" t="str">
        <f>IF(G142="Vervalt","Vervalt",IF(G142=0,"",IF(LEN(G142)=0,"",(VLOOKUP(Scenario1!$G142,PDC!$B$6:$I$74,2,FALSE)))))</f>
        <v/>
      </c>
      <c r="I142" s="149" t="str">
        <f>IF(LEN(LocatieLijst!I142)=0,"",LocatieLijst!I142)</f>
        <v/>
      </c>
      <c r="J142" s="2"/>
      <c r="K142" s="2"/>
      <c r="L142" s="3"/>
      <c r="M142" s="8"/>
      <c r="N142" s="8"/>
      <c r="O142" s="12"/>
      <c r="P142" s="4"/>
      <c r="Q142" s="4"/>
      <c r="R142" s="4"/>
      <c r="S142" s="72">
        <f t="shared" si="4"/>
        <v>0</v>
      </c>
      <c r="T142" s="72">
        <f>IF(G142="Vervalt",0,IF(G142=0,0,IF(LEN(G142)=0,0,(VLOOKUP($G142,PDC!$B$6:$I$74,6,FALSE)))))</f>
        <v>0</v>
      </c>
      <c r="U142" s="72">
        <f t="shared" si="5"/>
        <v>0</v>
      </c>
      <c r="V142" s="73">
        <f>IF(G142="Vervalt",0,IF(J142="Inkoop bij 3e partij",Q142*(1+PDC!$F$28),0))</f>
        <v>0</v>
      </c>
      <c r="W142" s="73">
        <f>IF(G142="Vervalt",0,IF(J142="Inkoop bij 3e partij",P142*(1+PDC!$F$27)+IF(G142=0,0,IF(LEN(G142)=0,0,VLOOKUP($G142,PDC!$B$6:$I$74,7,FALSE))),0))</f>
        <v>0</v>
      </c>
      <c r="X142" s="74">
        <f>IF(G142="Vervalt",0,IF(J142="Inkoop bij 3e partij",0,IF(G142=0,0,IF(LEN(G142)=0,0,VLOOKUP($G142,PDC!$B$6:$I$74,5,FALSE)))))</f>
        <v>0</v>
      </c>
      <c r="Y142" s="74">
        <f>IF(G142="Vervalt",0,IF(J142="On-Net maken (glasvezel)",$M142*PDC!$F$23+$N142*PDC!$F$24+PDC!$F$22+$O142,IF(J142="On-Net maken (radio)",PDC!$F$25+$O142,0)))</f>
        <v>0</v>
      </c>
    </row>
    <row r="143" spans="1:25" x14ac:dyDescent="0.3">
      <c r="A143" s="149" t="str">
        <f>IF(LEN(LocatieLijst!A143)=0,"",LocatieLijst!A143)</f>
        <v/>
      </c>
      <c r="B143" s="149" t="str">
        <f>IF(LEN(LocatieLijst!B143)=0,"",LocatieLijst!B143)</f>
        <v/>
      </c>
      <c r="C143" s="149" t="str">
        <f>IF(LEN(LocatieLijst!C143)=0,"",LocatieLijst!C143)</f>
        <v/>
      </c>
      <c r="D143" s="149" t="str">
        <f>IF(LEN(LocatieLijst!D143)=0,"",LocatieLijst!D143)</f>
        <v/>
      </c>
      <c r="E143" s="149" t="str">
        <f>IF(LEN(LocatieLijst!E143)=0,"",LocatieLijst!E143)</f>
        <v/>
      </c>
      <c r="F143" s="149" t="str">
        <f>IF(LEN(LocatieLijst!F143)=0,"",LocatieLijst!F143)</f>
        <v/>
      </c>
      <c r="G143" s="149" t="str">
        <f>IF(LEN(LocatieLijst!G143)=0,"",LocatieLijst!G143)</f>
        <v/>
      </c>
      <c r="H143" s="150" t="str">
        <f>IF(G143="Vervalt","Vervalt",IF(G143=0,"",IF(LEN(G143)=0,"",(VLOOKUP(Scenario1!$G143,PDC!$B$6:$I$74,2,FALSE)))))</f>
        <v/>
      </c>
      <c r="I143" s="149" t="str">
        <f>IF(LEN(LocatieLijst!I143)=0,"",LocatieLijst!I143)</f>
        <v/>
      </c>
      <c r="J143" s="2"/>
      <c r="K143" s="2"/>
      <c r="L143" s="3"/>
      <c r="M143" s="8"/>
      <c r="N143" s="8"/>
      <c r="O143" s="12"/>
      <c r="P143" s="4"/>
      <c r="Q143" s="4"/>
      <c r="R143" s="4"/>
      <c r="S143" s="72">
        <f t="shared" si="4"/>
        <v>0</v>
      </c>
      <c r="T143" s="72">
        <f>IF(G143="Vervalt",0,IF(G143=0,0,IF(LEN(G143)=0,0,(VLOOKUP($G143,PDC!$B$6:$I$74,6,FALSE)))))</f>
        <v>0</v>
      </c>
      <c r="U143" s="72">
        <f t="shared" si="5"/>
        <v>0</v>
      </c>
      <c r="V143" s="73">
        <f>IF(G143="Vervalt",0,IF(J143="Inkoop bij 3e partij",Q143*(1+PDC!$F$28),0))</f>
        <v>0</v>
      </c>
      <c r="W143" s="73">
        <f>IF(G143="Vervalt",0,IF(J143="Inkoop bij 3e partij",P143*(1+PDC!$F$27)+IF(G143=0,0,IF(LEN(G143)=0,0,VLOOKUP($G143,PDC!$B$6:$I$74,7,FALSE))),0))</f>
        <v>0</v>
      </c>
      <c r="X143" s="74">
        <f>IF(G143="Vervalt",0,IF(J143="Inkoop bij 3e partij",0,IF(G143=0,0,IF(LEN(G143)=0,0,VLOOKUP($G143,PDC!$B$6:$I$74,5,FALSE)))))</f>
        <v>0</v>
      </c>
      <c r="Y143" s="74">
        <f>IF(G143="Vervalt",0,IF(J143="On-Net maken (glasvezel)",$M143*PDC!$F$23+$N143*PDC!$F$24+PDC!$F$22+$O143,IF(J143="On-Net maken (radio)",PDC!$F$25+$O143,0)))</f>
        <v>0</v>
      </c>
    </row>
    <row r="144" spans="1:25" x14ac:dyDescent="0.3">
      <c r="A144" s="149" t="str">
        <f>IF(LEN(LocatieLijst!A144)=0,"",LocatieLijst!A144)</f>
        <v/>
      </c>
      <c r="B144" s="149" t="str">
        <f>IF(LEN(LocatieLijst!B144)=0,"",LocatieLijst!B144)</f>
        <v/>
      </c>
      <c r="C144" s="149" t="str">
        <f>IF(LEN(LocatieLijst!C144)=0,"",LocatieLijst!C144)</f>
        <v/>
      </c>
      <c r="D144" s="149" t="str">
        <f>IF(LEN(LocatieLijst!D144)=0,"",LocatieLijst!D144)</f>
        <v/>
      </c>
      <c r="E144" s="149" t="str">
        <f>IF(LEN(LocatieLijst!E144)=0,"",LocatieLijst!E144)</f>
        <v/>
      </c>
      <c r="F144" s="149" t="str">
        <f>IF(LEN(LocatieLijst!F144)=0,"",LocatieLijst!F144)</f>
        <v/>
      </c>
      <c r="G144" s="149" t="str">
        <f>IF(LEN(LocatieLijst!G144)=0,"",LocatieLijst!G144)</f>
        <v/>
      </c>
      <c r="H144" s="150" t="str">
        <f>IF(G144="Vervalt","Vervalt",IF(G144=0,"",IF(LEN(G144)=0,"",(VLOOKUP(Scenario1!$G144,PDC!$B$6:$I$74,2,FALSE)))))</f>
        <v/>
      </c>
      <c r="I144" s="149" t="str">
        <f>IF(LEN(LocatieLijst!I144)=0,"",LocatieLijst!I144)</f>
        <v/>
      </c>
      <c r="J144" s="2"/>
      <c r="K144" s="2"/>
      <c r="L144" s="3"/>
      <c r="M144" s="8"/>
      <c r="N144" s="8"/>
      <c r="O144" s="12"/>
      <c r="P144" s="4"/>
      <c r="Q144" s="4"/>
      <c r="R144" s="4"/>
      <c r="S144" s="72">
        <f t="shared" si="4"/>
        <v>0</v>
      </c>
      <c r="T144" s="72">
        <f>IF(G144="Vervalt",0,IF(G144=0,0,IF(LEN(G144)=0,0,(VLOOKUP($G144,PDC!$B$6:$I$74,6,FALSE)))))</f>
        <v>0</v>
      </c>
      <c r="U144" s="72">
        <f t="shared" si="5"/>
        <v>0</v>
      </c>
      <c r="V144" s="73">
        <f>IF(G144="Vervalt",0,IF(J144="Inkoop bij 3e partij",Q144*(1+PDC!$F$28),0))</f>
        <v>0</v>
      </c>
      <c r="W144" s="73">
        <f>IF(G144="Vervalt",0,IF(J144="Inkoop bij 3e partij",P144*(1+PDC!$F$27)+IF(G144=0,0,IF(LEN(G144)=0,0,VLOOKUP($G144,PDC!$B$6:$I$74,7,FALSE))),0))</f>
        <v>0</v>
      </c>
      <c r="X144" s="74">
        <f>IF(G144="Vervalt",0,IF(J144="Inkoop bij 3e partij",0,IF(G144=0,0,IF(LEN(G144)=0,0,VLOOKUP($G144,PDC!$B$6:$I$74,5,FALSE)))))</f>
        <v>0</v>
      </c>
      <c r="Y144" s="74">
        <f>IF(G144="Vervalt",0,IF(J144="On-Net maken (glasvezel)",$M144*PDC!$F$23+$N144*PDC!$F$24+PDC!$F$22+$O144,IF(J144="On-Net maken (radio)",PDC!$F$25+$O144,0)))</f>
        <v>0</v>
      </c>
    </row>
    <row r="145" spans="1:25" x14ac:dyDescent="0.3">
      <c r="A145" s="149" t="str">
        <f>IF(LEN(LocatieLijst!A145)=0,"",LocatieLijst!A145)</f>
        <v/>
      </c>
      <c r="B145" s="149" t="str">
        <f>IF(LEN(LocatieLijst!B145)=0,"",LocatieLijst!B145)</f>
        <v/>
      </c>
      <c r="C145" s="149" t="str">
        <f>IF(LEN(LocatieLijst!C145)=0,"",LocatieLijst!C145)</f>
        <v/>
      </c>
      <c r="D145" s="149" t="str">
        <f>IF(LEN(LocatieLijst!D145)=0,"",LocatieLijst!D145)</f>
        <v/>
      </c>
      <c r="E145" s="149" t="str">
        <f>IF(LEN(LocatieLijst!E145)=0,"",LocatieLijst!E145)</f>
        <v/>
      </c>
      <c r="F145" s="149" t="str">
        <f>IF(LEN(LocatieLijst!F145)=0,"",LocatieLijst!F145)</f>
        <v/>
      </c>
      <c r="G145" s="149" t="str">
        <f>IF(LEN(LocatieLijst!G145)=0,"",LocatieLijst!G145)</f>
        <v/>
      </c>
      <c r="H145" s="150" t="str">
        <f>IF(G145="Vervalt","Vervalt",IF(G145=0,"",IF(LEN(G145)=0,"",(VLOOKUP(Scenario1!$G145,PDC!$B$6:$I$74,2,FALSE)))))</f>
        <v/>
      </c>
      <c r="I145" s="149" t="str">
        <f>IF(LEN(LocatieLijst!I145)=0,"",LocatieLijst!I145)</f>
        <v/>
      </c>
      <c r="J145" s="2"/>
      <c r="K145" s="2"/>
      <c r="L145" s="3"/>
      <c r="M145" s="8"/>
      <c r="N145" s="8"/>
      <c r="O145" s="12"/>
      <c r="P145" s="4"/>
      <c r="Q145" s="4"/>
      <c r="R145" s="4"/>
      <c r="S145" s="72">
        <f t="shared" si="4"/>
        <v>0</v>
      </c>
      <c r="T145" s="72">
        <f>IF(G145="Vervalt",0,IF(G145=0,0,IF(LEN(G145)=0,0,(VLOOKUP($G145,PDC!$B$6:$I$74,6,FALSE)))))</f>
        <v>0</v>
      </c>
      <c r="U145" s="72">
        <f t="shared" si="5"/>
        <v>0</v>
      </c>
      <c r="V145" s="73">
        <f>IF(G145="Vervalt",0,IF(J145="Inkoop bij 3e partij",Q145*(1+PDC!$F$28),0))</f>
        <v>0</v>
      </c>
      <c r="W145" s="73">
        <f>IF(G145="Vervalt",0,IF(J145="Inkoop bij 3e partij",P145*(1+PDC!$F$27)+IF(G145=0,0,IF(LEN(G145)=0,0,VLOOKUP($G145,PDC!$B$6:$I$74,7,FALSE))),0))</f>
        <v>0</v>
      </c>
      <c r="X145" s="74">
        <f>IF(G145="Vervalt",0,IF(J145="Inkoop bij 3e partij",0,IF(G145=0,0,IF(LEN(G145)=0,0,VLOOKUP($G145,PDC!$B$6:$I$74,5,FALSE)))))</f>
        <v>0</v>
      </c>
      <c r="Y145" s="74">
        <f>IF(G145="Vervalt",0,IF(J145="On-Net maken (glasvezel)",$M145*PDC!$F$23+$N145*PDC!$F$24+PDC!$F$22+$O145,IF(J145="On-Net maken (radio)",PDC!$F$25+$O145,0)))</f>
        <v>0</v>
      </c>
    </row>
    <row r="146" spans="1:25" x14ac:dyDescent="0.3">
      <c r="A146" s="149" t="str">
        <f>IF(LEN(LocatieLijst!A146)=0,"",LocatieLijst!A146)</f>
        <v/>
      </c>
      <c r="B146" s="149" t="str">
        <f>IF(LEN(LocatieLijst!B146)=0,"",LocatieLijst!B146)</f>
        <v/>
      </c>
      <c r="C146" s="149" t="str">
        <f>IF(LEN(LocatieLijst!C146)=0,"",LocatieLijst!C146)</f>
        <v/>
      </c>
      <c r="D146" s="149" t="str">
        <f>IF(LEN(LocatieLijst!D146)=0,"",LocatieLijst!D146)</f>
        <v/>
      </c>
      <c r="E146" s="149" t="str">
        <f>IF(LEN(LocatieLijst!E146)=0,"",LocatieLijst!E146)</f>
        <v/>
      </c>
      <c r="F146" s="149" t="str">
        <f>IF(LEN(LocatieLijst!F146)=0,"",LocatieLijst!F146)</f>
        <v/>
      </c>
      <c r="G146" s="149" t="str">
        <f>IF(LEN(LocatieLijst!G146)=0,"",LocatieLijst!G146)</f>
        <v/>
      </c>
      <c r="H146" s="150" t="str">
        <f>IF(G146="Vervalt","Vervalt",IF(G146=0,"",IF(LEN(G146)=0,"",(VLOOKUP(Scenario1!$G146,PDC!$B$6:$I$74,2,FALSE)))))</f>
        <v/>
      </c>
      <c r="I146" s="149" t="str">
        <f>IF(LEN(LocatieLijst!I146)=0,"",LocatieLijst!I146)</f>
        <v/>
      </c>
      <c r="J146" s="2"/>
      <c r="K146" s="2"/>
      <c r="L146" s="3"/>
      <c r="M146" s="8"/>
      <c r="N146" s="8"/>
      <c r="O146" s="12"/>
      <c r="P146" s="4"/>
      <c r="Q146" s="4"/>
      <c r="R146" s="4"/>
      <c r="S146" s="72">
        <f t="shared" si="4"/>
        <v>0</v>
      </c>
      <c r="T146" s="72">
        <f>IF(G146="Vervalt",0,IF(G146=0,0,IF(LEN(G146)=0,0,(VLOOKUP($G146,PDC!$B$6:$I$74,6,FALSE)))))</f>
        <v>0</v>
      </c>
      <c r="U146" s="72">
        <f t="shared" si="5"/>
        <v>0</v>
      </c>
      <c r="V146" s="73">
        <f>IF(G146="Vervalt",0,IF(J146="Inkoop bij 3e partij",Q146*(1+PDC!$F$28),0))</f>
        <v>0</v>
      </c>
      <c r="W146" s="73">
        <f>IF(G146="Vervalt",0,IF(J146="Inkoop bij 3e partij",P146*(1+PDC!$F$27)+IF(G146=0,0,IF(LEN(G146)=0,0,VLOOKUP($G146,PDC!$B$6:$I$74,7,FALSE))),0))</f>
        <v>0</v>
      </c>
      <c r="X146" s="74">
        <f>IF(G146="Vervalt",0,IF(J146="Inkoop bij 3e partij",0,IF(G146=0,0,IF(LEN(G146)=0,0,VLOOKUP($G146,PDC!$B$6:$I$74,5,FALSE)))))</f>
        <v>0</v>
      </c>
      <c r="Y146" s="74">
        <f>IF(G146="Vervalt",0,IF(J146="On-Net maken (glasvezel)",$M146*PDC!$F$23+$N146*PDC!$F$24+PDC!$F$22+$O146,IF(J146="On-Net maken (radio)",PDC!$F$25+$O146,0)))</f>
        <v>0</v>
      </c>
    </row>
    <row r="147" spans="1:25" x14ac:dyDescent="0.3">
      <c r="A147" s="149" t="str">
        <f>IF(LEN(LocatieLijst!A147)=0,"",LocatieLijst!A147)</f>
        <v/>
      </c>
      <c r="B147" s="149" t="str">
        <f>IF(LEN(LocatieLijst!B147)=0,"",LocatieLijst!B147)</f>
        <v/>
      </c>
      <c r="C147" s="149" t="str">
        <f>IF(LEN(LocatieLijst!C147)=0,"",LocatieLijst!C147)</f>
        <v/>
      </c>
      <c r="D147" s="149" t="str">
        <f>IF(LEN(LocatieLijst!D147)=0,"",LocatieLijst!D147)</f>
        <v/>
      </c>
      <c r="E147" s="149" t="str">
        <f>IF(LEN(LocatieLijst!E147)=0,"",LocatieLijst!E147)</f>
        <v/>
      </c>
      <c r="F147" s="149" t="str">
        <f>IF(LEN(LocatieLijst!F147)=0,"",LocatieLijst!F147)</f>
        <v/>
      </c>
      <c r="G147" s="149" t="str">
        <f>IF(LEN(LocatieLijst!G147)=0,"",LocatieLijst!G147)</f>
        <v/>
      </c>
      <c r="H147" s="150" t="str">
        <f>IF(G147="Vervalt","Vervalt",IF(G147=0,"",IF(LEN(G147)=0,"",(VLOOKUP(Scenario1!$G147,PDC!$B$6:$I$74,2,FALSE)))))</f>
        <v/>
      </c>
      <c r="I147" s="149" t="str">
        <f>IF(LEN(LocatieLijst!I147)=0,"",LocatieLijst!I147)</f>
        <v/>
      </c>
      <c r="J147" s="2"/>
      <c r="K147" s="2"/>
      <c r="L147" s="3"/>
      <c r="M147" s="8"/>
      <c r="N147" s="8"/>
      <c r="O147" s="12"/>
      <c r="P147" s="4"/>
      <c r="Q147" s="4"/>
      <c r="R147" s="4"/>
      <c r="S147" s="72">
        <f t="shared" si="4"/>
        <v>0</v>
      </c>
      <c r="T147" s="72">
        <f>IF(G147="Vervalt",0,IF(G147=0,0,IF(LEN(G147)=0,0,(VLOOKUP($G147,PDC!$B$6:$I$74,6,FALSE)))))</f>
        <v>0</v>
      </c>
      <c r="U147" s="72">
        <f t="shared" si="5"/>
        <v>0</v>
      </c>
      <c r="V147" s="73">
        <f>IF(G147="Vervalt",0,IF(J147="Inkoop bij 3e partij",Q147*(1+PDC!$F$28),0))</f>
        <v>0</v>
      </c>
      <c r="W147" s="73">
        <f>IF(G147="Vervalt",0,IF(J147="Inkoop bij 3e partij",P147*(1+PDC!$F$27)+IF(G147=0,0,IF(LEN(G147)=0,0,VLOOKUP($G147,PDC!$B$6:$I$74,7,FALSE))),0))</f>
        <v>0</v>
      </c>
      <c r="X147" s="74">
        <f>IF(G147="Vervalt",0,IF(J147="Inkoop bij 3e partij",0,IF(G147=0,0,IF(LEN(G147)=0,0,VLOOKUP($G147,PDC!$B$6:$I$74,5,FALSE)))))</f>
        <v>0</v>
      </c>
      <c r="Y147" s="74">
        <f>IF(G147="Vervalt",0,IF(J147="On-Net maken (glasvezel)",$M147*PDC!$F$23+$N147*PDC!$F$24+PDC!$F$22+$O147,IF(J147="On-Net maken (radio)",PDC!$F$25+$O147,0)))</f>
        <v>0</v>
      </c>
    </row>
    <row r="148" spans="1:25" x14ac:dyDescent="0.3">
      <c r="A148" s="149" t="str">
        <f>IF(LEN(LocatieLijst!A148)=0,"",LocatieLijst!A148)</f>
        <v/>
      </c>
      <c r="B148" s="149" t="str">
        <f>IF(LEN(LocatieLijst!B148)=0,"",LocatieLijst!B148)</f>
        <v/>
      </c>
      <c r="C148" s="149" t="str">
        <f>IF(LEN(LocatieLijst!C148)=0,"",LocatieLijst!C148)</f>
        <v/>
      </c>
      <c r="D148" s="149" t="str">
        <f>IF(LEN(LocatieLijst!D148)=0,"",LocatieLijst!D148)</f>
        <v/>
      </c>
      <c r="E148" s="149" t="str">
        <f>IF(LEN(LocatieLijst!E148)=0,"",LocatieLijst!E148)</f>
        <v/>
      </c>
      <c r="F148" s="149" t="str">
        <f>IF(LEN(LocatieLijst!F148)=0,"",LocatieLijst!F148)</f>
        <v/>
      </c>
      <c r="G148" s="149" t="str">
        <f>IF(LEN(LocatieLijst!G148)=0,"",LocatieLijst!G148)</f>
        <v/>
      </c>
      <c r="H148" s="150" t="str">
        <f>IF(G148="Vervalt","Vervalt",IF(G148=0,"",IF(LEN(G148)=0,"",(VLOOKUP(Scenario1!$G148,PDC!$B$6:$I$74,2,FALSE)))))</f>
        <v/>
      </c>
      <c r="I148" s="149" t="str">
        <f>IF(LEN(LocatieLijst!I148)=0,"",LocatieLijst!I148)</f>
        <v/>
      </c>
      <c r="J148" s="2"/>
      <c r="K148" s="2"/>
      <c r="L148" s="3"/>
      <c r="M148" s="8"/>
      <c r="N148" s="8"/>
      <c r="O148" s="12"/>
      <c r="P148" s="4"/>
      <c r="Q148" s="4"/>
      <c r="R148" s="4"/>
      <c r="S148" s="72">
        <f t="shared" si="4"/>
        <v>0</v>
      </c>
      <c r="T148" s="72">
        <f>IF(G148="Vervalt",0,IF(G148=0,0,IF(LEN(G148)=0,0,(VLOOKUP($G148,PDC!$B$6:$I$74,6,FALSE)))))</f>
        <v>0</v>
      </c>
      <c r="U148" s="72">
        <f t="shared" si="5"/>
        <v>0</v>
      </c>
      <c r="V148" s="73">
        <f>IF(G148="Vervalt",0,IF(J148="Inkoop bij 3e partij",Q148*(1+PDC!$F$28),0))</f>
        <v>0</v>
      </c>
      <c r="W148" s="73">
        <f>IF(G148="Vervalt",0,IF(J148="Inkoop bij 3e partij",P148*(1+PDC!$F$27)+IF(G148=0,0,IF(LEN(G148)=0,0,VLOOKUP($G148,PDC!$B$6:$I$74,7,FALSE))),0))</f>
        <v>0</v>
      </c>
      <c r="X148" s="74">
        <f>IF(G148="Vervalt",0,IF(J148="Inkoop bij 3e partij",0,IF(G148=0,0,IF(LEN(G148)=0,0,VLOOKUP($G148,PDC!$B$6:$I$74,5,FALSE)))))</f>
        <v>0</v>
      </c>
      <c r="Y148" s="74">
        <f>IF(G148="Vervalt",0,IF(J148="On-Net maken (glasvezel)",$M148*PDC!$F$23+$N148*PDC!$F$24+PDC!$F$22+$O148,IF(J148="On-Net maken (radio)",PDC!$F$25+$O148,0)))</f>
        <v>0</v>
      </c>
    </row>
    <row r="149" spans="1:25" x14ac:dyDescent="0.3">
      <c r="A149" s="149" t="str">
        <f>IF(LEN(LocatieLijst!A149)=0,"",LocatieLijst!A149)</f>
        <v/>
      </c>
      <c r="B149" s="149" t="str">
        <f>IF(LEN(LocatieLijst!B149)=0,"",LocatieLijst!B149)</f>
        <v/>
      </c>
      <c r="C149" s="149" t="str">
        <f>IF(LEN(LocatieLijst!C149)=0,"",LocatieLijst!C149)</f>
        <v/>
      </c>
      <c r="D149" s="149" t="str">
        <f>IF(LEN(LocatieLijst!D149)=0,"",LocatieLijst!D149)</f>
        <v/>
      </c>
      <c r="E149" s="149" t="str">
        <f>IF(LEN(LocatieLijst!E149)=0,"",LocatieLijst!E149)</f>
        <v/>
      </c>
      <c r="F149" s="149" t="str">
        <f>IF(LEN(LocatieLijst!F149)=0,"",LocatieLijst!F149)</f>
        <v/>
      </c>
      <c r="G149" s="149" t="str">
        <f>IF(LEN(LocatieLijst!G149)=0,"",LocatieLijst!G149)</f>
        <v/>
      </c>
      <c r="H149" s="150" t="str">
        <f>IF(G149="Vervalt","Vervalt",IF(G149=0,"",IF(LEN(G149)=0,"",(VLOOKUP(Scenario1!$G149,PDC!$B$6:$I$74,2,FALSE)))))</f>
        <v/>
      </c>
      <c r="I149" s="149" t="str">
        <f>IF(LEN(LocatieLijst!I149)=0,"",LocatieLijst!I149)</f>
        <v/>
      </c>
      <c r="J149" s="2"/>
      <c r="K149" s="2"/>
      <c r="L149" s="3"/>
      <c r="M149" s="8"/>
      <c r="N149" s="8"/>
      <c r="O149" s="12"/>
      <c r="P149" s="4"/>
      <c r="Q149" s="4"/>
      <c r="R149" s="4"/>
      <c r="S149" s="72">
        <f t="shared" si="4"/>
        <v>0</v>
      </c>
      <c r="T149" s="72">
        <f>IF(G149="Vervalt",0,IF(G149=0,0,IF(LEN(G149)=0,0,(VLOOKUP($G149,PDC!$B$6:$I$74,6,FALSE)))))</f>
        <v>0</v>
      </c>
      <c r="U149" s="72">
        <f t="shared" si="5"/>
        <v>0</v>
      </c>
      <c r="V149" s="73">
        <f>IF(G149="Vervalt",0,IF(J149="Inkoop bij 3e partij",Q149*(1+PDC!$F$28),0))</f>
        <v>0</v>
      </c>
      <c r="W149" s="73">
        <f>IF(G149="Vervalt",0,IF(J149="Inkoop bij 3e partij",P149*(1+PDC!$F$27)+IF(G149=0,0,IF(LEN(G149)=0,0,VLOOKUP($G149,PDC!$B$6:$I$74,7,FALSE))),0))</f>
        <v>0</v>
      </c>
      <c r="X149" s="74">
        <f>IF(G149="Vervalt",0,IF(J149="Inkoop bij 3e partij",0,IF(G149=0,0,IF(LEN(G149)=0,0,VLOOKUP($G149,PDC!$B$6:$I$74,5,FALSE)))))</f>
        <v>0</v>
      </c>
      <c r="Y149" s="74">
        <f>IF(G149="Vervalt",0,IF(J149="On-Net maken (glasvezel)",$M149*PDC!$F$23+$N149*PDC!$F$24+PDC!$F$22+$O149,IF(J149="On-Net maken (radio)",PDC!$F$25+$O149,0)))</f>
        <v>0</v>
      </c>
    </row>
    <row r="150" spans="1:25" x14ac:dyDescent="0.3">
      <c r="A150" s="149" t="str">
        <f>IF(LEN(LocatieLijst!A150)=0,"",LocatieLijst!A150)</f>
        <v/>
      </c>
      <c r="B150" s="149" t="str">
        <f>IF(LEN(LocatieLijst!B150)=0,"",LocatieLijst!B150)</f>
        <v/>
      </c>
      <c r="C150" s="149" t="str">
        <f>IF(LEN(LocatieLijst!C150)=0,"",LocatieLijst!C150)</f>
        <v/>
      </c>
      <c r="D150" s="149" t="str">
        <f>IF(LEN(LocatieLijst!D150)=0,"",LocatieLijst!D150)</f>
        <v/>
      </c>
      <c r="E150" s="149" t="str">
        <f>IF(LEN(LocatieLijst!E150)=0,"",LocatieLijst!E150)</f>
        <v/>
      </c>
      <c r="F150" s="149" t="str">
        <f>IF(LEN(LocatieLijst!F150)=0,"",LocatieLijst!F150)</f>
        <v/>
      </c>
      <c r="G150" s="149" t="str">
        <f>IF(LEN(LocatieLijst!G150)=0,"",LocatieLijst!G150)</f>
        <v/>
      </c>
      <c r="H150" s="150" t="str">
        <f>IF(G150="Vervalt","Vervalt",IF(G150=0,"",IF(LEN(G150)=0,"",(VLOOKUP(Scenario1!$G150,PDC!$B$6:$I$74,2,FALSE)))))</f>
        <v/>
      </c>
      <c r="I150" s="149" t="str">
        <f>IF(LEN(LocatieLijst!I150)=0,"",LocatieLijst!I150)</f>
        <v/>
      </c>
      <c r="J150" s="2"/>
      <c r="K150" s="2"/>
      <c r="L150" s="3"/>
      <c r="M150" s="8"/>
      <c r="N150" s="8"/>
      <c r="O150" s="12"/>
      <c r="P150" s="4"/>
      <c r="Q150" s="4"/>
      <c r="R150" s="4"/>
      <c r="S150" s="72">
        <f t="shared" si="4"/>
        <v>0</v>
      </c>
      <c r="T150" s="72">
        <f>IF(G150="Vervalt",0,IF(G150=0,0,IF(LEN(G150)=0,0,(VLOOKUP($G150,PDC!$B$6:$I$74,6,FALSE)))))</f>
        <v>0</v>
      </c>
      <c r="U150" s="72">
        <f t="shared" si="5"/>
        <v>0</v>
      </c>
      <c r="V150" s="73">
        <f>IF(G150="Vervalt",0,IF(J150="Inkoop bij 3e partij",Q150*(1+PDC!$F$28),0))</f>
        <v>0</v>
      </c>
      <c r="W150" s="73">
        <f>IF(G150="Vervalt",0,IF(J150="Inkoop bij 3e partij",P150*(1+PDC!$F$27)+IF(G150=0,0,IF(LEN(G150)=0,0,VLOOKUP($G150,PDC!$B$6:$I$74,7,FALSE))),0))</f>
        <v>0</v>
      </c>
      <c r="X150" s="74">
        <f>IF(G150="Vervalt",0,IF(J150="Inkoop bij 3e partij",0,IF(G150=0,0,IF(LEN(G150)=0,0,VLOOKUP($G150,PDC!$B$6:$I$74,5,FALSE)))))</f>
        <v>0</v>
      </c>
      <c r="Y150" s="74">
        <f>IF(G150="Vervalt",0,IF(J150="On-Net maken (glasvezel)",$M150*PDC!$F$23+$N150*PDC!$F$24+PDC!$F$22+$O150,IF(J150="On-Net maken (radio)",PDC!$F$25+$O150,0)))</f>
        <v>0</v>
      </c>
    </row>
    <row r="151" spans="1:25" x14ac:dyDescent="0.3">
      <c r="A151" s="149" t="str">
        <f>IF(LEN(LocatieLijst!A151)=0,"",LocatieLijst!A151)</f>
        <v/>
      </c>
      <c r="B151" s="149" t="str">
        <f>IF(LEN(LocatieLijst!B151)=0,"",LocatieLijst!B151)</f>
        <v/>
      </c>
      <c r="C151" s="149" t="str">
        <f>IF(LEN(LocatieLijst!C151)=0,"",LocatieLijst!C151)</f>
        <v/>
      </c>
      <c r="D151" s="149" t="str">
        <f>IF(LEN(LocatieLijst!D151)=0,"",LocatieLijst!D151)</f>
        <v/>
      </c>
      <c r="E151" s="149" t="str">
        <f>IF(LEN(LocatieLijst!E151)=0,"",LocatieLijst!E151)</f>
        <v/>
      </c>
      <c r="F151" s="149" t="str">
        <f>IF(LEN(LocatieLijst!F151)=0,"",LocatieLijst!F151)</f>
        <v/>
      </c>
      <c r="G151" s="149" t="str">
        <f>IF(LEN(LocatieLijst!G151)=0,"",LocatieLijst!G151)</f>
        <v/>
      </c>
      <c r="H151" s="150" t="str">
        <f>IF(G151="Vervalt","Vervalt",IF(G151=0,"",IF(LEN(G151)=0,"",(VLOOKUP(Scenario1!$G151,PDC!$B$6:$I$74,2,FALSE)))))</f>
        <v/>
      </c>
      <c r="I151" s="149" t="str">
        <f>IF(LEN(LocatieLijst!I151)=0,"",LocatieLijst!I151)</f>
        <v/>
      </c>
      <c r="J151" s="2"/>
      <c r="K151" s="2"/>
      <c r="L151" s="3"/>
      <c r="M151" s="8"/>
      <c r="N151" s="8"/>
      <c r="O151" s="12"/>
      <c r="P151" s="4"/>
      <c r="Q151" s="4"/>
      <c r="R151" s="4"/>
      <c r="S151" s="72">
        <f t="shared" si="4"/>
        <v>0</v>
      </c>
      <c r="T151" s="72">
        <f>IF(G151="Vervalt",0,IF(G151=0,0,IF(LEN(G151)=0,0,(VLOOKUP($G151,PDC!$B$6:$I$74,6,FALSE)))))</f>
        <v>0</v>
      </c>
      <c r="U151" s="72">
        <f t="shared" si="5"/>
        <v>0</v>
      </c>
      <c r="V151" s="73">
        <f>IF(G151="Vervalt",0,IF(J151="Inkoop bij 3e partij",Q151*(1+PDC!$F$28),0))</f>
        <v>0</v>
      </c>
      <c r="W151" s="73">
        <f>IF(G151="Vervalt",0,IF(J151="Inkoop bij 3e partij",P151*(1+PDC!$F$27)+IF(G151=0,0,IF(LEN(G151)=0,0,VLOOKUP($G151,PDC!$B$6:$I$74,7,FALSE))),0))</f>
        <v>0</v>
      </c>
      <c r="X151" s="74">
        <f>IF(G151="Vervalt",0,IF(J151="Inkoop bij 3e partij",0,IF(G151=0,0,IF(LEN(G151)=0,0,VLOOKUP($G151,PDC!$B$6:$I$74,5,FALSE)))))</f>
        <v>0</v>
      </c>
      <c r="Y151" s="74">
        <f>IF(G151="Vervalt",0,IF(J151="On-Net maken (glasvezel)",$M151*PDC!$F$23+$N151*PDC!$F$24+PDC!$F$22+$O151,IF(J151="On-Net maken (radio)",PDC!$F$25+$O151,0)))</f>
        <v>0</v>
      </c>
    </row>
    <row r="152" spans="1:25" x14ac:dyDescent="0.3">
      <c r="A152" s="149" t="str">
        <f>IF(LEN(LocatieLijst!A152)=0,"",LocatieLijst!A152)</f>
        <v/>
      </c>
      <c r="B152" s="149" t="str">
        <f>IF(LEN(LocatieLijst!B152)=0,"",LocatieLijst!B152)</f>
        <v/>
      </c>
      <c r="C152" s="149" t="str">
        <f>IF(LEN(LocatieLijst!C152)=0,"",LocatieLijst!C152)</f>
        <v/>
      </c>
      <c r="D152" s="149" t="str">
        <f>IF(LEN(LocatieLijst!D152)=0,"",LocatieLijst!D152)</f>
        <v/>
      </c>
      <c r="E152" s="149" t="str">
        <f>IF(LEN(LocatieLijst!E152)=0,"",LocatieLijst!E152)</f>
        <v/>
      </c>
      <c r="F152" s="149" t="str">
        <f>IF(LEN(LocatieLijst!F152)=0,"",LocatieLijst!F152)</f>
        <v/>
      </c>
      <c r="G152" s="149" t="str">
        <f>IF(LEN(LocatieLijst!G152)=0,"",LocatieLijst!G152)</f>
        <v/>
      </c>
      <c r="H152" s="150" t="str">
        <f>IF(G152="Vervalt","Vervalt",IF(G152=0,"",IF(LEN(G152)=0,"",(VLOOKUP(Scenario1!$G152,PDC!$B$6:$I$74,2,FALSE)))))</f>
        <v/>
      </c>
      <c r="I152" s="149" t="str">
        <f>IF(LEN(LocatieLijst!I152)=0,"",LocatieLijst!I152)</f>
        <v/>
      </c>
      <c r="J152" s="2"/>
      <c r="K152" s="2"/>
      <c r="L152" s="3"/>
      <c r="M152" s="8"/>
      <c r="N152" s="8"/>
      <c r="O152" s="12"/>
      <c r="P152" s="4"/>
      <c r="Q152" s="4"/>
      <c r="R152" s="4"/>
      <c r="S152" s="72">
        <f t="shared" si="4"/>
        <v>0</v>
      </c>
      <c r="T152" s="72">
        <f>IF(G152="Vervalt",0,IF(G152=0,0,IF(LEN(G152)=0,0,(VLOOKUP($G152,PDC!$B$6:$I$74,6,FALSE)))))</f>
        <v>0</v>
      </c>
      <c r="U152" s="72">
        <f t="shared" si="5"/>
        <v>0</v>
      </c>
      <c r="V152" s="73">
        <f>IF(G152="Vervalt",0,IF(J152="Inkoop bij 3e partij",Q152*(1+PDC!$F$28),0))</f>
        <v>0</v>
      </c>
      <c r="W152" s="73">
        <f>IF(G152="Vervalt",0,IF(J152="Inkoop bij 3e partij",P152*(1+PDC!$F$27)+IF(G152=0,0,IF(LEN(G152)=0,0,VLOOKUP($G152,PDC!$B$6:$I$74,7,FALSE))),0))</f>
        <v>0</v>
      </c>
      <c r="X152" s="74">
        <f>IF(G152="Vervalt",0,IF(J152="Inkoop bij 3e partij",0,IF(G152=0,0,IF(LEN(G152)=0,0,VLOOKUP($G152,PDC!$B$6:$I$74,5,FALSE)))))</f>
        <v>0</v>
      </c>
      <c r="Y152" s="74">
        <f>IF(G152="Vervalt",0,IF(J152="On-Net maken (glasvezel)",$M152*PDC!$F$23+$N152*PDC!$F$24+PDC!$F$22+$O152,IF(J152="On-Net maken (radio)",PDC!$F$25+$O152,0)))</f>
        <v>0</v>
      </c>
    </row>
    <row r="153" spans="1:25" x14ac:dyDescent="0.3">
      <c r="A153" s="149" t="str">
        <f>IF(LEN(LocatieLijst!A153)=0,"",LocatieLijst!A153)</f>
        <v/>
      </c>
      <c r="B153" s="149" t="str">
        <f>IF(LEN(LocatieLijst!B153)=0,"",LocatieLijst!B153)</f>
        <v/>
      </c>
      <c r="C153" s="149" t="str">
        <f>IF(LEN(LocatieLijst!C153)=0,"",LocatieLijst!C153)</f>
        <v/>
      </c>
      <c r="D153" s="149" t="str">
        <f>IF(LEN(LocatieLijst!D153)=0,"",LocatieLijst!D153)</f>
        <v/>
      </c>
      <c r="E153" s="149" t="str">
        <f>IF(LEN(LocatieLijst!E153)=0,"",LocatieLijst!E153)</f>
        <v/>
      </c>
      <c r="F153" s="149" t="str">
        <f>IF(LEN(LocatieLijst!F153)=0,"",LocatieLijst!F153)</f>
        <v/>
      </c>
      <c r="G153" s="149" t="str">
        <f>IF(LEN(LocatieLijst!G153)=0,"",LocatieLijst!G153)</f>
        <v/>
      </c>
      <c r="H153" s="150" t="str">
        <f>IF(G153="Vervalt","Vervalt",IF(G153=0,"",IF(LEN(G153)=0,"",(VLOOKUP(Scenario1!$G153,PDC!$B$6:$I$74,2,FALSE)))))</f>
        <v/>
      </c>
      <c r="I153" s="149" t="str">
        <f>IF(LEN(LocatieLijst!I153)=0,"",LocatieLijst!I153)</f>
        <v/>
      </c>
      <c r="J153" s="2"/>
      <c r="K153" s="2"/>
      <c r="L153" s="3"/>
      <c r="M153" s="8"/>
      <c r="N153" s="8"/>
      <c r="O153" s="12"/>
      <c r="P153" s="4"/>
      <c r="Q153" s="4"/>
      <c r="R153" s="4"/>
      <c r="S153" s="72">
        <f t="shared" si="4"/>
        <v>0</v>
      </c>
      <c r="T153" s="72">
        <f>IF(G153="Vervalt",0,IF(G153=0,0,IF(LEN(G153)=0,0,(VLOOKUP($G153,PDC!$B$6:$I$74,6,FALSE)))))</f>
        <v>0</v>
      </c>
      <c r="U153" s="72">
        <f t="shared" si="5"/>
        <v>0</v>
      </c>
      <c r="V153" s="73">
        <f>IF(G153="Vervalt",0,IF(J153="Inkoop bij 3e partij",Q153*(1+PDC!$F$28),0))</f>
        <v>0</v>
      </c>
      <c r="W153" s="73">
        <f>IF(G153="Vervalt",0,IF(J153="Inkoop bij 3e partij",P153*(1+PDC!$F$27)+IF(G153=0,0,IF(LEN(G153)=0,0,VLOOKUP($G153,PDC!$B$6:$I$74,7,FALSE))),0))</f>
        <v>0</v>
      </c>
      <c r="X153" s="74">
        <f>IF(G153="Vervalt",0,IF(J153="Inkoop bij 3e partij",0,IF(G153=0,0,IF(LEN(G153)=0,0,VLOOKUP($G153,PDC!$B$6:$I$74,5,FALSE)))))</f>
        <v>0</v>
      </c>
      <c r="Y153" s="74">
        <f>IF(G153="Vervalt",0,IF(J153="On-Net maken (glasvezel)",$M153*PDC!$F$23+$N153*PDC!$F$24+PDC!$F$22+$O153,IF(J153="On-Net maken (radio)",PDC!$F$25+$O153,0)))</f>
        <v>0</v>
      </c>
    </row>
    <row r="154" spans="1:25" x14ac:dyDescent="0.3">
      <c r="A154" s="149" t="str">
        <f>IF(LEN(LocatieLijst!A154)=0,"",LocatieLijst!A154)</f>
        <v/>
      </c>
      <c r="B154" s="149" t="str">
        <f>IF(LEN(LocatieLijst!B154)=0,"",LocatieLijst!B154)</f>
        <v/>
      </c>
      <c r="C154" s="149" t="str">
        <f>IF(LEN(LocatieLijst!C154)=0,"",LocatieLijst!C154)</f>
        <v/>
      </c>
      <c r="D154" s="149" t="str">
        <f>IF(LEN(LocatieLijst!D154)=0,"",LocatieLijst!D154)</f>
        <v/>
      </c>
      <c r="E154" s="149" t="str">
        <f>IF(LEN(LocatieLijst!E154)=0,"",LocatieLijst!E154)</f>
        <v/>
      </c>
      <c r="F154" s="149" t="str">
        <f>IF(LEN(LocatieLijst!F154)=0,"",LocatieLijst!F154)</f>
        <v/>
      </c>
      <c r="G154" s="149" t="str">
        <f>IF(LEN(LocatieLijst!G154)=0,"",LocatieLijst!G154)</f>
        <v/>
      </c>
      <c r="H154" s="150" t="str">
        <f>IF(G154="Vervalt","Vervalt",IF(G154=0,"",IF(LEN(G154)=0,"",(VLOOKUP(Scenario1!$G154,PDC!$B$6:$I$74,2,FALSE)))))</f>
        <v/>
      </c>
      <c r="I154" s="149" t="str">
        <f>IF(LEN(LocatieLijst!I154)=0,"",LocatieLijst!I154)</f>
        <v/>
      </c>
      <c r="J154" s="2"/>
      <c r="K154" s="2"/>
      <c r="L154" s="3"/>
      <c r="M154" s="8"/>
      <c r="N154" s="8"/>
      <c r="O154" s="12"/>
      <c r="P154" s="4"/>
      <c r="Q154" s="4"/>
      <c r="R154" s="4"/>
      <c r="S154" s="72">
        <f t="shared" si="4"/>
        <v>0</v>
      </c>
      <c r="T154" s="72">
        <f>IF(G154="Vervalt",0,IF(G154=0,0,IF(LEN(G154)=0,0,(VLOOKUP($G154,PDC!$B$6:$I$74,6,FALSE)))))</f>
        <v>0</v>
      </c>
      <c r="U154" s="72">
        <f t="shared" si="5"/>
        <v>0</v>
      </c>
      <c r="V154" s="73">
        <f>IF(G154="Vervalt",0,IF(J154="Inkoop bij 3e partij",Q154*(1+PDC!$F$28),0))</f>
        <v>0</v>
      </c>
      <c r="W154" s="73">
        <f>IF(G154="Vervalt",0,IF(J154="Inkoop bij 3e partij",P154*(1+PDC!$F$27)+IF(G154=0,0,IF(LEN(G154)=0,0,VLOOKUP($G154,PDC!$B$6:$I$74,7,FALSE))),0))</f>
        <v>0</v>
      </c>
      <c r="X154" s="74">
        <f>IF(G154="Vervalt",0,IF(J154="Inkoop bij 3e partij",0,IF(G154=0,0,IF(LEN(G154)=0,0,VLOOKUP($G154,PDC!$B$6:$I$74,5,FALSE)))))</f>
        <v>0</v>
      </c>
      <c r="Y154" s="74">
        <f>IF(G154="Vervalt",0,IF(J154="On-Net maken (glasvezel)",$M154*PDC!$F$23+$N154*PDC!$F$24+PDC!$F$22+$O154,IF(J154="On-Net maken (radio)",PDC!$F$25+$O154,0)))</f>
        <v>0</v>
      </c>
    </row>
    <row r="155" spans="1:25" x14ac:dyDescent="0.3">
      <c r="A155" s="149" t="str">
        <f>IF(LEN(LocatieLijst!A155)=0,"",LocatieLijst!A155)</f>
        <v/>
      </c>
      <c r="B155" s="149" t="str">
        <f>IF(LEN(LocatieLijst!B155)=0,"",LocatieLijst!B155)</f>
        <v/>
      </c>
      <c r="C155" s="149" t="str">
        <f>IF(LEN(LocatieLijst!C155)=0,"",LocatieLijst!C155)</f>
        <v/>
      </c>
      <c r="D155" s="149" t="str">
        <f>IF(LEN(LocatieLijst!D155)=0,"",LocatieLijst!D155)</f>
        <v/>
      </c>
      <c r="E155" s="149" t="str">
        <f>IF(LEN(LocatieLijst!E155)=0,"",LocatieLijst!E155)</f>
        <v/>
      </c>
      <c r="F155" s="149" t="str">
        <f>IF(LEN(LocatieLijst!F155)=0,"",LocatieLijst!F155)</f>
        <v/>
      </c>
      <c r="G155" s="149" t="str">
        <f>IF(LEN(LocatieLijst!G155)=0,"",LocatieLijst!G155)</f>
        <v/>
      </c>
      <c r="H155" s="150" t="str">
        <f>IF(G155="Vervalt","Vervalt",IF(G155=0,"",IF(LEN(G155)=0,"",(VLOOKUP(Scenario1!$G155,PDC!$B$6:$I$74,2,FALSE)))))</f>
        <v/>
      </c>
      <c r="I155" s="149" t="str">
        <f>IF(LEN(LocatieLijst!I155)=0,"",LocatieLijst!I155)</f>
        <v/>
      </c>
      <c r="J155" s="2"/>
      <c r="K155" s="2"/>
      <c r="L155" s="3"/>
      <c r="M155" s="8"/>
      <c r="N155" s="8"/>
      <c r="O155" s="12"/>
      <c r="P155" s="4"/>
      <c r="Q155" s="4"/>
      <c r="R155" s="4"/>
      <c r="S155" s="72">
        <f t="shared" si="4"/>
        <v>0</v>
      </c>
      <c r="T155" s="72">
        <f>IF(G155="Vervalt",0,IF(G155=0,0,IF(LEN(G155)=0,0,(VLOOKUP($G155,PDC!$B$6:$I$74,6,FALSE)))))</f>
        <v>0</v>
      </c>
      <c r="U155" s="72">
        <f t="shared" si="5"/>
        <v>0</v>
      </c>
      <c r="V155" s="73">
        <f>IF(G155="Vervalt",0,IF(J155="Inkoop bij 3e partij",Q155*(1+PDC!$F$28),0))</f>
        <v>0</v>
      </c>
      <c r="W155" s="73">
        <f>IF(G155="Vervalt",0,IF(J155="Inkoop bij 3e partij",P155*(1+PDC!$F$27)+IF(G155=0,0,IF(LEN(G155)=0,0,VLOOKUP($G155,PDC!$B$6:$I$74,7,FALSE))),0))</f>
        <v>0</v>
      </c>
      <c r="X155" s="74">
        <f>IF(G155="Vervalt",0,IF(J155="Inkoop bij 3e partij",0,IF(G155=0,0,IF(LEN(G155)=0,0,VLOOKUP($G155,PDC!$B$6:$I$74,5,FALSE)))))</f>
        <v>0</v>
      </c>
      <c r="Y155" s="74">
        <f>IF(G155="Vervalt",0,IF(J155="On-Net maken (glasvezel)",$M155*PDC!$F$23+$N155*PDC!$F$24+PDC!$F$22+$O155,IF(J155="On-Net maken (radio)",PDC!$F$25+$O155,0)))</f>
        <v>0</v>
      </c>
    </row>
    <row r="156" spans="1:25" x14ac:dyDescent="0.3">
      <c r="A156" s="149" t="str">
        <f>IF(LEN(LocatieLijst!A156)=0,"",LocatieLijst!A156)</f>
        <v/>
      </c>
      <c r="B156" s="149" t="str">
        <f>IF(LEN(LocatieLijst!B156)=0,"",LocatieLijst!B156)</f>
        <v/>
      </c>
      <c r="C156" s="149" t="str">
        <f>IF(LEN(LocatieLijst!C156)=0,"",LocatieLijst!C156)</f>
        <v/>
      </c>
      <c r="D156" s="149" t="str">
        <f>IF(LEN(LocatieLijst!D156)=0,"",LocatieLijst!D156)</f>
        <v/>
      </c>
      <c r="E156" s="149" t="str">
        <f>IF(LEN(LocatieLijst!E156)=0,"",LocatieLijst!E156)</f>
        <v/>
      </c>
      <c r="F156" s="149" t="str">
        <f>IF(LEN(LocatieLijst!F156)=0,"",LocatieLijst!F156)</f>
        <v/>
      </c>
      <c r="G156" s="149" t="str">
        <f>IF(LEN(LocatieLijst!G156)=0,"",LocatieLijst!G156)</f>
        <v/>
      </c>
      <c r="H156" s="150" t="str">
        <f>IF(G156="Vervalt","Vervalt",IF(G156=0,"",IF(LEN(G156)=0,"",(VLOOKUP(Scenario1!$G156,PDC!$B$6:$I$74,2,FALSE)))))</f>
        <v/>
      </c>
      <c r="I156" s="149" t="str">
        <f>IF(LEN(LocatieLijst!I156)=0,"",LocatieLijst!I156)</f>
        <v/>
      </c>
      <c r="J156" s="2"/>
      <c r="K156" s="2"/>
      <c r="L156" s="3"/>
      <c r="M156" s="8"/>
      <c r="N156" s="8"/>
      <c r="O156" s="12"/>
      <c r="P156" s="4"/>
      <c r="Q156" s="4"/>
      <c r="R156" s="4"/>
      <c r="S156" s="72">
        <f t="shared" si="4"/>
        <v>0</v>
      </c>
      <c r="T156" s="72">
        <f>IF(G156="Vervalt",0,IF(G156=0,0,IF(LEN(G156)=0,0,(VLOOKUP($G156,PDC!$B$6:$I$74,6,FALSE)))))</f>
        <v>0</v>
      </c>
      <c r="U156" s="72">
        <f t="shared" si="5"/>
        <v>0</v>
      </c>
      <c r="V156" s="73">
        <f>IF(G156="Vervalt",0,IF(J156="Inkoop bij 3e partij",Q156*(1+PDC!$F$28),0))</f>
        <v>0</v>
      </c>
      <c r="W156" s="73">
        <f>IF(G156="Vervalt",0,IF(J156="Inkoop bij 3e partij",P156*(1+PDC!$F$27)+IF(G156=0,0,IF(LEN(G156)=0,0,VLOOKUP($G156,PDC!$B$6:$I$74,7,FALSE))),0))</f>
        <v>0</v>
      </c>
      <c r="X156" s="74">
        <f>IF(G156="Vervalt",0,IF(J156="Inkoop bij 3e partij",0,IF(G156=0,0,IF(LEN(G156)=0,0,VLOOKUP($G156,PDC!$B$6:$I$74,5,FALSE)))))</f>
        <v>0</v>
      </c>
      <c r="Y156" s="74">
        <f>IF(G156="Vervalt",0,IF(J156="On-Net maken (glasvezel)",$M156*PDC!$F$23+$N156*PDC!$F$24+PDC!$F$22+$O156,IF(J156="On-Net maken (radio)",PDC!$F$25+$O156,0)))</f>
        <v>0</v>
      </c>
    </row>
    <row r="157" spans="1:25" x14ac:dyDescent="0.3">
      <c r="A157" s="149" t="str">
        <f>IF(LEN(LocatieLijst!A157)=0,"",LocatieLijst!A157)</f>
        <v/>
      </c>
      <c r="B157" s="149" t="str">
        <f>IF(LEN(LocatieLijst!B157)=0,"",LocatieLijst!B157)</f>
        <v/>
      </c>
      <c r="C157" s="149" t="str">
        <f>IF(LEN(LocatieLijst!C157)=0,"",LocatieLijst!C157)</f>
        <v/>
      </c>
      <c r="D157" s="149" t="str">
        <f>IF(LEN(LocatieLijst!D157)=0,"",LocatieLijst!D157)</f>
        <v/>
      </c>
      <c r="E157" s="149" t="str">
        <f>IF(LEN(LocatieLijst!E157)=0,"",LocatieLijst!E157)</f>
        <v/>
      </c>
      <c r="F157" s="149" t="str">
        <f>IF(LEN(LocatieLijst!F157)=0,"",LocatieLijst!F157)</f>
        <v/>
      </c>
      <c r="G157" s="149" t="str">
        <f>IF(LEN(LocatieLijst!G157)=0,"",LocatieLijst!G157)</f>
        <v/>
      </c>
      <c r="H157" s="150" t="str">
        <f>IF(G157="Vervalt","Vervalt",IF(G157=0,"",IF(LEN(G157)=0,"",(VLOOKUP(Scenario1!$G157,PDC!$B$6:$I$74,2,FALSE)))))</f>
        <v/>
      </c>
      <c r="I157" s="149" t="str">
        <f>IF(LEN(LocatieLijst!I157)=0,"",LocatieLijst!I157)</f>
        <v/>
      </c>
      <c r="J157" s="2"/>
      <c r="K157" s="2"/>
      <c r="L157" s="3"/>
      <c r="M157" s="8"/>
      <c r="N157" s="8"/>
      <c r="O157" s="12"/>
      <c r="P157" s="4"/>
      <c r="Q157" s="4"/>
      <c r="R157" s="4"/>
      <c r="S157" s="72">
        <f t="shared" si="4"/>
        <v>0</v>
      </c>
      <c r="T157" s="72">
        <f>IF(G157="Vervalt",0,IF(G157=0,0,IF(LEN(G157)=0,0,(VLOOKUP($G157,PDC!$B$6:$I$74,6,FALSE)))))</f>
        <v>0</v>
      </c>
      <c r="U157" s="72">
        <f t="shared" si="5"/>
        <v>0</v>
      </c>
      <c r="V157" s="73">
        <f>IF(G157="Vervalt",0,IF(J157="Inkoop bij 3e partij",Q157*(1+PDC!$F$28),0))</f>
        <v>0</v>
      </c>
      <c r="W157" s="73">
        <f>IF(G157="Vervalt",0,IF(J157="Inkoop bij 3e partij",P157*(1+PDC!$F$27)+IF(G157=0,0,IF(LEN(G157)=0,0,VLOOKUP($G157,PDC!$B$6:$I$74,7,FALSE))),0))</f>
        <v>0</v>
      </c>
      <c r="X157" s="74">
        <f>IF(G157="Vervalt",0,IF(J157="Inkoop bij 3e partij",0,IF(G157=0,0,IF(LEN(G157)=0,0,VLOOKUP($G157,PDC!$B$6:$I$74,5,FALSE)))))</f>
        <v>0</v>
      </c>
      <c r="Y157" s="74">
        <f>IF(G157="Vervalt",0,IF(J157="On-Net maken (glasvezel)",$M157*PDC!$F$23+$N157*PDC!$F$24+PDC!$F$22+$O157,IF(J157="On-Net maken (radio)",PDC!$F$25+$O157,0)))</f>
        <v>0</v>
      </c>
    </row>
    <row r="158" spans="1:25" x14ac:dyDescent="0.3">
      <c r="A158" s="149" t="str">
        <f>IF(LEN(LocatieLijst!A158)=0,"",LocatieLijst!A158)</f>
        <v/>
      </c>
      <c r="B158" s="149" t="str">
        <f>IF(LEN(LocatieLijst!B158)=0,"",LocatieLijst!B158)</f>
        <v/>
      </c>
      <c r="C158" s="149" t="str">
        <f>IF(LEN(LocatieLijst!C158)=0,"",LocatieLijst!C158)</f>
        <v/>
      </c>
      <c r="D158" s="149" t="str">
        <f>IF(LEN(LocatieLijst!D158)=0,"",LocatieLijst!D158)</f>
        <v/>
      </c>
      <c r="E158" s="149" t="str">
        <f>IF(LEN(LocatieLijst!E158)=0,"",LocatieLijst!E158)</f>
        <v/>
      </c>
      <c r="F158" s="149" t="str">
        <f>IF(LEN(LocatieLijst!F158)=0,"",LocatieLijst!F158)</f>
        <v/>
      </c>
      <c r="G158" s="149" t="str">
        <f>IF(LEN(LocatieLijst!G158)=0,"",LocatieLijst!G158)</f>
        <v/>
      </c>
      <c r="H158" s="150" t="str">
        <f>IF(G158="Vervalt","Vervalt",IF(G158=0,"",IF(LEN(G158)=0,"",(VLOOKUP(Scenario1!$G158,PDC!$B$6:$I$74,2,FALSE)))))</f>
        <v/>
      </c>
      <c r="I158" s="149" t="str">
        <f>IF(LEN(LocatieLijst!I158)=0,"",LocatieLijst!I158)</f>
        <v/>
      </c>
      <c r="J158" s="2"/>
      <c r="K158" s="2"/>
      <c r="L158" s="3"/>
      <c r="M158" s="8"/>
      <c r="N158" s="8"/>
      <c r="O158" s="12"/>
      <c r="P158" s="4"/>
      <c r="Q158" s="4"/>
      <c r="R158" s="4"/>
      <c r="S158" s="72">
        <f t="shared" si="4"/>
        <v>0</v>
      </c>
      <c r="T158" s="72">
        <f>IF(G158="Vervalt",0,IF(G158=0,0,IF(LEN(G158)=0,0,(VLOOKUP($G158,PDC!$B$6:$I$74,6,FALSE)))))</f>
        <v>0</v>
      </c>
      <c r="U158" s="72">
        <f t="shared" si="5"/>
        <v>0</v>
      </c>
      <c r="V158" s="73">
        <f>IF(G158="Vervalt",0,IF(J158="Inkoop bij 3e partij",Q158*(1+PDC!$F$28),0))</f>
        <v>0</v>
      </c>
      <c r="W158" s="73">
        <f>IF(G158="Vervalt",0,IF(J158="Inkoop bij 3e partij",P158*(1+PDC!$F$27)+IF(G158=0,0,IF(LEN(G158)=0,0,VLOOKUP($G158,PDC!$B$6:$I$74,7,FALSE))),0))</f>
        <v>0</v>
      </c>
      <c r="X158" s="74">
        <f>IF(G158="Vervalt",0,IF(J158="Inkoop bij 3e partij",0,IF(G158=0,0,IF(LEN(G158)=0,0,VLOOKUP($G158,PDC!$B$6:$I$74,5,FALSE)))))</f>
        <v>0</v>
      </c>
      <c r="Y158" s="74">
        <f>IF(G158="Vervalt",0,IF(J158="On-Net maken (glasvezel)",$M158*PDC!$F$23+$N158*PDC!$F$24+PDC!$F$22+$O158,IF(J158="On-Net maken (radio)",PDC!$F$25+$O158,0)))</f>
        <v>0</v>
      </c>
    </row>
    <row r="159" spans="1:25" x14ac:dyDescent="0.3">
      <c r="A159" s="149" t="str">
        <f>IF(LEN(LocatieLijst!A159)=0,"",LocatieLijst!A159)</f>
        <v/>
      </c>
      <c r="B159" s="149" t="str">
        <f>IF(LEN(LocatieLijst!B159)=0,"",LocatieLijst!B159)</f>
        <v/>
      </c>
      <c r="C159" s="149" t="str">
        <f>IF(LEN(LocatieLijst!C159)=0,"",LocatieLijst!C159)</f>
        <v/>
      </c>
      <c r="D159" s="149" t="str">
        <f>IF(LEN(LocatieLijst!D159)=0,"",LocatieLijst!D159)</f>
        <v/>
      </c>
      <c r="E159" s="149" t="str">
        <f>IF(LEN(LocatieLijst!E159)=0,"",LocatieLijst!E159)</f>
        <v/>
      </c>
      <c r="F159" s="149" t="str">
        <f>IF(LEN(LocatieLijst!F159)=0,"",LocatieLijst!F159)</f>
        <v/>
      </c>
      <c r="G159" s="149" t="str">
        <f>IF(LEN(LocatieLijst!G159)=0,"",LocatieLijst!G159)</f>
        <v/>
      </c>
      <c r="H159" s="150" t="str">
        <f>IF(G159="Vervalt","Vervalt",IF(G159=0,"",IF(LEN(G159)=0,"",(VLOOKUP(Scenario1!$G159,PDC!$B$6:$I$74,2,FALSE)))))</f>
        <v/>
      </c>
      <c r="I159" s="149" t="str">
        <f>IF(LEN(LocatieLijst!I159)=0,"",LocatieLijst!I159)</f>
        <v/>
      </c>
      <c r="J159" s="2"/>
      <c r="K159" s="2"/>
      <c r="L159" s="3"/>
      <c r="M159" s="8"/>
      <c r="N159" s="8"/>
      <c r="O159" s="12"/>
      <c r="P159" s="4"/>
      <c r="Q159" s="4"/>
      <c r="R159" s="4"/>
      <c r="S159" s="72">
        <f t="shared" si="4"/>
        <v>0</v>
      </c>
      <c r="T159" s="72">
        <f>IF(G159="Vervalt",0,IF(G159=0,0,IF(LEN(G159)=0,0,(VLOOKUP($G159,PDC!$B$6:$I$74,6,FALSE)))))</f>
        <v>0</v>
      </c>
      <c r="U159" s="72">
        <f t="shared" si="5"/>
        <v>0</v>
      </c>
      <c r="V159" s="73">
        <f>IF(G159="Vervalt",0,IF(J159="Inkoop bij 3e partij",Q159*(1+PDC!$F$28),0))</f>
        <v>0</v>
      </c>
      <c r="W159" s="73">
        <f>IF(G159="Vervalt",0,IF(J159="Inkoop bij 3e partij",P159*(1+PDC!$F$27)+IF(G159=0,0,IF(LEN(G159)=0,0,VLOOKUP($G159,PDC!$B$6:$I$74,7,FALSE))),0))</f>
        <v>0</v>
      </c>
      <c r="X159" s="74">
        <f>IF(G159="Vervalt",0,IF(J159="Inkoop bij 3e partij",0,IF(G159=0,0,IF(LEN(G159)=0,0,VLOOKUP($G159,PDC!$B$6:$I$74,5,FALSE)))))</f>
        <v>0</v>
      </c>
      <c r="Y159" s="74">
        <f>IF(G159="Vervalt",0,IF(J159="On-Net maken (glasvezel)",$M159*PDC!$F$23+$N159*PDC!$F$24+PDC!$F$22+$O159,IF(J159="On-Net maken (radio)",PDC!$F$25+$O159,0)))</f>
        <v>0</v>
      </c>
    </row>
    <row r="160" spans="1:25" x14ac:dyDescent="0.3">
      <c r="A160" s="149" t="str">
        <f>IF(LEN(LocatieLijst!A160)=0,"",LocatieLijst!A160)</f>
        <v/>
      </c>
      <c r="B160" s="149" t="str">
        <f>IF(LEN(LocatieLijst!B160)=0,"",LocatieLijst!B160)</f>
        <v/>
      </c>
      <c r="C160" s="149" t="str">
        <f>IF(LEN(LocatieLijst!C160)=0,"",LocatieLijst!C160)</f>
        <v/>
      </c>
      <c r="D160" s="149" t="str">
        <f>IF(LEN(LocatieLijst!D160)=0,"",LocatieLijst!D160)</f>
        <v/>
      </c>
      <c r="E160" s="149" t="str">
        <f>IF(LEN(LocatieLijst!E160)=0,"",LocatieLijst!E160)</f>
        <v/>
      </c>
      <c r="F160" s="149" t="str">
        <f>IF(LEN(LocatieLijst!F160)=0,"",LocatieLijst!F160)</f>
        <v/>
      </c>
      <c r="G160" s="149" t="str">
        <f>IF(LEN(LocatieLijst!G160)=0,"",LocatieLijst!G160)</f>
        <v/>
      </c>
      <c r="H160" s="150" t="str">
        <f>IF(G160="Vervalt","Vervalt",IF(G160=0,"",IF(LEN(G160)=0,"",(VLOOKUP(Scenario1!$G160,PDC!$B$6:$I$74,2,FALSE)))))</f>
        <v/>
      </c>
      <c r="I160" s="149" t="str">
        <f>IF(LEN(LocatieLijst!I160)=0,"",LocatieLijst!I160)</f>
        <v/>
      </c>
      <c r="J160" s="2"/>
      <c r="K160" s="2"/>
      <c r="L160" s="3"/>
      <c r="M160" s="8"/>
      <c r="N160" s="8"/>
      <c r="O160" s="12"/>
      <c r="P160" s="4"/>
      <c r="Q160" s="4"/>
      <c r="R160" s="4"/>
      <c r="S160" s="72">
        <f t="shared" si="4"/>
        <v>0</v>
      </c>
      <c r="T160" s="72">
        <f>IF(G160="Vervalt",0,IF(G160=0,0,IF(LEN(G160)=0,0,(VLOOKUP($G160,PDC!$B$6:$I$74,6,FALSE)))))</f>
        <v>0</v>
      </c>
      <c r="U160" s="72">
        <f t="shared" si="5"/>
        <v>0</v>
      </c>
      <c r="V160" s="73">
        <f>IF(G160="Vervalt",0,IF(J160="Inkoop bij 3e partij",Q160*(1+PDC!$F$28),0))</f>
        <v>0</v>
      </c>
      <c r="W160" s="73">
        <f>IF(G160="Vervalt",0,IF(J160="Inkoop bij 3e partij",P160*(1+PDC!$F$27)+IF(G160=0,0,IF(LEN(G160)=0,0,VLOOKUP($G160,PDC!$B$6:$I$74,7,FALSE))),0))</f>
        <v>0</v>
      </c>
      <c r="X160" s="74">
        <f>IF(G160="Vervalt",0,IF(J160="Inkoop bij 3e partij",0,IF(G160=0,0,IF(LEN(G160)=0,0,VLOOKUP($G160,PDC!$B$6:$I$74,5,FALSE)))))</f>
        <v>0</v>
      </c>
      <c r="Y160" s="74">
        <f>IF(G160="Vervalt",0,IF(J160="On-Net maken (glasvezel)",$M160*PDC!$F$23+$N160*PDC!$F$24+PDC!$F$22+$O160,IF(J160="On-Net maken (radio)",PDC!$F$25+$O160,0)))</f>
        <v>0</v>
      </c>
    </row>
    <row r="161" spans="1:25" x14ac:dyDescent="0.3">
      <c r="A161" s="149" t="str">
        <f>IF(LEN(LocatieLijst!A161)=0,"",LocatieLijst!A161)</f>
        <v/>
      </c>
      <c r="B161" s="149" t="str">
        <f>IF(LEN(LocatieLijst!B161)=0,"",LocatieLijst!B161)</f>
        <v/>
      </c>
      <c r="C161" s="149" t="str">
        <f>IF(LEN(LocatieLijst!C161)=0,"",LocatieLijst!C161)</f>
        <v/>
      </c>
      <c r="D161" s="149" t="str">
        <f>IF(LEN(LocatieLijst!D161)=0,"",LocatieLijst!D161)</f>
        <v/>
      </c>
      <c r="E161" s="149" t="str">
        <f>IF(LEN(LocatieLijst!E161)=0,"",LocatieLijst!E161)</f>
        <v/>
      </c>
      <c r="F161" s="149" t="str">
        <f>IF(LEN(LocatieLijst!F161)=0,"",LocatieLijst!F161)</f>
        <v/>
      </c>
      <c r="G161" s="149" t="str">
        <f>IF(LEN(LocatieLijst!G161)=0,"",LocatieLijst!G161)</f>
        <v/>
      </c>
      <c r="H161" s="150" t="str">
        <f>IF(G161="Vervalt","Vervalt",IF(G161=0,"",IF(LEN(G161)=0,"",(VLOOKUP(Scenario1!$G161,PDC!$B$6:$I$74,2,FALSE)))))</f>
        <v/>
      </c>
      <c r="I161" s="149" t="str">
        <f>IF(LEN(LocatieLijst!I161)=0,"",LocatieLijst!I161)</f>
        <v/>
      </c>
      <c r="J161" s="2"/>
      <c r="K161" s="2"/>
      <c r="L161" s="3"/>
      <c r="M161" s="8"/>
      <c r="N161" s="8"/>
      <c r="O161" s="12"/>
      <c r="P161" s="4"/>
      <c r="Q161" s="4"/>
      <c r="R161" s="4"/>
      <c r="S161" s="72">
        <f t="shared" si="4"/>
        <v>0</v>
      </c>
      <c r="T161" s="72">
        <f>IF(G161="Vervalt",0,IF(G161=0,0,IF(LEN(G161)=0,0,(VLOOKUP($G161,PDC!$B$6:$I$74,6,FALSE)))))</f>
        <v>0</v>
      </c>
      <c r="U161" s="72">
        <f t="shared" si="5"/>
        <v>0</v>
      </c>
      <c r="V161" s="73">
        <f>IF(G161="Vervalt",0,IF(J161="Inkoop bij 3e partij",Q161*(1+PDC!$F$28),0))</f>
        <v>0</v>
      </c>
      <c r="W161" s="73">
        <f>IF(G161="Vervalt",0,IF(J161="Inkoop bij 3e partij",P161*(1+PDC!$F$27)+IF(G161=0,0,IF(LEN(G161)=0,0,VLOOKUP($G161,PDC!$B$6:$I$74,7,FALSE))),0))</f>
        <v>0</v>
      </c>
      <c r="X161" s="74">
        <f>IF(G161="Vervalt",0,IF(J161="Inkoop bij 3e partij",0,IF(G161=0,0,IF(LEN(G161)=0,0,VLOOKUP($G161,PDC!$B$6:$I$74,5,FALSE)))))</f>
        <v>0</v>
      </c>
      <c r="Y161" s="74">
        <f>IF(G161="Vervalt",0,IF(J161="On-Net maken (glasvezel)",$M161*PDC!$F$23+$N161*PDC!$F$24+PDC!$F$22+$O161,IF(J161="On-Net maken (radio)",PDC!$F$25+$O161,0)))</f>
        <v>0</v>
      </c>
    </row>
    <row r="162" spans="1:25" x14ac:dyDescent="0.3">
      <c r="A162" s="149" t="str">
        <f>IF(LEN(LocatieLijst!A162)=0,"",LocatieLijst!A162)</f>
        <v/>
      </c>
      <c r="B162" s="149" t="str">
        <f>IF(LEN(LocatieLijst!B162)=0,"",LocatieLijst!B162)</f>
        <v/>
      </c>
      <c r="C162" s="149" t="str">
        <f>IF(LEN(LocatieLijst!C162)=0,"",LocatieLijst!C162)</f>
        <v/>
      </c>
      <c r="D162" s="149" t="str">
        <f>IF(LEN(LocatieLijst!D162)=0,"",LocatieLijst!D162)</f>
        <v/>
      </c>
      <c r="E162" s="149" t="str">
        <f>IF(LEN(LocatieLijst!E162)=0,"",LocatieLijst!E162)</f>
        <v/>
      </c>
      <c r="F162" s="149" t="str">
        <f>IF(LEN(LocatieLijst!F162)=0,"",LocatieLijst!F162)</f>
        <v/>
      </c>
      <c r="G162" s="149" t="str">
        <f>IF(LEN(LocatieLijst!G162)=0,"",LocatieLijst!G162)</f>
        <v/>
      </c>
      <c r="H162" s="150" t="str">
        <f>IF(G162="Vervalt","Vervalt",IF(G162=0,"",IF(LEN(G162)=0,"",(VLOOKUP(Scenario1!$G162,PDC!$B$6:$I$74,2,FALSE)))))</f>
        <v/>
      </c>
      <c r="I162" s="149" t="str">
        <f>IF(LEN(LocatieLijst!I162)=0,"",LocatieLijst!I162)</f>
        <v/>
      </c>
      <c r="J162" s="2"/>
      <c r="K162" s="2"/>
      <c r="L162" s="3"/>
      <c r="M162" s="8"/>
      <c r="N162" s="8"/>
      <c r="O162" s="12"/>
      <c r="P162" s="4"/>
      <c r="Q162" s="4"/>
      <c r="R162" s="4"/>
      <c r="S162" s="72">
        <f t="shared" si="4"/>
        <v>0</v>
      </c>
      <c r="T162" s="72">
        <f>IF(G162="Vervalt",0,IF(G162=0,0,IF(LEN(G162)=0,0,(VLOOKUP($G162,PDC!$B$6:$I$74,6,FALSE)))))</f>
        <v>0</v>
      </c>
      <c r="U162" s="72">
        <f t="shared" si="5"/>
        <v>0</v>
      </c>
      <c r="V162" s="73">
        <f>IF(G162="Vervalt",0,IF(J162="Inkoop bij 3e partij",Q162*(1+PDC!$F$28),0))</f>
        <v>0</v>
      </c>
      <c r="W162" s="73">
        <f>IF(G162="Vervalt",0,IF(J162="Inkoop bij 3e partij",P162*(1+PDC!$F$27)+IF(G162=0,0,IF(LEN(G162)=0,0,VLOOKUP($G162,PDC!$B$6:$I$74,7,FALSE))),0))</f>
        <v>0</v>
      </c>
      <c r="X162" s="74">
        <f>IF(G162="Vervalt",0,IF(J162="Inkoop bij 3e partij",0,IF(G162=0,0,IF(LEN(G162)=0,0,VLOOKUP($G162,PDC!$B$6:$I$74,5,FALSE)))))</f>
        <v>0</v>
      </c>
      <c r="Y162" s="74">
        <f>IF(G162="Vervalt",0,IF(J162="On-Net maken (glasvezel)",$M162*PDC!$F$23+$N162*PDC!$F$24+PDC!$F$22+$O162,IF(J162="On-Net maken (radio)",PDC!$F$25+$O162,0)))</f>
        <v>0</v>
      </c>
    </row>
    <row r="163" spans="1:25" x14ac:dyDescent="0.3">
      <c r="A163" s="149" t="str">
        <f>IF(LEN(LocatieLijst!A163)=0,"",LocatieLijst!A163)</f>
        <v/>
      </c>
      <c r="B163" s="149" t="str">
        <f>IF(LEN(LocatieLijst!B163)=0,"",LocatieLijst!B163)</f>
        <v/>
      </c>
      <c r="C163" s="149" t="str">
        <f>IF(LEN(LocatieLijst!C163)=0,"",LocatieLijst!C163)</f>
        <v/>
      </c>
      <c r="D163" s="149" t="str">
        <f>IF(LEN(LocatieLijst!D163)=0,"",LocatieLijst!D163)</f>
        <v/>
      </c>
      <c r="E163" s="149" t="str">
        <f>IF(LEN(LocatieLijst!E163)=0,"",LocatieLijst!E163)</f>
        <v/>
      </c>
      <c r="F163" s="149" t="str">
        <f>IF(LEN(LocatieLijst!F163)=0,"",LocatieLijst!F163)</f>
        <v/>
      </c>
      <c r="G163" s="149" t="str">
        <f>IF(LEN(LocatieLijst!G163)=0,"",LocatieLijst!G163)</f>
        <v/>
      </c>
      <c r="H163" s="150" t="str">
        <f>IF(G163="Vervalt","Vervalt",IF(G163=0,"",IF(LEN(G163)=0,"",(VLOOKUP(Scenario1!$G163,PDC!$B$6:$I$74,2,FALSE)))))</f>
        <v/>
      </c>
      <c r="I163" s="149" t="str">
        <f>IF(LEN(LocatieLijst!I163)=0,"",LocatieLijst!I163)</f>
        <v/>
      </c>
      <c r="J163" s="2"/>
      <c r="K163" s="2"/>
      <c r="L163" s="3"/>
      <c r="M163" s="8"/>
      <c r="N163" s="8"/>
      <c r="O163" s="12"/>
      <c r="P163" s="4"/>
      <c r="Q163" s="4"/>
      <c r="R163" s="4"/>
      <c r="S163" s="72">
        <f t="shared" si="4"/>
        <v>0</v>
      </c>
      <c r="T163" s="72">
        <f>IF(G163="Vervalt",0,IF(G163=0,0,IF(LEN(G163)=0,0,(VLOOKUP($G163,PDC!$B$6:$I$74,6,FALSE)))))</f>
        <v>0</v>
      </c>
      <c r="U163" s="72">
        <f t="shared" si="5"/>
        <v>0</v>
      </c>
      <c r="V163" s="73">
        <f>IF(G163="Vervalt",0,IF(J163="Inkoop bij 3e partij",Q163*(1+PDC!$F$28),0))</f>
        <v>0</v>
      </c>
      <c r="W163" s="73">
        <f>IF(G163="Vervalt",0,IF(J163="Inkoop bij 3e partij",P163*(1+PDC!$F$27)+IF(G163=0,0,IF(LEN(G163)=0,0,VLOOKUP($G163,PDC!$B$6:$I$74,7,FALSE))),0))</f>
        <v>0</v>
      </c>
      <c r="X163" s="74">
        <f>IF(G163="Vervalt",0,IF(J163="Inkoop bij 3e partij",0,IF(G163=0,0,IF(LEN(G163)=0,0,VLOOKUP($G163,PDC!$B$6:$I$74,5,FALSE)))))</f>
        <v>0</v>
      </c>
      <c r="Y163" s="74">
        <f>IF(G163="Vervalt",0,IF(J163="On-Net maken (glasvezel)",$M163*PDC!$F$23+$N163*PDC!$F$24+PDC!$F$22+$O163,IF(J163="On-Net maken (radio)",PDC!$F$25+$O163,0)))</f>
        <v>0</v>
      </c>
    </row>
    <row r="164" spans="1:25" x14ac:dyDescent="0.3">
      <c r="A164" s="149" t="str">
        <f>IF(LEN(LocatieLijst!A164)=0,"",LocatieLijst!A164)</f>
        <v/>
      </c>
      <c r="B164" s="149" t="str">
        <f>IF(LEN(LocatieLijst!B164)=0,"",LocatieLijst!B164)</f>
        <v/>
      </c>
      <c r="C164" s="149" t="str">
        <f>IF(LEN(LocatieLijst!C164)=0,"",LocatieLijst!C164)</f>
        <v/>
      </c>
      <c r="D164" s="149" t="str">
        <f>IF(LEN(LocatieLijst!D164)=0,"",LocatieLijst!D164)</f>
        <v/>
      </c>
      <c r="E164" s="149" t="str">
        <f>IF(LEN(LocatieLijst!E164)=0,"",LocatieLijst!E164)</f>
        <v/>
      </c>
      <c r="F164" s="149" t="str">
        <f>IF(LEN(LocatieLijst!F164)=0,"",LocatieLijst!F164)</f>
        <v/>
      </c>
      <c r="G164" s="149" t="str">
        <f>IF(LEN(LocatieLijst!G164)=0,"",LocatieLijst!G164)</f>
        <v/>
      </c>
      <c r="H164" s="150" t="str">
        <f>IF(G164="Vervalt","Vervalt",IF(G164=0,"",IF(LEN(G164)=0,"",(VLOOKUP(Scenario1!$G164,PDC!$B$6:$I$74,2,FALSE)))))</f>
        <v/>
      </c>
      <c r="I164" s="149" t="str">
        <f>IF(LEN(LocatieLijst!I164)=0,"",LocatieLijst!I164)</f>
        <v/>
      </c>
      <c r="J164" s="2"/>
      <c r="K164" s="2"/>
      <c r="L164" s="3"/>
      <c r="M164" s="8"/>
      <c r="N164" s="8"/>
      <c r="O164" s="12"/>
      <c r="P164" s="4"/>
      <c r="Q164" s="4"/>
      <c r="R164" s="4"/>
      <c r="S164" s="72">
        <f t="shared" si="4"/>
        <v>0</v>
      </c>
      <c r="T164" s="72">
        <f>IF(G164="Vervalt",0,IF(G164=0,0,IF(LEN(G164)=0,0,(VLOOKUP($G164,PDC!$B$6:$I$74,6,FALSE)))))</f>
        <v>0</v>
      </c>
      <c r="U164" s="72">
        <f t="shared" si="5"/>
        <v>0</v>
      </c>
      <c r="V164" s="73">
        <f>IF(G164="Vervalt",0,IF(J164="Inkoop bij 3e partij",Q164*(1+PDC!$F$28),0))</f>
        <v>0</v>
      </c>
      <c r="W164" s="73">
        <f>IF(G164="Vervalt",0,IF(J164="Inkoop bij 3e partij",P164*(1+PDC!$F$27)+IF(G164=0,0,IF(LEN(G164)=0,0,VLOOKUP($G164,PDC!$B$6:$I$74,7,FALSE))),0))</f>
        <v>0</v>
      </c>
      <c r="X164" s="74">
        <f>IF(G164="Vervalt",0,IF(J164="Inkoop bij 3e partij",0,IF(G164=0,0,IF(LEN(G164)=0,0,VLOOKUP($G164,PDC!$B$6:$I$74,5,FALSE)))))</f>
        <v>0</v>
      </c>
      <c r="Y164" s="74">
        <f>IF(G164="Vervalt",0,IF(J164="On-Net maken (glasvezel)",$M164*PDC!$F$23+$N164*PDC!$F$24+PDC!$F$22+$O164,IF(J164="On-Net maken (radio)",PDC!$F$25+$O164,0)))</f>
        <v>0</v>
      </c>
    </row>
    <row r="165" spans="1:25" x14ac:dyDescent="0.3">
      <c r="A165" s="149" t="str">
        <f>IF(LEN(LocatieLijst!A165)=0,"",LocatieLijst!A165)</f>
        <v/>
      </c>
      <c r="B165" s="149" t="str">
        <f>IF(LEN(LocatieLijst!B165)=0,"",LocatieLijst!B165)</f>
        <v/>
      </c>
      <c r="C165" s="149" t="str">
        <f>IF(LEN(LocatieLijst!C165)=0,"",LocatieLijst!C165)</f>
        <v/>
      </c>
      <c r="D165" s="149" t="str">
        <f>IF(LEN(LocatieLijst!D165)=0,"",LocatieLijst!D165)</f>
        <v/>
      </c>
      <c r="E165" s="149" t="str">
        <f>IF(LEN(LocatieLijst!E165)=0,"",LocatieLijst!E165)</f>
        <v/>
      </c>
      <c r="F165" s="149" t="str">
        <f>IF(LEN(LocatieLijst!F165)=0,"",LocatieLijst!F165)</f>
        <v/>
      </c>
      <c r="G165" s="149" t="str">
        <f>IF(LEN(LocatieLijst!G165)=0,"",LocatieLijst!G165)</f>
        <v/>
      </c>
      <c r="H165" s="150" t="str">
        <f>IF(G165="Vervalt","Vervalt",IF(G165=0,"",IF(LEN(G165)=0,"",(VLOOKUP(Scenario1!$G165,PDC!$B$6:$I$74,2,FALSE)))))</f>
        <v/>
      </c>
      <c r="I165" s="149" t="str">
        <f>IF(LEN(LocatieLijst!I165)=0,"",LocatieLijst!I165)</f>
        <v/>
      </c>
      <c r="J165" s="2"/>
      <c r="K165" s="2"/>
      <c r="L165" s="3"/>
      <c r="M165" s="8"/>
      <c r="N165" s="8"/>
      <c r="O165" s="12"/>
      <c r="P165" s="4"/>
      <c r="Q165" s="4"/>
      <c r="R165" s="4"/>
      <c r="S165" s="72">
        <f t="shared" si="4"/>
        <v>0</v>
      </c>
      <c r="T165" s="72">
        <f>IF(G165="Vervalt",0,IF(G165=0,0,IF(LEN(G165)=0,0,(VLOOKUP($G165,PDC!$B$6:$I$74,6,FALSE)))))</f>
        <v>0</v>
      </c>
      <c r="U165" s="72">
        <f t="shared" si="5"/>
        <v>0</v>
      </c>
      <c r="V165" s="73">
        <f>IF(G165="Vervalt",0,IF(J165="Inkoop bij 3e partij",Q165*(1+PDC!$F$28),0))</f>
        <v>0</v>
      </c>
      <c r="W165" s="73">
        <f>IF(G165="Vervalt",0,IF(J165="Inkoop bij 3e partij",P165*(1+PDC!$F$27)+IF(G165=0,0,IF(LEN(G165)=0,0,VLOOKUP($G165,PDC!$B$6:$I$74,7,FALSE))),0))</f>
        <v>0</v>
      </c>
      <c r="X165" s="74">
        <f>IF(G165="Vervalt",0,IF(J165="Inkoop bij 3e partij",0,IF(G165=0,0,IF(LEN(G165)=0,0,VLOOKUP($G165,PDC!$B$6:$I$74,5,FALSE)))))</f>
        <v>0</v>
      </c>
      <c r="Y165" s="74">
        <f>IF(G165="Vervalt",0,IF(J165="On-Net maken (glasvezel)",$M165*PDC!$F$23+$N165*PDC!$F$24+PDC!$F$22+$O165,IF(J165="On-Net maken (radio)",PDC!$F$25+$O165,0)))</f>
        <v>0</v>
      </c>
    </row>
    <row r="166" spans="1:25" x14ac:dyDescent="0.3">
      <c r="A166" s="149" t="str">
        <f>IF(LEN(LocatieLijst!A166)=0,"",LocatieLijst!A166)</f>
        <v/>
      </c>
      <c r="B166" s="149" t="str">
        <f>IF(LEN(LocatieLijst!B166)=0,"",LocatieLijst!B166)</f>
        <v/>
      </c>
      <c r="C166" s="149" t="str">
        <f>IF(LEN(LocatieLijst!C166)=0,"",LocatieLijst!C166)</f>
        <v/>
      </c>
      <c r="D166" s="149" t="str">
        <f>IF(LEN(LocatieLijst!D166)=0,"",LocatieLijst!D166)</f>
        <v/>
      </c>
      <c r="E166" s="149" t="str">
        <f>IF(LEN(LocatieLijst!E166)=0,"",LocatieLijst!E166)</f>
        <v/>
      </c>
      <c r="F166" s="149" t="str">
        <f>IF(LEN(LocatieLijst!F166)=0,"",LocatieLijst!F166)</f>
        <v/>
      </c>
      <c r="G166" s="149" t="str">
        <f>IF(LEN(LocatieLijst!G166)=0,"",LocatieLijst!G166)</f>
        <v/>
      </c>
      <c r="H166" s="150" t="str">
        <f>IF(G166="Vervalt","Vervalt",IF(G166=0,"",IF(LEN(G166)=0,"",(VLOOKUP(Scenario1!$G166,PDC!$B$6:$I$74,2,FALSE)))))</f>
        <v/>
      </c>
      <c r="I166" s="149" t="str">
        <f>IF(LEN(LocatieLijst!I166)=0,"",LocatieLijst!I166)</f>
        <v/>
      </c>
      <c r="J166" s="2"/>
      <c r="K166" s="2"/>
      <c r="L166" s="3"/>
      <c r="M166" s="8"/>
      <c r="N166" s="8"/>
      <c r="O166" s="12"/>
      <c r="P166" s="4"/>
      <c r="Q166" s="4"/>
      <c r="R166" s="4"/>
      <c r="S166" s="72">
        <f t="shared" si="4"/>
        <v>0</v>
      </c>
      <c r="T166" s="72">
        <f>IF(G166="Vervalt",0,IF(G166=0,0,IF(LEN(G166)=0,0,(VLOOKUP($G166,PDC!$B$6:$I$74,6,FALSE)))))</f>
        <v>0</v>
      </c>
      <c r="U166" s="72">
        <f t="shared" si="5"/>
        <v>0</v>
      </c>
      <c r="V166" s="73">
        <f>IF(G166="Vervalt",0,IF(J166="Inkoop bij 3e partij",Q166*(1+PDC!$F$28),0))</f>
        <v>0</v>
      </c>
      <c r="W166" s="73">
        <f>IF(G166="Vervalt",0,IF(J166="Inkoop bij 3e partij",P166*(1+PDC!$F$27)+IF(G166=0,0,IF(LEN(G166)=0,0,VLOOKUP($G166,PDC!$B$6:$I$74,7,FALSE))),0))</f>
        <v>0</v>
      </c>
      <c r="X166" s="74">
        <f>IF(G166="Vervalt",0,IF(J166="Inkoop bij 3e partij",0,IF(G166=0,0,IF(LEN(G166)=0,0,VLOOKUP($G166,PDC!$B$6:$I$74,5,FALSE)))))</f>
        <v>0</v>
      </c>
      <c r="Y166" s="74">
        <f>IF(G166="Vervalt",0,IF(J166="On-Net maken (glasvezel)",$M166*PDC!$F$23+$N166*PDC!$F$24+PDC!$F$22+$O166,IF(J166="On-Net maken (radio)",PDC!$F$25+$O166,0)))</f>
        <v>0</v>
      </c>
    </row>
    <row r="167" spans="1:25" x14ac:dyDescent="0.3">
      <c r="A167" s="149" t="str">
        <f>IF(LEN(LocatieLijst!A167)=0,"",LocatieLijst!A167)</f>
        <v/>
      </c>
      <c r="B167" s="149" t="str">
        <f>IF(LEN(LocatieLijst!B167)=0,"",LocatieLijst!B167)</f>
        <v/>
      </c>
      <c r="C167" s="149" t="str">
        <f>IF(LEN(LocatieLijst!C167)=0,"",LocatieLijst!C167)</f>
        <v/>
      </c>
      <c r="D167" s="149" t="str">
        <f>IF(LEN(LocatieLijst!D167)=0,"",LocatieLijst!D167)</f>
        <v/>
      </c>
      <c r="E167" s="149" t="str">
        <f>IF(LEN(LocatieLijst!E167)=0,"",LocatieLijst!E167)</f>
        <v/>
      </c>
      <c r="F167" s="149" t="str">
        <f>IF(LEN(LocatieLijst!F167)=0,"",LocatieLijst!F167)</f>
        <v/>
      </c>
      <c r="G167" s="149" t="str">
        <f>IF(LEN(LocatieLijst!G167)=0,"",LocatieLijst!G167)</f>
        <v/>
      </c>
      <c r="H167" s="150" t="str">
        <f>IF(G167="Vervalt","Vervalt",IF(G167=0,"",IF(LEN(G167)=0,"",(VLOOKUP(Scenario1!$G167,PDC!$B$6:$I$74,2,FALSE)))))</f>
        <v/>
      </c>
      <c r="I167" s="149" t="str">
        <f>IF(LEN(LocatieLijst!I167)=0,"",LocatieLijst!I167)</f>
        <v/>
      </c>
      <c r="J167" s="2"/>
      <c r="K167" s="2"/>
      <c r="L167" s="3"/>
      <c r="M167" s="8"/>
      <c r="N167" s="8"/>
      <c r="O167" s="12"/>
      <c r="P167" s="4"/>
      <c r="Q167" s="4"/>
      <c r="R167" s="4"/>
      <c r="S167" s="72">
        <f t="shared" si="4"/>
        <v>0</v>
      </c>
      <c r="T167" s="72">
        <f>IF(G167="Vervalt",0,IF(G167=0,0,IF(LEN(G167)=0,0,(VLOOKUP($G167,PDC!$B$6:$I$74,6,FALSE)))))</f>
        <v>0</v>
      </c>
      <c r="U167" s="72">
        <f t="shared" si="5"/>
        <v>0</v>
      </c>
      <c r="V167" s="73">
        <f>IF(G167="Vervalt",0,IF(J167="Inkoop bij 3e partij",Q167*(1+PDC!$F$28),0))</f>
        <v>0</v>
      </c>
      <c r="W167" s="73">
        <f>IF(G167="Vervalt",0,IF(J167="Inkoop bij 3e partij",P167*(1+PDC!$F$27)+IF(G167=0,0,IF(LEN(G167)=0,0,VLOOKUP($G167,PDC!$B$6:$I$74,7,FALSE))),0))</f>
        <v>0</v>
      </c>
      <c r="X167" s="74">
        <f>IF(G167="Vervalt",0,IF(J167="Inkoop bij 3e partij",0,IF(G167=0,0,IF(LEN(G167)=0,0,VLOOKUP($G167,PDC!$B$6:$I$74,5,FALSE)))))</f>
        <v>0</v>
      </c>
      <c r="Y167" s="74">
        <f>IF(G167="Vervalt",0,IF(J167="On-Net maken (glasvezel)",$M167*PDC!$F$23+$N167*PDC!$F$24+PDC!$F$22+$O167,IF(J167="On-Net maken (radio)",PDC!$F$25+$O167,0)))</f>
        <v>0</v>
      </c>
    </row>
    <row r="168" spans="1:25" x14ac:dyDescent="0.3">
      <c r="A168" s="149" t="str">
        <f>IF(LEN(LocatieLijst!A168)=0,"",LocatieLijst!A168)</f>
        <v/>
      </c>
      <c r="B168" s="149" t="str">
        <f>IF(LEN(LocatieLijst!B168)=0,"",LocatieLijst!B168)</f>
        <v/>
      </c>
      <c r="C168" s="149" t="str">
        <f>IF(LEN(LocatieLijst!C168)=0,"",LocatieLijst!C168)</f>
        <v/>
      </c>
      <c r="D168" s="149" t="str">
        <f>IF(LEN(LocatieLijst!D168)=0,"",LocatieLijst!D168)</f>
        <v/>
      </c>
      <c r="E168" s="149" t="str">
        <f>IF(LEN(LocatieLijst!E168)=0,"",LocatieLijst!E168)</f>
        <v/>
      </c>
      <c r="F168" s="149" t="str">
        <f>IF(LEN(LocatieLijst!F168)=0,"",LocatieLijst!F168)</f>
        <v/>
      </c>
      <c r="G168" s="149" t="str">
        <f>IF(LEN(LocatieLijst!G168)=0,"",LocatieLijst!G168)</f>
        <v/>
      </c>
      <c r="H168" s="150" t="str">
        <f>IF(G168="Vervalt","Vervalt",IF(G168=0,"",IF(LEN(G168)=0,"",(VLOOKUP(Scenario1!$G168,PDC!$B$6:$I$74,2,FALSE)))))</f>
        <v/>
      </c>
      <c r="I168" s="149" t="str">
        <f>IF(LEN(LocatieLijst!I168)=0,"",LocatieLijst!I168)</f>
        <v/>
      </c>
      <c r="J168" s="2"/>
      <c r="K168" s="2"/>
      <c r="L168" s="3"/>
      <c r="M168" s="8"/>
      <c r="N168" s="8"/>
      <c r="O168" s="12"/>
      <c r="P168" s="4"/>
      <c r="Q168" s="4"/>
      <c r="R168" s="4"/>
      <c r="S168" s="72">
        <f t="shared" si="4"/>
        <v>0</v>
      </c>
      <c r="T168" s="72">
        <f>IF(G168="Vervalt",0,IF(G168=0,0,IF(LEN(G168)=0,0,(VLOOKUP($G168,PDC!$B$6:$I$74,6,FALSE)))))</f>
        <v>0</v>
      </c>
      <c r="U168" s="72">
        <f t="shared" si="5"/>
        <v>0</v>
      </c>
      <c r="V168" s="73">
        <f>IF(G168="Vervalt",0,IF(J168="Inkoop bij 3e partij",Q168*(1+PDC!$F$28),0))</f>
        <v>0</v>
      </c>
      <c r="W168" s="73">
        <f>IF(G168="Vervalt",0,IF(J168="Inkoop bij 3e partij",P168*(1+PDC!$F$27)+IF(G168=0,0,IF(LEN(G168)=0,0,VLOOKUP($G168,PDC!$B$6:$I$74,7,FALSE))),0))</f>
        <v>0</v>
      </c>
      <c r="X168" s="74">
        <f>IF(G168="Vervalt",0,IF(J168="Inkoop bij 3e partij",0,IF(G168=0,0,IF(LEN(G168)=0,0,VLOOKUP($G168,PDC!$B$6:$I$74,5,FALSE)))))</f>
        <v>0</v>
      </c>
      <c r="Y168" s="74">
        <f>IF(G168="Vervalt",0,IF(J168="On-Net maken (glasvezel)",$M168*PDC!$F$23+$N168*PDC!$F$24+PDC!$F$22+$O168,IF(J168="On-Net maken (radio)",PDC!$F$25+$O168,0)))</f>
        <v>0</v>
      </c>
    </row>
    <row r="169" spans="1:25" x14ac:dyDescent="0.3">
      <c r="A169" s="149" t="str">
        <f>IF(LEN(LocatieLijst!A169)=0,"",LocatieLijst!A169)</f>
        <v/>
      </c>
      <c r="B169" s="149" t="str">
        <f>IF(LEN(LocatieLijst!B169)=0,"",LocatieLijst!B169)</f>
        <v/>
      </c>
      <c r="C169" s="149" t="str">
        <f>IF(LEN(LocatieLijst!C169)=0,"",LocatieLijst!C169)</f>
        <v/>
      </c>
      <c r="D169" s="149" t="str">
        <f>IF(LEN(LocatieLijst!D169)=0,"",LocatieLijst!D169)</f>
        <v/>
      </c>
      <c r="E169" s="149" t="str">
        <f>IF(LEN(LocatieLijst!E169)=0,"",LocatieLijst!E169)</f>
        <v/>
      </c>
      <c r="F169" s="149" t="str">
        <f>IF(LEN(LocatieLijst!F169)=0,"",LocatieLijst!F169)</f>
        <v/>
      </c>
      <c r="G169" s="149" t="str">
        <f>IF(LEN(LocatieLijst!G169)=0,"",LocatieLijst!G169)</f>
        <v/>
      </c>
      <c r="H169" s="150" t="str">
        <f>IF(G169="Vervalt","Vervalt",IF(G169=0,"",IF(LEN(G169)=0,"",(VLOOKUP(Scenario1!$G169,PDC!$B$6:$I$74,2,FALSE)))))</f>
        <v/>
      </c>
      <c r="I169" s="149" t="str">
        <f>IF(LEN(LocatieLijst!I169)=0,"",LocatieLijst!I169)</f>
        <v/>
      </c>
      <c r="J169" s="2"/>
      <c r="K169" s="2"/>
      <c r="L169" s="3"/>
      <c r="M169" s="8"/>
      <c r="N169" s="8"/>
      <c r="O169" s="12"/>
      <c r="P169" s="4"/>
      <c r="Q169" s="4"/>
      <c r="R169" s="4"/>
      <c r="S169" s="72">
        <f t="shared" si="4"/>
        <v>0</v>
      </c>
      <c r="T169" s="72">
        <f>IF(G169="Vervalt",0,IF(G169=0,0,IF(LEN(G169)=0,0,(VLOOKUP($G169,PDC!$B$6:$I$74,6,FALSE)))))</f>
        <v>0</v>
      </c>
      <c r="U169" s="72">
        <f t="shared" si="5"/>
        <v>0</v>
      </c>
      <c r="V169" s="73">
        <f>IF(G169="Vervalt",0,IF(J169="Inkoop bij 3e partij",Q169*(1+PDC!$F$28),0))</f>
        <v>0</v>
      </c>
      <c r="W169" s="73">
        <f>IF(G169="Vervalt",0,IF(J169="Inkoop bij 3e partij",P169*(1+PDC!$F$27)+IF(G169=0,0,IF(LEN(G169)=0,0,VLOOKUP($G169,PDC!$B$6:$I$74,7,FALSE))),0))</f>
        <v>0</v>
      </c>
      <c r="X169" s="74">
        <f>IF(G169="Vervalt",0,IF(J169="Inkoop bij 3e partij",0,IF(G169=0,0,IF(LEN(G169)=0,0,VLOOKUP($G169,PDC!$B$6:$I$74,5,FALSE)))))</f>
        <v>0</v>
      </c>
      <c r="Y169" s="74">
        <f>IF(G169="Vervalt",0,IF(J169="On-Net maken (glasvezel)",$M169*PDC!$F$23+$N169*PDC!$F$24+PDC!$F$22+$O169,IF(J169="On-Net maken (radio)",PDC!$F$25+$O169,0)))</f>
        <v>0</v>
      </c>
    </row>
    <row r="170" spans="1:25" x14ac:dyDescent="0.3">
      <c r="A170" s="149" t="str">
        <f>IF(LEN(LocatieLijst!A170)=0,"",LocatieLijst!A170)</f>
        <v/>
      </c>
      <c r="B170" s="149" t="str">
        <f>IF(LEN(LocatieLijst!B170)=0,"",LocatieLijst!B170)</f>
        <v/>
      </c>
      <c r="C170" s="149" t="str">
        <f>IF(LEN(LocatieLijst!C170)=0,"",LocatieLijst!C170)</f>
        <v/>
      </c>
      <c r="D170" s="149" t="str">
        <f>IF(LEN(LocatieLijst!D170)=0,"",LocatieLijst!D170)</f>
        <v/>
      </c>
      <c r="E170" s="149" t="str">
        <f>IF(LEN(LocatieLijst!E170)=0,"",LocatieLijst!E170)</f>
        <v/>
      </c>
      <c r="F170" s="149" t="str">
        <f>IF(LEN(LocatieLijst!F170)=0,"",LocatieLijst!F170)</f>
        <v/>
      </c>
      <c r="G170" s="149" t="str">
        <f>IF(LEN(LocatieLijst!G170)=0,"",LocatieLijst!G170)</f>
        <v/>
      </c>
      <c r="H170" s="150" t="str">
        <f>IF(G170="Vervalt","Vervalt",IF(G170=0,"",IF(LEN(G170)=0,"",(VLOOKUP(Scenario1!$G170,PDC!$B$6:$I$74,2,FALSE)))))</f>
        <v/>
      </c>
      <c r="I170" s="149" t="str">
        <f>IF(LEN(LocatieLijst!I170)=0,"",LocatieLijst!I170)</f>
        <v/>
      </c>
      <c r="J170" s="2"/>
      <c r="K170" s="2"/>
      <c r="L170" s="3"/>
      <c r="M170" s="8"/>
      <c r="N170" s="8"/>
      <c r="O170" s="12"/>
      <c r="P170" s="4"/>
      <c r="Q170" s="4"/>
      <c r="R170" s="4"/>
      <c r="S170" s="72">
        <f t="shared" si="4"/>
        <v>0</v>
      </c>
      <c r="T170" s="72">
        <f>IF(G170="Vervalt",0,IF(G170=0,0,IF(LEN(G170)=0,0,(VLOOKUP($G170,PDC!$B$6:$I$74,6,FALSE)))))</f>
        <v>0</v>
      </c>
      <c r="U170" s="72">
        <f t="shared" si="5"/>
        <v>0</v>
      </c>
      <c r="V170" s="73">
        <f>IF(G170="Vervalt",0,IF(J170="Inkoop bij 3e partij",Q170*(1+PDC!$F$28),0))</f>
        <v>0</v>
      </c>
      <c r="W170" s="73">
        <f>IF(G170="Vervalt",0,IF(J170="Inkoop bij 3e partij",P170*(1+PDC!$F$27)+IF(G170=0,0,IF(LEN(G170)=0,0,VLOOKUP($G170,PDC!$B$6:$I$74,7,FALSE))),0))</f>
        <v>0</v>
      </c>
      <c r="X170" s="74">
        <f>IF(G170="Vervalt",0,IF(J170="Inkoop bij 3e partij",0,IF(G170=0,0,IF(LEN(G170)=0,0,VLOOKUP($G170,PDC!$B$6:$I$74,5,FALSE)))))</f>
        <v>0</v>
      </c>
      <c r="Y170" s="74">
        <f>IF(G170="Vervalt",0,IF(J170="On-Net maken (glasvezel)",$M170*PDC!$F$23+$N170*PDC!$F$24+PDC!$F$22+$O170,IF(J170="On-Net maken (radio)",PDC!$F$25+$O170,0)))</f>
        <v>0</v>
      </c>
    </row>
    <row r="171" spans="1:25" x14ac:dyDescent="0.3">
      <c r="A171" s="149" t="str">
        <f>IF(LEN(LocatieLijst!A171)=0,"",LocatieLijst!A171)</f>
        <v/>
      </c>
      <c r="B171" s="149" t="str">
        <f>IF(LEN(LocatieLijst!B171)=0,"",LocatieLijst!B171)</f>
        <v/>
      </c>
      <c r="C171" s="149" t="str">
        <f>IF(LEN(LocatieLijst!C171)=0,"",LocatieLijst!C171)</f>
        <v/>
      </c>
      <c r="D171" s="149" t="str">
        <f>IF(LEN(LocatieLijst!D171)=0,"",LocatieLijst!D171)</f>
        <v/>
      </c>
      <c r="E171" s="149" t="str">
        <f>IF(LEN(LocatieLijst!E171)=0,"",LocatieLijst!E171)</f>
        <v/>
      </c>
      <c r="F171" s="149" t="str">
        <f>IF(LEN(LocatieLijst!F171)=0,"",LocatieLijst!F171)</f>
        <v/>
      </c>
      <c r="G171" s="149" t="str">
        <f>IF(LEN(LocatieLijst!G171)=0,"",LocatieLijst!G171)</f>
        <v/>
      </c>
      <c r="H171" s="150" t="str">
        <f>IF(G171="Vervalt","Vervalt",IF(G171=0,"",IF(LEN(G171)=0,"",(VLOOKUP(Scenario1!$G171,PDC!$B$6:$I$74,2,FALSE)))))</f>
        <v/>
      </c>
      <c r="I171" s="149" t="str">
        <f>IF(LEN(LocatieLijst!I171)=0,"",LocatieLijst!I171)</f>
        <v/>
      </c>
      <c r="J171" s="2"/>
      <c r="K171" s="2"/>
      <c r="L171" s="3"/>
      <c r="M171" s="8"/>
      <c r="N171" s="8"/>
      <c r="O171" s="12"/>
      <c r="P171" s="4"/>
      <c r="Q171" s="4"/>
      <c r="R171" s="4"/>
      <c r="S171" s="72">
        <f t="shared" si="4"/>
        <v>0</v>
      </c>
      <c r="T171" s="72">
        <f>IF(G171="Vervalt",0,IF(G171=0,0,IF(LEN(G171)=0,0,(VLOOKUP($G171,PDC!$B$6:$I$74,6,FALSE)))))</f>
        <v>0</v>
      </c>
      <c r="U171" s="72">
        <f t="shared" si="5"/>
        <v>0</v>
      </c>
      <c r="V171" s="73">
        <f>IF(G171="Vervalt",0,IF(J171="Inkoop bij 3e partij",Q171*(1+PDC!$F$28),0))</f>
        <v>0</v>
      </c>
      <c r="W171" s="73">
        <f>IF(G171="Vervalt",0,IF(J171="Inkoop bij 3e partij",P171*(1+PDC!$F$27)+IF(G171=0,0,IF(LEN(G171)=0,0,VLOOKUP($G171,PDC!$B$6:$I$74,7,FALSE))),0))</f>
        <v>0</v>
      </c>
      <c r="X171" s="74">
        <f>IF(G171="Vervalt",0,IF(J171="Inkoop bij 3e partij",0,IF(G171=0,0,IF(LEN(G171)=0,0,VLOOKUP($G171,PDC!$B$6:$I$74,5,FALSE)))))</f>
        <v>0</v>
      </c>
      <c r="Y171" s="74">
        <f>IF(G171="Vervalt",0,IF(J171="On-Net maken (glasvezel)",$M171*PDC!$F$23+$N171*PDC!$F$24+PDC!$F$22+$O171,IF(J171="On-Net maken (radio)",PDC!$F$25+$O171,0)))</f>
        <v>0</v>
      </c>
    </row>
    <row r="172" spans="1:25" x14ac:dyDescent="0.3">
      <c r="A172" s="149" t="str">
        <f>IF(LEN(LocatieLijst!A172)=0,"",LocatieLijst!A172)</f>
        <v/>
      </c>
      <c r="B172" s="149" t="str">
        <f>IF(LEN(LocatieLijst!B172)=0,"",LocatieLijst!B172)</f>
        <v/>
      </c>
      <c r="C172" s="149" t="str">
        <f>IF(LEN(LocatieLijst!C172)=0,"",LocatieLijst!C172)</f>
        <v/>
      </c>
      <c r="D172" s="149" t="str">
        <f>IF(LEN(LocatieLijst!D172)=0,"",LocatieLijst!D172)</f>
        <v/>
      </c>
      <c r="E172" s="149" t="str">
        <f>IF(LEN(LocatieLijst!E172)=0,"",LocatieLijst!E172)</f>
        <v/>
      </c>
      <c r="F172" s="149" t="str">
        <f>IF(LEN(LocatieLijst!F172)=0,"",LocatieLijst!F172)</f>
        <v/>
      </c>
      <c r="G172" s="149" t="str">
        <f>IF(LEN(LocatieLijst!G172)=0,"",LocatieLijst!G172)</f>
        <v/>
      </c>
      <c r="H172" s="150" t="str">
        <f>IF(G172="Vervalt","Vervalt",IF(G172=0,"",IF(LEN(G172)=0,"",(VLOOKUP(Scenario1!$G172,PDC!$B$6:$I$74,2,FALSE)))))</f>
        <v/>
      </c>
      <c r="I172" s="149" t="str">
        <f>IF(LEN(LocatieLijst!I172)=0,"",LocatieLijst!I172)</f>
        <v/>
      </c>
      <c r="J172" s="2"/>
      <c r="K172" s="2"/>
      <c r="L172" s="3"/>
      <c r="M172" s="8"/>
      <c r="N172" s="8"/>
      <c r="O172" s="12"/>
      <c r="P172" s="4"/>
      <c r="Q172" s="4"/>
      <c r="R172" s="4"/>
      <c r="S172" s="72">
        <f t="shared" si="4"/>
        <v>0</v>
      </c>
      <c r="T172" s="72">
        <f>IF(G172="Vervalt",0,IF(G172=0,0,IF(LEN(G172)=0,0,(VLOOKUP($G172,PDC!$B$6:$I$74,6,FALSE)))))</f>
        <v>0</v>
      </c>
      <c r="U172" s="72">
        <f t="shared" si="5"/>
        <v>0</v>
      </c>
      <c r="V172" s="73">
        <f>IF(G172="Vervalt",0,IF(J172="Inkoop bij 3e partij",Q172*(1+PDC!$F$28),0))</f>
        <v>0</v>
      </c>
      <c r="W172" s="73">
        <f>IF(G172="Vervalt",0,IF(J172="Inkoop bij 3e partij",P172*(1+PDC!$F$27)+IF(G172=0,0,IF(LEN(G172)=0,0,VLOOKUP($G172,PDC!$B$6:$I$74,7,FALSE))),0))</f>
        <v>0</v>
      </c>
      <c r="X172" s="74">
        <f>IF(G172="Vervalt",0,IF(J172="Inkoop bij 3e partij",0,IF(G172=0,0,IF(LEN(G172)=0,0,VLOOKUP($G172,PDC!$B$6:$I$74,5,FALSE)))))</f>
        <v>0</v>
      </c>
      <c r="Y172" s="74">
        <f>IF(G172="Vervalt",0,IF(J172="On-Net maken (glasvezel)",$M172*PDC!$F$23+$N172*PDC!$F$24+PDC!$F$22+$O172,IF(J172="On-Net maken (radio)",PDC!$F$25+$O172,0)))</f>
        <v>0</v>
      </c>
    </row>
    <row r="173" spans="1:25" x14ac:dyDescent="0.3">
      <c r="A173" s="149" t="str">
        <f>IF(LEN(LocatieLijst!A173)=0,"",LocatieLijst!A173)</f>
        <v/>
      </c>
      <c r="B173" s="149" t="str">
        <f>IF(LEN(LocatieLijst!B173)=0,"",LocatieLijst!B173)</f>
        <v/>
      </c>
      <c r="C173" s="149" t="str">
        <f>IF(LEN(LocatieLijst!C173)=0,"",LocatieLijst!C173)</f>
        <v/>
      </c>
      <c r="D173" s="149" t="str">
        <f>IF(LEN(LocatieLijst!D173)=0,"",LocatieLijst!D173)</f>
        <v/>
      </c>
      <c r="E173" s="149" t="str">
        <f>IF(LEN(LocatieLijst!E173)=0,"",LocatieLijst!E173)</f>
        <v/>
      </c>
      <c r="F173" s="149" t="str">
        <f>IF(LEN(LocatieLijst!F173)=0,"",LocatieLijst!F173)</f>
        <v/>
      </c>
      <c r="G173" s="149" t="str">
        <f>IF(LEN(LocatieLijst!G173)=0,"",LocatieLijst!G173)</f>
        <v/>
      </c>
      <c r="H173" s="150" t="str">
        <f>IF(G173="Vervalt","Vervalt",IF(G173=0,"",IF(LEN(G173)=0,"",(VLOOKUP(Scenario1!$G173,PDC!$B$6:$I$74,2,FALSE)))))</f>
        <v/>
      </c>
      <c r="I173" s="149" t="str">
        <f>IF(LEN(LocatieLijst!I173)=0,"",LocatieLijst!I173)</f>
        <v/>
      </c>
      <c r="J173" s="2"/>
      <c r="K173" s="2"/>
      <c r="L173" s="3"/>
      <c r="M173" s="8"/>
      <c r="N173" s="8"/>
      <c r="O173" s="12"/>
      <c r="P173" s="4"/>
      <c r="Q173" s="4"/>
      <c r="R173" s="4"/>
      <c r="S173" s="72">
        <f t="shared" si="4"/>
        <v>0</v>
      </c>
      <c r="T173" s="72">
        <f>IF(G173="Vervalt",0,IF(G173=0,0,IF(LEN(G173)=0,0,(VLOOKUP($G173,PDC!$B$6:$I$74,6,FALSE)))))</f>
        <v>0</v>
      </c>
      <c r="U173" s="72">
        <f t="shared" si="5"/>
        <v>0</v>
      </c>
      <c r="V173" s="73">
        <f>IF(G173="Vervalt",0,IF(J173="Inkoop bij 3e partij",Q173*(1+PDC!$F$28),0))</f>
        <v>0</v>
      </c>
      <c r="W173" s="73">
        <f>IF(G173="Vervalt",0,IF(J173="Inkoop bij 3e partij",P173*(1+PDC!$F$27)+IF(G173=0,0,IF(LEN(G173)=0,0,VLOOKUP($G173,PDC!$B$6:$I$74,7,FALSE))),0))</f>
        <v>0</v>
      </c>
      <c r="X173" s="74">
        <f>IF(G173="Vervalt",0,IF(J173="Inkoop bij 3e partij",0,IF(G173=0,0,IF(LEN(G173)=0,0,VLOOKUP($G173,PDC!$B$6:$I$74,5,FALSE)))))</f>
        <v>0</v>
      </c>
      <c r="Y173" s="74">
        <f>IF(G173="Vervalt",0,IF(J173="On-Net maken (glasvezel)",$M173*PDC!$F$23+$N173*PDC!$F$24+PDC!$F$22+$O173,IF(J173="On-Net maken (radio)",PDC!$F$25+$O173,0)))</f>
        <v>0</v>
      </c>
    </row>
    <row r="174" spans="1:25" x14ac:dyDescent="0.3">
      <c r="A174" s="149" t="str">
        <f>IF(LEN(LocatieLijst!A174)=0,"",LocatieLijst!A174)</f>
        <v/>
      </c>
      <c r="B174" s="149" t="str">
        <f>IF(LEN(LocatieLijst!B174)=0,"",LocatieLijst!B174)</f>
        <v/>
      </c>
      <c r="C174" s="149" t="str">
        <f>IF(LEN(LocatieLijst!C174)=0,"",LocatieLijst!C174)</f>
        <v/>
      </c>
      <c r="D174" s="149" t="str">
        <f>IF(LEN(LocatieLijst!D174)=0,"",LocatieLijst!D174)</f>
        <v/>
      </c>
      <c r="E174" s="149" t="str">
        <f>IF(LEN(LocatieLijst!E174)=0,"",LocatieLijst!E174)</f>
        <v/>
      </c>
      <c r="F174" s="149" t="str">
        <f>IF(LEN(LocatieLijst!F174)=0,"",LocatieLijst!F174)</f>
        <v/>
      </c>
      <c r="G174" s="149" t="str">
        <f>IF(LEN(LocatieLijst!G174)=0,"",LocatieLijst!G174)</f>
        <v/>
      </c>
      <c r="H174" s="150" t="str">
        <f>IF(G174="Vervalt","Vervalt",IF(G174=0,"",IF(LEN(G174)=0,"",(VLOOKUP(Scenario1!$G174,PDC!$B$6:$I$74,2,FALSE)))))</f>
        <v/>
      </c>
      <c r="I174" s="149" t="str">
        <f>IF(LEN(LocatieLijst!I174)=0,"",LocatieLijst!I174)</f>
        <v/>
      </c>
      <c r="J174" s="2"/>
      <c r="K174" s="2"/>
      <c r="L174" s="3"/>
      <c r="M174" s="8"/>
      <c r="N174" s="8"/>
      <c r="O174" s="12"/>
      <c r="P174" s="4"/>
      <c r="Q174" s="4"/>
      <c r="R174" s="4"/>
      <c r="S174" s="72">
        <f t="shared" si="4"/>
        <v>0</v>
      </c>
      <c r="T174" s="72">
        <f>IF(G174="Vervalt",0,IF(G174=0,0,IF(LEN(G174)=0,0,(VLOOKUP($G174,PDC!$B$6:$I$74,6,FALSE)))))</f>
        <v>0</v>
      </c>
      <c r="U174" s="72">
        <f t="shared" si="5"/>
        <v>0</v>
      </c>
      <c r="V174" s="73">
        <f>IF(G174="Vervalt",0,IF(J174="Inkoop bij 3e partij",Q174*(1+PDC!$F$28),0))</f>
        <v>0</v>
      </c>
      <c r="W174" s="73">
        <f>IF(G174="Vervalt",0,IF(J174="Inkoop bij 3e partij",P174*(1+PDC!$F$27)+IF(G174=0,0,IF(LEN(G174)=0,0,VLOOKUP($G174,PDC!$B$6:$I$74,7,FALSE))),0))</f>
        <v>0</v>
      </c>
      <c r="X174" s="74">
        <f>IF(G174="Vervalt",0,IF(J174="Inkoop bij 3e partij",0,IF(G174=0,0,IF(LEN(G174)=0,0,VLOOKUP($G174,PDC!$B$6:$I$74,5,FALSE)))))</f>
        <v>0</v>
      </c>
      <c r="Y174" s="74">
        <f>IF(G174="Vervalt",0,IF(J174="On-Net maken (glasvezel)",$M174*PDC!$F$23+$N174*PDC!$F$24+PDC!$F$22+$O174,IF(J174="On-Net maken (radio)",PDC!$F$25+$O174,0)))</f>
        <v>0</v>
      </c>
    </row>
    <row r="175" spans="1:25" x14ac:dyDescent="0.3">
      <c r="A175" s="149" t="str">
        <f>IF(LEN(LocatieLijst!A175)=0,"",LocatieLijst!A175)</f>
        <v/>
      </c>
      <c r="B175" s="149" t="str">
        <f>IF(LEN(LocatieLijst!B175)=0,"",LocatieLijst!B175)</f>
        <v/>
      </c>
      <c r="C175" s="149" t="str">
        <f>IF(LEN(LocatieLijst!C175)=0,"",LocatieLijst!C175)</f>
        <v/>
      </c>
      <c r="D175" s="149" t="str">
        <f>IF(LEN(LocatieLijst!D175)=0,"",LocatieLijst!D175)</f>
        <v/>
      </c>
      <c r="E175" s="149" t="str">
        <f>IF(LEN(LocatieLijst!E175)=0,"",LocatieLijst!E175)</f>
        <v/>
      </c>
      <c r="F175" s="149" t="str">
        <f>IF(LEN(LocatieLijst!F175)=0,"",LocatieLijst!F175)</f>
        <v/>
      </c>
      <c r="G175" s="149" t="str">
        <f>IF(LEN(LocatieLijst!G175)=0,"",LocatieLijst!G175)</f>
        <v/>
      </c>
      <c r="H175" s="150" t="str">
        <f>IF(G175="Vervalt","Vervalt",IF(G175=0,"",IF(LEN(G175)=0,"",(VLOOKUP(Scenario1!$G175,PDC!$B$6:$I$74,2,FALSE)))))</f>
        <v/>
      </c>
      <c r="I175" s="149" t="str">
        <f>IF(LEN(LocatieLijst!I175)=0,"",LocatieLijst!I175)</f>
        <v/>
      </c>
      <c r="J175" s="2"/>
      <c r="K175" s="2"/>
      <c r="L175" s="3"/>
      <c r="M175" s="8"/>
      <c r="N175" s="8"/>
      <c r="O175" s="12"/>
      <c r="P175" s="4"/>
      <c r="Q175" s="4"/>
      <c r="R175" s="4"/>
      <c r="S175" s="72">
        <f t="shared" si="4"/>
        <v>0</v>
      </c>
      <c r="T175" s="72">
        <f>IF(G175="Vervalt",0,IF(G175=0,0,IF(LEN(G175)=0,0,(VLOOKUP($G175,PDC!$B$6:$I$74,6,FALSE)))))</f>
        <v>0</v>
      </c>
      <c r="U175" s="72">
        <f t="shared" si="5"/>
        <v>0</v>
      </c>
      <c r="V175" s="73">
        <f>IF(G175="Vervalt",0,IF(J175="Inkoop bij 3e partij",Q175*(1+PDC!$F$28),0))</f>
        <v>0</v>
      </c>
      <c r="W175" s="73">
        <f>IF(G175="Vervalt",0,IF(J175="Inkoop bij 3e partij",P175*(1+PDC!$F$27)+IF(G175=0,0,IF(LEN(G175)=0,0,VLOOKUP($G175,PDC!$B$6:$I$74,7,FALSE))),0))</f>
        <v>0</v>
      </c>
      <c r="X175" s="74">
        <f>IF(G175="Vervalt",0,IF(J175="Inkoop bij 3e partij",0,IF(G175=0,0,IF(LEN(G175)=0,0,VLOOKUP($G175,PDC!$B$6:$I$74,5,FALSE)))))</f>
        <v>0</v>
      </c>
      <c r="Y175" s="74">
        <f>IF(G175="Vervalt",0,IF(J175="On-Net maken (glasvezel)",$M175*PDC!$F$23+$N175*PDC!$F$24+PDC!$F$22+$O175,IF(J175="On-Net maken (radio)",PDC!$F$25+$O175,0)))</f>
        <v>0</v>
      </c>
    </row>
    <row r="176" spans="1:25" x14ac:dyDescent="0.3">
      <c r="A176" s="149" t="str">
        <f>IF(LEN(LocatieLijst!A176)=0,"",LocatieLijst!A176)</f>
        <v/>
      </c>
      <c r="B176" s="149" t="str">
        <f>IF(LEN(LocatieLijst!B176)=0,"",LocatieLijst!B176)</f>
        <v/>
      </c>
      <c r="C176" s="149" t="str">
        <f>IF(LEN(LocatieLijst!C176)=0,"",LocatieLijst!C176)</f>
        <v/>
      </c>
      <c r="D176" s="149" t="str">
        <f>IF(LEN(LocatieLijst!D176)=0,"",LocatieLijst!D176)</f>
        <v/>
      </c>
      <c r="E176" s="149" t="str">
        <f>IF(LEN(LocatieLijst!E176)=0,"",LocatieLijst!E176)</f>
        <v/>
      </c>
      <c r="F176" s="149" t="str">
        <f>IF(LEN(LocatieLijst!F176)=0,"",LocatieLijst!F176)</f>
        <v/>
      </c>
      <c r="G176" s="149" t="str">
        <f>IF(LEN(LocatieLijst!G176)=0,"",LocatieLijst!G176)</f>
        <v/>
      </c>
      <c r="H176" s="150" t="str">
        <f>IF(G176="Vervalt","Vervalt",IF(G176=0,"",IF(LEN(G176)=0,"",(VLOOKUP(Scenario1!$G176,PDC!$B$6:$I$74,2,FALSE)))))</f>
        <v/>
      </c>
      <c r="I176" s="149" t="str">
        <f>IF(LEN(LocatieLijst!I176)=0,"",LocatieLijst!I176)</f>
        <v/>
      </c>
      <c r="J176" s="2"/>
      <c r="K176" s="2"/>
      <c r="L176" s="3"/>
      <c r="M176" s="8"/>
      <c r="N176" s="8"/>
      <c r="O176" s="12"/>
      <c r="P176" s="4"/>
      <c r="Q176" s="4"/>
      <c r="R176" s="4"/>
      <c r="S176" s="72">
        <f t="shared" si="4"/>
        <v>0</v>
      </c>
      <c r="T176" s="72">
        <f>IF(G176="Vervalt",0,IF(G176=0,0,IF(LEN(G176)=0,0,(VLOOKUP($G176,PDC!$B$6:$I$74,6,FALSE)))))</f>
        <v>0</v>
      </c>
      <c r="U176" s="72">
        <f t="shared" si="5"/>
        <v>0</v>
      </c>
      <c r="V176" s="73">
        <f>IF(G176="Vervalt",0,IF(J176="Inkoop bij 3e partij",Q176*(1+PDC!$F$28),0))</f>
        <v>0</v>
      </c>
      <c r="W176" s="73">
        <f>IF(G176="Vervalt",0,IF(J176="Inkoop bij 3e partij",P176*(1+PDC!$F$27)+IF(G176=0,0,IF(LEN(G176)=0,0,VLOOKUP($G176,PDC!$B$6:$I$74,7,FALSE))),0))</f>
        <v>0</v>
      </c>
      <c r="X176" s="74">
        <f>IF(G176="Vervalt",0,IF(J176="Inkoop bij 3e partij",0,IF(G176=0,0,IF(LEN(G176)=0,0,VLOOKUP($G176,PDC!$B$6:$I$74,5,FALSE)))))</f>
        <v>0</v>
      </c>
      <c r="Y176" s="74">
        <f>IF(G176="Vervalt",0,IF(J176="On-Net maken (glasvezel)",$M176*PDC!$F$23+$N176*PDC!$F$24+PDC!$F$22+$O176,IF(J176="On-Net maken (radio)",PDC!$F$25+$O176,0)))</f>
        <v>0</v>
      </c>
    </row>
    <row r="177" spans="1:25" x14ac:dyDescent="0.3">
      <c r="A177" s="149" t="str">
        <f>IF(LEN(LocatieLijst!A177)=0,"",LocatieLijst!A177)</f>
        <v/>
      </c>
      <c r="B177" s="149" t="str">
        <f>IF(LEN(LocatieLijst!B177)=0,"",LocatieLijst!B177)</f>
        <v/>
      </c>
      <c r="C177" s="149" t="str">
        <f>IF(LEN(LocatieLijst!C177)=0,"",LocatieLijst!C177)</f>
        <v/>
      </c>
      <c r="D177" s="149" t="str">
        <f>IF(LEN(LocatieLijst!D177)=0,"",LocatieLijst!D177)</f>
        <v/>
      </c>
      <c r="E177" s="149" t="str">
        <f>IF(LEN(LocatieLijst!E177)=0,"",LocatieLijst!E177)</f>
        <v/>
      </c>
      <c r="F177" s="149" t="str">
        <f>IF(LEN(LocatieLijst!F177)=0,"",LocatieLijst!F177)</f>
        <v/>
      </c>
      <c r="G177" s="149" t="str">
        <f>IF(LEN(LocatieLijst!G177)=0,"",LocatieLijst!G177)</f>
        <v/>
      </c>
      <c r="H177" s="150" t="str">
        <f>IF(G177="Vervalt","Vervalt",IF(G177=0,"",IF(LEN(G177)=0,"",(VLOOKUP(Scenario1!$G177,PDC!$B$6:$I$74,2,FALSE)))))</f>
        <v/>
      </c>
      <c r="I177" s="149" t="str">
        <f>IF(LEN(LocatieLijst!I177)=0,"",LocatieLijst!I177)</f>
        <v/>
      </c>
      <c r="J177" s="2"/>
      <c r="K177" s="2"/>
      <c r="L177" s="3"/>
      <c r="M177" s="8"/>
      <c r="N177" s="8"/>
      <c r="O177" s="12"/>
      <c r="P177" s="4"/>
      <c r="Q177" s="4"/>
      <c r="R177" s="4"/>
      <c r="S177" s="72">
        <f t="shared" si="4"/>
        <v>0</v>
      </c>
      <c r="T177" s="72">
        <f>IF(G177="Vervalt",0,IF(G177=0,0,IF(LEN(G177)=0,0,(VLOOKUP($G177,PDC!$B$6:$I$74,6,FALSE)))))</f>
        <v>0</v>
      </c>
      <c r="U177" s="72">
        <f t="shared" si="5"/>
        <v>0</v>
      </c>
      <c r="V177" s="73">
        <f>IF(G177="Vervalt",0,IF(J177="Inkoop bij 3e partij",Q177*(1+PDC!$F$28),0))</f>
        <v>0</v>
      </c>
      <c r="W177" s="73">
        <f>IF(G177="Vervalt",0,IF(J177="Inkoop bij 3e partij",P177*(1+PDC!$F$27)+IF(G177=0,0,IF(LEN(G177)=0,0,VLOOKUP($G177,PDC!$B$6:$I$74,7,FALSE))),0))</f>
        <v>0</v>
      </c>
      <c r="X177" s="74">
        <f>IF(G177="Vervalt",0,IF(J177="Inkoop bij 3e partij",0,IF(G177=0,0,IF(LEN(G177)=0,0,VLOOKUP($G177,PDC!$B$6:$I$74,5,FALSE)))))</f>
        <v>0</v>
      </c>
      <c r="Y177" s="74">
        <f>IF(G177="Vervalt",0,IF(J177="On-Net maken (glasvezel)",$M177*PDC!$F$23+$N177*PDC!$F$24+PDC!$F$22+$O177,IF(J177="On-Net maken (radio)",PDC!$F$25+$O177,0)))</f>
        <v>0</v>
      </c>
    </row>
    <row r="178" spans="1:25" x14ac:dyDescent="0.3">
      <c r="A178" s="149" t="str">
        <f>IF(LEN(LocatieLijst!A178)=0,"",LocatieLijst!A178)</f>
        <v/>
      </c>
      <c r="B178" s="149" t="str">
        <f>IF(LEN(LocatieLijst!B178)=0,"",LocatieLijst!B178)</f>
        <v/>
      </c>
      <c r="C178" s="149" t="str">
        <f>IF(LEN(LocatieLijst!C178)=0,"",LocatieLijst!C178)</f>
        <v/>
      </c>
      <c r="D178" s="149" t="str">
        <f>IF(LEN(LocatieLijst!D178)=0,"",LocatieLijst!D178)</f>
        <v/>
      </c>
      <c r="E178" s="149" t="str">
        <f>IF(LEN(LocatieLijst!E178)=0,"",LocatieLijst!E178)</f>
        <v/>
      </c>
      <c r="F178" s="149" t="str">
        <f>IF(LEN(LocatieLijst!F178)=0,"",LocatieLijst!F178)</f>
        <v/>
      </c>
      <c r="G178" s="149" t="str">
        <f>IF(LEN(LocatieLijst!G178)=0,"",LocatieLijst!G178)</f>
        <v/>
      </c>
      <c r="H178" s="150" t="str">
        <f>IF(G178="Vervalt","Vervalt",IF(G178=0,"",IF(LEN(G178)=0,"",(VLOOKUP(Scenario1!$G178,PDC!$B$6:$I$74,2,FALSE)))))</f>
        <v/>
      </c>
      <c r="I178" s="149" t="str">
        <f>IF(LEN(LocatieLijst!I178)=0,"",LocatieLijst!I178)</f>
        <v/>
      </c>
      <c r="J178" s="2"/>
      <c r="K178" s="2"/>
      <c r="L178" s="3"/>
      <c r="M178" s="8"/>
      <c r="N178" s="8"/>
      <c r="O178" s="12"/>
      <c r="P178" s="4"/>
      <c r="Q178" s="4"/>
      <c r="R178" s="4"/>
      <c r="S178" s="72">
        <f t="shared" si="4"/>
        <v>0</v>
      </c>
      <c r="T178" s="72">
        <f>IF(G178="Vervalt",0,IF(G178=0,0,IF(LEN(G178)=0,0,(VLOOKUP($G178,PDC!$B$6:$I$74,6,FALSE)))))</f>
        <v>0</v>
      </c>
      <c r="U178" s="72">
        <f t="shared" si="5"/>
        <v>0</v>
      </c>
      <c r="V178" s="73">
        <f>IF(G178="Vervalt",0,IF(J178="Inkoop bij 3e partij",Q178*(1+PDC!$F$28),0))</f>
        <v>0</v>
      </c>
      <c r="W178" s="73">
        <f>IF(G178="Vervalt",0,IF(J178="Inkoop bij 3e partij",P178*(1+PDC!$F$27)+IF(G178=0,0,IF(LEN(G178)=0,0,VLOOKUP($G178,PDC!$B$6:$I$74,7,FALSE))),0))</f>
        <v>0</v>
      </c>
      <c r="X178" s="74">
        <f>IF(G178="Vervalt",0,IF(J178="Inkoop bij 3e partij",0,IF(G178=0,0,IF(LEN(G178)=0,0,VLOOKUP($G178,PDC!$B$6:$I$74,5,FALSE)))))</f>
        <v>0</v>
      </c>
      <c r="Y178" s="74">
        <f>IF(G178="Vervalt",0,IF(J178="On-Net maken (glasvezel)",$M178*PDC!$F$23+$N178*PDC!$F$24+PDC!$F$22+$O178,IF(J178="On-Net maken (radio)",PDC!$F$25+$O178,0)))</f>
        <v>0</v>
      </c>
    </row>
    <row r="179" spans="1:25" x14ac:dyDescent="0.3">
      <c r="A179" s="149" t="str">
        <f>IF(LEN(LocatieLijst!A179)=0,"",LocatieLijst!A179)</f>
        <v/>
      </c>
      <c r="B179" s="149" t="str">
        <f>IF(LEN(LocatieLijst!B179)=0,"",LocatieLijst!B179)</f>
        <v/>
      </c>
      <c r="C179" s="149" t="str">
        <f>IF(LEN(LocatieLijst!C179)=0,"",LocatieLijst!C179)</f>
        <v/>
      </c>
      <c r="D179" s="149" t="str">
        <f>IF(LEN(LocatieLijst!D179)=0,"",LocatieLijst!D179)</f>
        <v/>
      </c>
      <c r="E179" s="149" t="str">
        <f>IF(LEN(LocatieLijst!E179)=0,"",LocatieLijst!E179)</f>
        <v/>
      </c>
      <c r="F179" s="149" t="str">
        <f>IF(LEN(LocatieLijst!F179)=0,"",LocatieLijst!F179)</f>
        <v/>
      </c>
      <c r="G179" s="149" t="str">
        <f>IF(LEN(LocatieLijst!G179)=0,"",LocatieLijst!G179)</f>
        <v/>
      </c>
      <c r="H179" s="150" t="str">
        <f>IF(G179="Vervalt","Vervalt",IF(G179=0,"",IF(LEN(G179)=0,"",(VLOOKUP(Scenario1!$G179,PDC!$B$6:$I$74,2,FALSE)))))</f>
        <v/>
      </c>
      <c r="I179" s="149" t="str">
        <f>IF(LEN(LocatieLijst!I179)=0,"",LocatieLijst!I179)</f>
        <v/>
      </c>
      <c r="J179" s="2"/>
      <c r="K179" s="2"/>
      <c r="L179" s="3"/>
      <c r="M179" s="8"/>
      <c r="N179" s="8"/>
      <c r="O179" s="12"/>
      <c r="P179" s="4"/>
      <c r="Q179" s="4"/>
      <c r="R179" s="4"/>
      <c r="S179" s="72">
        <f t="shared" si="4"/>
        <v>0</v>
      </c>
      <c r="T179" s="72">
        <f>IF(G179="Vervalt",0,IF(G179=0,0,IF(LEN(G179)=0,0,(VLOOKUP($G179,PDC!$B$6:$I$74,6,FALSE)))))</f>
        <v>0</v>
      </c>
      <c r="U179" s="72">
        <f t="shared" si="5"/>
        <v>0</v>
      </c>
      <c r="V179" s="73">
        <f>IF(G179="Vervalt",0,IF(J179="Inkoop bij 3e partij",Q179*(1+PDC!$F$28),0))</f>
        <v>0</v>
      </c>
      <c r="W179" s="73">
        <f>IF(G179="Vervalt",0,IF(J179="Inkoop bij 3e partij",P179*(1+PDC!$F$27)+IF(G179=0,0,IF(LEN(G179)=0,0,VLOOKUP($G179,PDC!$B$6:$I$74,7,FALSE))),0))</f>
        <v>0</v>
      </c>
      <c r="X179" s="74">
        <f>IF(G179="Vervalt",0,IF(J179="Inkoop bij 3e partij",0,IF(G179=0,0,IF(LEN(G179)=0,0,VLOOKUP($G179,PDC!$B$6:$I$74,5,FALSE)))))</f>
        <v>0</v>
      </c>
      <c r="Y179" s="74">
        <f>IF(G179="Vervalt",0,IF(J179="On-Net maken (glasvezel)",$M179*PDC!$F$23+$N179*PDC!$F$24+PDC!$F$22+$O179,IF(J179="On-Net maken (radio)",PDC!$F$25+$O179,0)))</f>
        <v>0</v>
      </c>
    </row>
    <row r="180" spans="1:25" x14ac:dyDescent="0.3">
      <c r="A180" s="149" t="str">
        <f>IF(LEN(LocatieLijst!A180)=0,"",LocatieLijst!A180)</f>
        <v/>
      </c>
      <c r="B180" s="149" t="str">
        <f>IF(LEN(LocatieLijst!B180)=0,"",LocatieLijst!B180)</f>
        <v/>
      </c>
      <c r="C180" s="149" t="str">
        <f>IF(LEN(LocatieLijst!C180)=0,"",LocatieLijst!C180)</f>
        <v/>
      </c>
      <c r="D180" s="149" t="str">
        <f>IF(LEN(LocatieLijst!D180)=0,"",LocatieLijst!D180)</f>
        <v/>
      </c>
      <c r="E180" s="149" t="str">
        <f>IF(LEN(LocatieLijst!E180)=0,"",LocatieLijst!E180)</f>
        <v/>
      </c>
      <c r="F180" s="149" t="str">
        <f>IF(LEN(LocatieLijst!F180)=0,"",LocatieLijst!F180)</f>
        <v/>
      </c>
      <c r="G180" s="149" t="str">
        <f>IF(LEN(LocatieLijst!G180)=0,"",LocatieLijst!G180)</f>
        <v/>
      </c>
      <c r="H180" s="150" t="str">
        <f>IF(G180="Vervalt","Vervalt",IF(G180=0,"",IF(LEN(G180)=0,"",(VLOOKUP(Scenario1!$G180,PDC!$B$6:$I$74,2,FALSE)))))</f>
        <v/>
      </c>
      <c r="I180" s="149" t="str">
        <f>IF(LEN(LocatieLijst!I180)=0,"",LocatieLijst!I180)</f>
        <v/>
      </c>
      <c r="J180" s="2"/>
      <c r="K180" s="2"/>
      <c r="L180" s="3"/>
      <c r="M180" s="8"/>
      <c r="N180" s="8"/>
      <c r="O180" s="12"/>
      <c r="P180" s="4"/>
      <c r="Q180" s="4"/>
      <c r="R180" s="4"/>
      <c r="S180" s="72">
        <f t="shared" si="4"/>
        <v>0</v>
      </c>
      <c r="T180" s="72">
        <f>IF(G180="Vervalt",0,IF(G180=0,0,IF(LEN(G180)=0,0,(VLOOKUP($G180,PDC!$B$6:$I$74,6,FALSE)))))</f>
        <v>0</v>
      </c>
      <c r="U180" s="72">
        <f t="shared" si="5"/>
        <v>0</v>
      </c>
      <c r="V180" s="73">
        <f>IF(G180="Vervalt",0,IF(J180="Inkoop bij 3e partij",Q180*(1+PDC!$F$28),0))</f>
        <v>0</v>
      </c>
      <c r="W180" s="73">
        <f>IF(G180="Vervalt",0,IF(J180="Inkoop bij 3e partij",P180*(1+PDC!$F$27)+IF(G180=0,0,IF(LEN(G180)=0,0,VLOOKUP($G180,PDC!$B$6:$I$74,7,FALSE))),0))</f>
        <v>0</v>
      </c>
      <c r="X180" s="74">
        <f>IF(G180="Vervalt",0,IF(J180="Inkoop bij 3e partij",0,IF(G180=0,0,IF(LEN(G180)=0,0,VLOOKUP($G180,PDC!$B$6:$I$74,5,FALSE)))))</f>
        <v>0</v>
      </c>
      <c r="Y180" s="74">
        <f>IF(G180="Vervalt",0,IF(J180="On-Net maken (glasvezel)",$M180*PDC!$F$23+$N180*PDC!$F$24+PDC!$F$22+$O180,IF(J180="On-Net maken (radio)",PDC!$F$25+$O180,0)))</f>
        <v>0</v>
      </c>
    </row>
    <row r="181" spans="1:25" x14ac:dyDescent="0.3">
      <c r="A181" s="149" t="str">
        <f>IF(LEN(LocatieLijst!A181)=0,"",LocatieLijst!A181)</f>
        <v/>
      </c>
      <c r="B181" s="149" t="str">
        <f>IF(LEN(LocatieLijst!B181)=0,"",LocatieLijst!B181)</f>
        <v/>
      </c>
      <c r="C181" s="149" t="str">
        <f>IF(LEN(LocatieLijst!C181)=0,"",LocatieLijst!C181)</f>
        <v/>
      </c>
      <c r="D181" s="149" t="str">
        <f>IF(LEN(LocatieLijst!D181)=0,"",LocatieLijst!D181)</f>
        <v/>
      </c>
      <c r="E181" s="149" t="str">
        <f>IF(LEN(LocatieLijst!E181)=0,"",LocatieLijst!E181)</f>
        <v/>
      </c>
      <c r="F181" s="149" t="str">
        <f>IF(LEN(LocatieLijst!F181)=0,"",LocatieLijst!F181)</f>
        <v/>
      </c>
      <c r="G181" s="149" t="str">
        <f>IF(LEN(LocatieLijst!G181)=0,"",LocatieLijst!G181)</f>
        <v/>
      </c>
      <c r="H181" s="150" t="str">
        <f>IF(G181="Vervalt","Vervalt",IF(G181=0,"",IF(LEN(G181)=0,"",(VLOOKUP(Scenario1!$G181,PDC!$B$6:$I$74,2,FALSE)))))</f>
        <v/>
      </c>
      <c r="I181" s="149" t="str">
        <f>IF(LEN(LocatieLijst!I181)=0,"",LocatieLijst!I181)</f>
        <v/>
      </c>
      <c r="J181" s="2"/>
      <c r="K181" s="2"/>
      <c r="L181" s="3"/>
      <c r="M181" s="8"/>
      <c r="N181" s="8"/>
      <c r="O181" s="12"/>
      <c r="P181" s="4"/>
      <c r="Q181" s="4"/>
      <c r="R181" s="4"/>
      <c r="S181" s="72">
        <f t="shared" si="4"/>
        <v>0</v>
      </c>
      <c r="T181" s="72">
        <f>IF(G181="Vervalt",0,IF(G181=0,0,IF(LEN(G181)=0,0,(VLOOKUP($G181,PDC!$B$6:$I$74,6,FALSE)))))</f>
        <v>0</v>
      </c>
      <c r="U181" s="72">
        <f t="shared" si="5"/>
        <v>0</v>
      </c>
      <c r="V181" s="73">
        <f>IF(G181="Vervalt",0,IF(J181="Inkoop bij 3e partij",Q181*(1+PDC!$F$28),0))</f>
        <v>0</v>
      </c>
      <c r="W181" s="73">
        <f>IF(G181="Vervalt",0,IF(J181="Inkoop bij 3e partij",P181*(1+PDC!$F$27)+IF(G181=0,0,IF(LEN(G181)=0,0,VLOOKUP($G181,PDC!$B$6:$I$74,7,FALSE))),0))</f>
        <v>0</v>
      </c>
      <c r="X181" s="74">
        <f>IF(G181="Vervalt",0,IF(J181="Inkoop bij 3e partij",0,IF(G181=0,0,IF(LEN(G181)=0,0,VLOOKUP($G181,PDC!$B$6:$I$74,5,FALSE)))))</f>
        <v>0</v>
      </c>
      <c r="Y181" s="74">
        <f>IF(G181="Vervalt",0,IF(J181="On-Net maken (glasvezel)",$M181*PDC!$F$23+$N181*PDC!$F$24+PDC!$F$22+$O181,IF(J181="On-Net maken (radio)",PDC!$F$25+$O181,0)))</f>
        <v>0</v>
      </c>
    </row>
    <row r="182" spans="1:25" x14ac:dyDescent="0.3">
      <c r="A182" s="149" t="str">
        <f>IF(LEN(LocatieLijst!A182)=0,"",LocatieLijst!A182)</f>
        <v/>
      </c>
      <c r="B182" s="149" t="str">
        <f>IF(LEN(LocatieLijst!B182)=0,"",LocatieLijst!B182)</f>
        <v/>
      </c>
      <c r="C182" s="149" t="str">
        <f>IF(LEN(LocatieLijst!C182)=0,"",LocatieLijst!C182)</f>
        <v/>
      </c>
      <c r="D182" s="149" t="str">
        <f>IF(LEN(LocatieLijst!D182)=0,"",LocatieLijst!D182)</f>
        <v/>
      </c>
      <c r="E182" s="149" t="str">
        <f>IF(LEN(LocatieLijst!E182)=0,"",LocatieLijst!E182)</f>
        <v/>
      </c>
      <c r="F182" s="149" t="str">
        <f>IF(LEN(LocatieLijst!F182)=0,"",LocatieLijst!F182)</f>
        <v/>
      </c>
      <c r="G182" s="149" t="str">
        <f>IF(LEN(LocatieLijst!G182)=0,"",LocatieLijst!G182)</f>
        <v/>
      </c>
      <c r="H182" s="150" t="str">
        <f>IF(G182="Vervalt","Vervalt",IF(G182=0,"",IF(LEN(G182)=0,"",(VLOOKUP(Scenario1!$G182,PDC!$B$6:$I$74,2,FALSE)))))</f>
        <v/>
      </c>
      <c r="I182" s="149" t="str">
        <f>IF(LEN(LocatieLijst!I182)=0,"",LocatieLijst!I182)</f>
        <v/>
      </c>
      <c r="J182" s="2"/>
      <c r="K182" s="2"/>
      <c r="L182" s="3"/>
      <c r="M182" s="8"/>
      <c r="N182" s="8"/>
      <c r="O182" s="12"/>
      <c r="P182" s="4"/>
      <c r="Q182" s="4"/>
      <c r="R182" s="4"/>
      <c r="S182" s="72">
        <f t="shared" si="4"/>
        <v>0</v>
      </c>
      <c r="T182" s="72">
        <f>IF(G182="Vervalt",0,IF(G182=0,0,IF(LEN(G182)=0,0,(VLOOKUP($G182,PDC!$B$6:$I$74,6,FALSE)))))</f>
        <v>0</v>
      </c>
      <c r="U182" s="72">
        <f t="shared" si="5"/>
        <v>0</v>
      </c>
      <c r="V182" s="73">
        <f>IF(G182="Vervalt",0,IF(J182="Inkoop bij 3e partij",Q182*(1+PDC!$F$28),0))</f>
        <v>0</v>
      </c>
      <c r="W182" s="73">
        <f>IF(G182="Vervalt",0,IF(J182="Inkoop bij 3e partij",P182*(1+PDC!$F$27)+IF(G182=0,0,IF(LEN(G182)=0,0,VLOOKUP($G182,PDC!$B$6:$I$74,7,FALSE))),0))</f>
        <v>0</v>
      </c>
      <c r="X182" s="74">
        <f>IF(G182="Vervalt",0,IF(J182="Inkoop bij 3e partij",0,IF(G182=0,0,IF(LEN(G182)=0,0,VLOOKUP($G182,PDC!$B$6:$I$74,5,FALSE)))))</f>
        <v>0</v>
      </c>
      <c r="Y182" s="74">
        <f>IF(G182="Vervalt",0,IF(J182="On-Net maken (glasvezel)",$M182*PDC!$F$23+$N182*PDC!$F$24+PDC!$F$22+$O182,IF(J182="On-Net maken (radio)",PDC!$F$25+$O182,0)))</f>
        <v>0</v>
      </c>
    </row>
    <row r="183" spans="1:25" x14ac:dyDescent="0.3">
      <c r="A183" s="149" t="str">
        <f>IF(LEN(LocatieLijst!A183)=0,"",LocatieLijst!A183)</f>
        <v/>
      </c>
      <c r="B183" s="149" t="str">
        <f>IF(LEN(LocatieLijst!B183)=0,"",LocatieLijst!B183)</f>
        <v/>
      </c>
      <c r="C183" s="149" t="str">
        <f>IF(LEN(LocatieLijst!C183)=0,"",LocatieLijst!C183)</f>
        <v/>
      </c>
      <c r="D183" s="149" t="str">
        <f>IF(LEN(LocatieLijst!D183)=0,"",LocatieLijst!D183)</f>
        <v/>
      </c>
      <c r="E183" s="149" t="str">
        <f>IF(LEN(LocatieLijst!E183)=0,"",LocatieLijst!E183)</f>
        <v/>
      </c>
      <c r="F183" s="149" t="str">
        <f>IF(LEN(LocatieLijst!F183)=0,"",LocatieLijst!F183)</f>
        <v/>
      </c>
      <c r="G183" s="149" t="str">
        <f>IF(LEN(LocatieLijst!G183)=0,"",LocatieLijst!G183)</f>
        <v/>
      </c>
      <c r="H183" s="150" t="str">
        <f>IF(G183="Vervalt","Vervalt",IF(G183=0,"",IF(LEN(G183)=0,"",(VLOOKUP(Scenario1!$G183,PDC!$B$6:$I$74,2,FALSE)))))</f>
        <v/>
      </c>
      <c r="I183" s="149" t="str">
        <f>IF(LEN(LocatieLijst!I183)=0,"",LocatieLijst!I183)</f>
        <v/>
      </c>
      <c r="J183" s="2"/>
      <c r="K183" s="2"/>
      <c r="L183" s="3"/>
      <c r="M183" s="8"/>
      <c r="N183" s="8"/>
      <c r="O183" s="12"/>
      <c r="P183" s="4"/>
      <c r="Q183" s="4"/>
      <c r="R183" s="4"/>
      <c r="S183" s="72">
        <f t="shared" si="4"/>
        <v>0</v>
      </c>
      <c r="T183" s="72">
        <f>IF(G183="Vervalt",0,IF(G183=0,0,IF(LEN(G183)=0,0,(VLOOKUP($G183,PDC!$B$6:$I$74,6,FALSE)))))</f>
        <v>0</v>
      </c>
      <c r="U183" s="72">
        <f t="shared" si="5"/>
        <v>0</v>
      </c>
      <c r="V183" s="73">
        <f>IF(G183="Vervalt",0,IF(J183="Inkoop bij 3e partij",Q183*(1+PDC!$F$28),0))</f>
        <v>0</v>
      </c>
      <c r="W183" s="73">
        <f>IF(G183="Vervalt",0,IF(J183="Inkoop bij 3e partij",P183*(1+PDC!$F$27)+IF(G183=0,0,IF(LEN(G183)=0,0,VLOOKUP($G183,PDC!$B$6:$I$74,7,FALSE))),0))</f>
        <v>0</v>
      </c>
      <c r="X183" s="74">
        <f>IF(G183="Vervalt",0,IF(J183="Inkoop bij 3e partij",0,IF(G183=0,0,IF(LEN(G183)=0,0,VLOOKUP($G183,PDC!$B$6:$I$74,5,FALSE)))))</f>
        <v>0</v>
      </c>
      <c r="Y183" s="74">
        <f>IF(G183="Vervalt",0,IF(J183="On-Net maken (glasvezel)",$M183*PDC!$F$23+$N183*PDC!$F$24+PDC!$F$22+$O183,IF(J183="On-Net maken (radio)",PDC!$F$25+$O183,0)))</f>
        <v>0</v>
      </c>
    </row>
    <row r="184" spans="1:25" x14ac:dyDescent="0.3">
      <c r="A184" s="149" t="str">
        <f>IF(LEN(LocatieLijst!A184)=0,"",LocatieLijst!A184)</f>
        <v/>
      </c>
      <c r="B184" s="149" t="str">
        <f>IF(LEN(LocatieLijst!B184)=0,"",LocatieLijst!B184)</f>
        <v/>
      </c>
      <c r="C184" s="149" t="str">
        <f>IF(LEN(LocatieLijst!C184)=0,"",LocatieLijst!C184)</f>
        <v/>
      </c>
      <c r="D184" s="149" t="str">
        <f>IF(LEN(LocatieLijst!D184)=0,"",LocatieLijst!D184)</f>
        <v/>
      </c>
      <c r="E184" s="149" t="str">
        <f>IF(LEN(LocatieLijst!E184)=0,"",LocatieLijst!E184)</f>
        <v/>
      </c>
      <c r="F184" s="149" t="str">
        <f>IF(LEN(LocatieLijst!F184)=0,"",LocatieLijst!F184)</f>
        <v/>
      </c>
      <c r="G184" s="149" t="str">
        <f>IF(LEN(LocatieLijst!G184)=0,"",LocatieLijst!G184)</f>
        <v/>
      </c>
      <c r="H184" s="150" t="str">
        <f>IF(G184="Vervalt","Vervalt",IF(G184=0,"",IF(LEN(G184)=0,"",(VLOOKUP(Scenario1!$G184,PDC!$B$6:$I$74,2,FALSE)))))</f>
        <v/>
      </c>
      <c r="I184" s="149" t="str">
        <f>IF(LEN(LocatieLijst!I184)=0,"",LocatieLijst!I184)</f>
        <v/>
      </c>
      <c r="J184" s="2"/>
      <c r="K184" s="2"/>
      <c r="L184" s="3"/>
      <c r="M184" s="8"/>
      <c r="N184" s="8"/>
      <c r="O184" s="12"/>
      <c r="P184" s="4"/>
      <c r="Q184" s="4"/>
      <c r="R184" s="4"/>
      <c r="S184" s="72">
        <f t="shared" si="4"/>
        <v>0</v>
      </c>
      <c r="T184" s="72">
        <f>IF(G184="Vervalt",0,IF(G184=0,0,IF(LEN(G184)=0,0,(VLOOKUP($G184,PDC!$B$6:$I$74,6,FALSE)))))</f>
        <v>0</v>
      </c>
      <c r="U184" s="72">
        <f t="shared" si="5"/>
        <v>0</v>
      </c>
      <c r="V184" s="73">
        <f>IF(G184="Vervalt",0,IF(J184="Inkoop bij 3e partij",Q184*(1+PDC!$F$28),0))</f>
        <v>0</v>
      </c>
      <c r="W184" s="73">
        <f>IF(G184="Vervalt",0,IF(J184="Inkoop bij 3e partij",P184*(1+PDC!$F$27)+IF(G184=0,0,IF(LEN(G184)=0,0,VLOOKUP($G184,PDC!$B$6:$I$74,7,FALSE))),0))</f>
        <v>0</v>
      </c>
      <c r="X184" s="74">
        <f>IF(G184="Vervalt",0,IF(J184="Inkoop bij 3e partij",0,IF(G184=0,0,IF(LEN(G184)=0,0,VLOOKUP($G184,PDC!$B$6:$I$74,5,FALSE)))))</f>
        <v>0</v>
      </c>
      <c r="Y184" s="74">
        <f>IF(G184="Vervalt",0,IF(J184="On-Net maken (glasvezel)",$M184*PDC!$F$23+$N184*PDC!$F$24+PDC!$F$22+$O184,IF(J184="On-Net maken (radio)",PDC!$F$25+$O184,0)))</f>
        <v>0</v>
      </c>
    </row>
    <row r="185" spans="1:25" x14ac:dyDescent="0.3">
      <c r="A185" s="149" t="str">
        <f>IF(LEN(LocatieLijst!A185)=0,"",LocatieLijst!A185)</f>
        <v/>
      </c>
      <c r="B185" s="149" t="str">
        <f>IF(LEN(LocatieLijst!B185)=0,"",LocatieLijst!B185)</f>
        <v/>
      </c>
      <c r="C185" s="149" t="str">
        <f>IF(LEN(LocatieLijst!C185)=0,"",LocatieLijst!C185)</f>
        <v/>
      </c>
      <c r="D185" s="149" t="str">
        <f>IF(LEN(LocatieLijst!D185)=0,"",LocatieLijst!D185)</f>
        <v/>
      </c>
      <c r="E185" s="149" t="str">
        <f>IF(LEN(LocatieLijst!E185)=0,"",LocatieLijst!E185)</f>
        <v/>
      </c>
      <c r="F185" s="149" t="str">
        <f>IF(LEN(LocatieLijst!F185)=0,"",LocatieLijst!F185)</f>
        <v/>
      </c>
      <c r="G185" s="149" t="str">
        <f>IF(LEN(LocatieLijst!G185)=0,"",LocatieLijst!G185)</f>
        <v/>
      </c>
      <c r="H185" s="150" t="str">
        <f>IF(G185="Vervalt","Vervalt",IF(G185=0,"",IF(LEN(G185)=0,"",(VLOOKUP(Scenario1!$G185,PDC!$B$6:$I$74,2,FALSE)))))</f>
        <v/>
      </c>
      <c r="I185" s="149" t="str">
        <f>IF(LEN(LocatieLijst!I185)=0,"",LocatieLijst!I185)</f>
        <v/>
      </c>
      <c r="J185" s="2"/>
      <c r="K185" s="2"/>
      <c r="L185" s="3"/>
      <c r="M185" s="8"/>
      <c r="N185" s="8"/>
      <c r="O185" s="12"/>
      <c r="P185" s="4"/>
      <c r="Q185" s="4"/>
      <c r="R185" s="4"/>
      <c r="S185" s="72">
        <f t="shared" si="4"/>
        <v>0</v>
      </c>
      <c r="T185" s="72">
        <f>IF(G185="Vervalt",0,IF(G185=0,0,IF(LEN(G185)=0,0,(VLOOKUP($G185,PDC!$B$6:$I$74,6,FALSE)))))</f>
        <v>0</v>
      </c>
      <c r="U185" s="72">
        <f t="shared" si="5"/>
        <v>0</v>
      </c>
      <c r="V185" s="73">
        <f>IF(G185="Vervalt",0,IF(J185="Inkoop bij 3e partij",Q185*(1+PDC!$F$28),0))</f>
        <v>0</v>
      </c>
      <c r="W185" s="73">
        <f>IF(G185="Vervalt",0,IF(J185="Inkoop bij 3e partij",P185*(1+PDC!$F$27)+IF(G185=0,0,IF(LEN(G185)=0,0,VLOOKUP($G185,PDC!$B$6:$I$74,7,FALSE))),0))</f>
        <v>0</v>
      </c>
      <c r="X185" s="74">
        <f>IF(G185="Vervalt",0,IF(J185="Inkoop bij 3e partij",0,IF(G185=0,0,IF(LEN(G185)=0,0,VLOOKUP($G185,PDC!$B$6:$I$74,5,FALSE)))))</f>
        <v>0</v>
      </c>
      <c r="Y185" s="74">
        <f>IF(G185="Vervalt",0,IF(J185="On-Net maken (glasvezel)",$M185*PDC!$F$23+$N185*PDC!$F$24+PDC!$F$22+$O185,IF(J185="On-Net maken (radio)",PDC!$F$25+$O185,0)))</f>
        <v>0</v>
      </c>
    </row>
    <row r="186" spans="1:25" x14ac:dyDescent="0.3">
      <c r="A186" s="149" t="str">
        <f>IF(LEN(LocatieLijst!A186)=0,"",LocatieLijst!A186)</f>
        <v/>
      </c>
      <c r="B186" s="149" t="str">
        <f>IF(LEN(LocatieLijst!B186)=0,"",LocatieLijst!B186)</f>
        <v/>
      </c>
      <c r="C186" s="149" t="str">
        <f>IF(LEN(LocatieLijst!C186)=0,"",LocatieLijst!C186)</f>
        <v/>
      </c>
      <c r="D186" s="149" t="str">
        <f>IF(LEN(LocatieLijst!D186)=0,"",LocatieLijst!D186)</f>
        <v/>
      </c>
      <c r="E186" s="149" t="str">
        <f>IF(LEN(LocatieLijst!E186)=0,"",LocatieLijst!E186)</f>
        <v/>
      </c>
      <c r="F186" s="149" t="str">
        <f>IF(LEN(LocatieLijst!F186)=0,"",LocatieLijst!F186)</f>
        <v/>
      </c>
      <c r="G186" s="149" t="str">
        <f>IF(LEN(LocatieLijst!G186)=0,"",LocatieLijst!G186)</f>
        <v/>
      </c>
      <c r="H186" s="150" t="str">
        <f>IF(G186="Vervalt","Vervalt",IF(G186=0,"",IF(LEN(G186)=0,"",(VLOOKUP(Scenario1!$G186,PDC!$B$6:$I$74,2,FALSE)))))</f>
        <v/>
      </c>
      <c r="I186" s="149" t="str">
        <f>IF(LEN(LocatieLijst!I186)=0,"",LocatieLijst!I186)</f>
        <v/>
      </c>
      <c r="J186" s="2"/>
      <c r="K186" s="2"/>
      <c r="L186" s="3"/>
      <c r="M186" s="8"/>
      <c r="N186" s="8"/>
      <c r="O186" s="12"/>
      <c r="P186" s="4"/>
      <c r="Q186" s="4"/>
      <c r="R186" s="4"/>
      <c r="S186" s="72">
        <f t="shared" si="4"/>
        <v>0</v>
      </c>
      <c r="T186" s="72">
        <f>IF(G186="Vervalt",0,IF(G186=0,0,IF(LEN(G186)=0,0,(VLOOKUP($G186,PDC!$B$6:$I$74,6,FALSE)))))</f>
        <v>0</v>
      </c>
      <c r="U186" s="72">
        <f t="shared" si="5"/>
        <v>0</v>
      </c>
      <c r="V186" s="73">
        <f>IF(G186="Vervalt",0,IF(J186="Inkoop bij 3e partij",Q186*(1+PDC!$F$28),0))</f>
        <v>0</v>
      </c>
      <c r="W186" s="73">
        <f>IF(G186="Vervalt",0,IF(J186="Inkoop bij 3e partij",P186*(1+PDC!$F$27)+IF(G186=0,0,IF(LEN(G186)=0,0,VLOOKUP($G186,PDC!$B$6:$I$74,7,FALSE))),0))</f>
        <v>0</v>
      </c>
      <c r="X186" s="74">
        <f>IF(G186="Vervalt",0,IF(J186="Inkoop bij 3e partij",0,IF(G186=0,0,IF(LEN(G186)=0,0,VLOOKUP($G186,PDC!$B$6:$I$74,5,FALSE)))))</f>
        <v>0</v>
      </c>
      <c r="Y186" s="74">
        <f>IF(G186="Vervalt",0,IF(J186="On-Net maken (glasvezel)",$M186*PDC!$F$23+$N186*PDC!$F$24+PDC!$F$22+$O186,IF(J186="On-Net maken (radio)",PDC!$F$25+$O186,0)))</f>
        <v>0</v>
      </c>
    </row>
    <row r="187" spans="1:25" x14ac:dyDescent="0.3">
      <c r="A187" s="149" t="str">
        <f>IF(LEN(LocatieLijst!A187)=0,"",LocatieLijst!A187)</f>
        <v/>
      </c>
      <c r="B187" s="149" t="str">
        <f>IF(LEN(LocatieLijst!B187)=0,"",LocatieLijst!B187)</f>
        <v/>
      </c>
      <c r="C187" s="149" t="str">
        <f>IF(LEN(LocatieLijst!C187)=0,"",LocatieLijst!C187)</f>
        <v/>
      </c>
      <c r="D187" s="149" t="str">
        <f>IF(LEN(LocatieLijst!D187)=0,"",LocatieLijst!D187)</f>
        <v/>
      </c>
      <c r="E187" s="149" t="str">
        <f>IF(LEN(LocatieLijst!E187)=0,"",LocatieLijst!E187)</f>
        <v/>
      </c>
      <c r="F187" s="149" t="str">
        <f>IF(LEN(LocatieLijst!F187)=0,"",LocatieLijst!F187)</f>
        <v/>
      </c>
      <c r="G187" s="149" t="str">
        <f>IF(LEN(LocatieLijst!G187)=0,"",LocatieLijst!G187)</f>
        <v/>
      </c>
      <c r="H187" s="150" t="str">
        <f>IF(G187="Vervalt","Vervalt",IF(G187=0,"",IF(LEN(G187)=0,"",(VLOOKUP(Scenario1!$G187,PDC!$B$6:$I$74,2,FALSE)))))</f>
        <v/>
      </c>
      <c r="I187" s="149" t="str">
        <f>IF(LEN(LocatieLijst!I187)=0,"",LocatieLijst!I187)</f>
        <v/>
      </c>
      <c r="J187" s="2"/>
      <c r="K187" s="2"/>
      <c r="L187" s="3"/>
      <c r="M187" s="8"/>
      <c r="N187" s="8"/>
      <c r="O187" s="12"/>
      <c r="P187" s="4"/>
      <c r="Q187" s="4"/>
      <c r="R187" s="4"/>
      <c r="S187" s="72">
        <f t="shared" si="4"/>
        <v>0</v>
      </c>
      <c r="T187" s="72">
        <f>IF(G187="Vervalt",0,IF(G187=0,0,IF(LEN(G187)=0,0,(VLOOKUP($G187,PDC!$B$6:$I$74,6,FALSE)))))</f>
        <v>0</v>
      </c>
      <c r="U187" s="72">
        <f t="shared" si="5"/>
        <v>0</v>
      </c>
      <c r="V187" s="73">
        <f>IF(G187="Vervalt",0,IF(J187="Inkoop bij 3e partij",Q187*(1+PDC!$F$28),0))</f>
        <v>0</v>
      </c>
      <c r="W187" s="73">
        <f>IF(G187="Vervalt",0,IF(J187="Inkoop bij 3e partij",P187*(1+PDC!$F$27)+IF(G187=0,0,IF(LEN(G187)=0,0,VLOOKUP($G187,PDC!$B$6:$I$74,7,FALSE))),0))</f>
        <v>0</v>
      </c>
      <c r="X187" s="74">
        <f>IF(G187="Vervalt",0,IF(J187="Inkoop bij 3e partij",0,IF(G187=0,0,IF(LEN(G187)=0,0,VLOOKUP($G187,PDC!$B$6:$I$74,5,FALSE)))))</f>
        <v>0</v>
      </c>
      <c r="Y187" s="74">
        <f>IF(G187="Vervalt",0,IF(J187="On-Net maken (glasvezel)",$M187*PDC!$F$23+$N187*PDC!$F$24+PDC!$F$22+$O187,IF(J187="On-Net maken (radio)",PDC!$F$25+$O187,0)))</f>
        <v>0</v>
      </c>
    </row>
    <row r="188" spans="1:25" x14ac:dyDescent="0.3">
      <c r="A188" s="149" t="str">
        <f>IF(LEN(LocatieLijst!A188)=0,"",LocatieLijst!A188)</f>
        <v/>
      </c>
      <c r="B188" s="149" t="str">
        <f>IF(LEN(LocatieLijst!B188)=0,"",LocatieLijst!B188)</f>
        <v/>
      </c>
      <c r="C188" s="149" t="str">
        <f>IF(LEN(LocatieLijst!C188)=0,"",LocatieLijst!C188)</f>
        <v/>
      </c>
      <c r="D188" s="149" t="str">
        <f>IF(LEN(LocatieLijst!D188)=0,"",LocatieLijst!D188)</f>
        <v/>
      </c>
      <c r="E188" s="149" t="str">
        <f>IF(LEN(LocatieLijst!E188)=0,"",LocatieLijst!E188)</f>
        <v/>
      </c>
      <c r="F188" s="149" t="str">
        <f>IF(LEN(LocatieLijst!F188)=0,"",LocatieLijst!F188)</f>
        <v/>
      </c>
      <c r="G188" s="149" t="str">
        <f>IF(LEN(LocatieLijst!G188)=0,"",LocatieLijst!G188)</f>
        <v/>
      </c>
      <c r="H188" s="150" t="str">
        <f>IF(G188="Vervalt","Vervalt",IF(G188=0,"",IF(LEN(G188)=0,"",(VLOOKUP(Scenario1!$G188,PDC!$B$6:$I$74,2,FALSE)))))</f>
        <v/>
      </c>
      <c r="I188" s="149" t="str">
        <f>IF(LEN(LocatieLijst!I188)=0,"",LocatieLijst!I188)</f>
        <v/>
      </c>
      <c r="J188" s="2"/>
      <c r="K188" s="2"/>
      <c r="L188" s="3"/>
      <c r="M188" s="8"/>
      <c r="N188" s="8"/>
      <c r="O188" s="12"/>
      <c r="P188" s="4"/>
      <c r="Q188" s="4"/>
      <c r="R188" s="4"/>
      <c r="S188" s="72">
        <f t="shared" si="4"/>
        <v>0</v>
      </c>
      <c r="T188" s="72">
        <f>IF(G188="Vervalt",0,IF(G188=0,0,IF(LEN(G188)=0,0,(VLOOKUP($G188,PDC!$B$6:$I$74,6,FALSE)))))</f>
        <v>0</v>
      </c>
      <c r="U188" s="72">
        <f t="shared" si="5"/>
        <v>0</v>
      </c>
      <c r="V188" s="73">
        <f>IF(G188="Vervalt",0,IF(J188="Inkoop bij 3e partij",Q188*(1+PDC!$F$28),0))</f>
        <v>0</v>
      </c>
      <c r="W188" s="73">
        <f>IF(G188="Vervalt",0,IF(J188="Inkoop bij 3e partij",P188*(1+PDC!$F$27)+IF(G188=0,0,IF(LEN(G188)=0,0,VLOOKUP($G188,PDC!$B$6:$I$74,7,FALSE))),0))</f>
        <v>0</v>
      </c>
      <c r="X188" s="74">
        <f>IF(G188="Vervalt",0,IF(J188="Inkoop bij 3e partij",0,IF(G188=0,0,IF(LEN(G188)=0,0,VLOOKUP($G188,PDC!$B$6:$I$74,5,FALSE)))))</f>
        <v>0</v>
      </c>
      <c r="Y188" s="74">
        <f>IF(G188="Vervalt",0,IF(J188="On-Net maken (glasvezel)",$M188*PDC!$F$23+$N188*PDC!$F$24+PDC!$F$22+$O188,IF(J188="On-Net maken (radio)",PDC!$F$25+$O188,0)))</f>
        <v>0</v>
      </c>
    </row>
    <row r="189" spans="1:25" x14ac:dyDescent="0.3">
      <c r="A189" s="149" t="str">
        <f>IF(LEN(LocatieLijst!A189)=0,"",LocatieLijst!A189)</f>
        <v/>
      </c>
      <c r="B189" s="149" t="str">
        <f>IF(LEN(LocatieLijst!B189)=0,"",LocatieLijst!B189)</f>
        <v/>
      </c>
      <c r="C189" s="149" t="str">
        <f>IF(LEN(LocatieLijst!C189)=0,"",LocatieLijst!C189)</f>
        <v/>
      </c>
      <c r="D189" s="149" t="str">
        <f>IF(LEN(LocatieLijst!D189)=0,"",LocatieLijst!D189)</f>
        <v/>
      </c>
      <c r="E189" s="149" t="str">
        <f>IF(LEN(LocatieLijst!E189)=0,"",LocatieLijst!E189)</f>
        <v/>
      </c>
      <c r="F189" s="149" t="str">
        <f>IF(LEN(LocatieLijst!F189)=0,"",LocatieLijst!F189)</f>
        <v/>
      </c>
      <c r="G189" s="149" t="str">
        <f>IF(LEN(LocatieLijst!G189)=0,"",LocatieLijst!G189)</f>
        <v/>
      </c>
      <c r="H189" s="150" t="str">
        <f>IF(G189="Vervalt","Vervalt",IF(G189=0,"",IF(LEN(G189)=0,"",(VLOOKUP(Scenario1!$G189,PDC!$B$6:$I$74,2,FALSE)))))</f>
        <v/>
      </c>
      <c r="I189" s="149" t="str">
        <f>IF(LEN(LocatieLijst!I189)=0,"",LocatieLijst!I189)</f>
        <v/>
      </c>
      <c r="J189" s="2"/>
      <c r="K189" s="2"/>
      <c r="L189" s="3"/>
      <c r="M189" s="8"/>
      <c r="N189" s="8"/>
      <c r="O189" s="12"/>
      <c r="P189" s="4"/>
      <c r="Q189" s="4"/>
      <c r="R189" s="4"/>
      <c r="S189" s="72">
        <f t="shared" si="4"/>
        <v>0</v>
      </c>
      <c r="T189" s="72">
        <f>IF(G189="Vervalt",0,IF(G189=0,0,IF(LEN(G189)=0,0,(VLOOKUP($G189,PDC!$B$6:$I$74,6,FALSE)))))</f>
        <v>0</v>
      </c>
      <c r="U189" s="72">
        <f t="shared" si="5"/>
        <v>0</v>
      </c>
      <c r="V189" s="73">
        <f>IF(G189="Vervalt",0,IF(J189="Inkoop bij 3e partij",Q189*(1+PDC!$F$28),0))</f>
        <v>0</v>
      </c>
      <c r="W189" s="73">
        <f>IF(G189="Vervalt",0,IF(J189="Inkoop bij 3e partij",P189*(1+PDC!$F$27)+IF(G189=0,0,IF(LEN(G189)=0,0,VLOOKUP($G189,PDC!$B$6:$I$74,7,FALSE))),0))</f>
        <v>0</v>
      </c>
      <c r="X189" s="74">
        <f>IF(G189="Vervalt",0,IF(J189="Inkoop bij 3e partij",0,IF(G189=0,0,IF(LEN(G189)=0,0,VLOOKUP($G189,PDC!$B$6:$I$74,5,FALSE)))))</f>
        <v>0</v>
      </c>
      <c r="Y189" s="74">
        <f>IF(G189="Vervalt",0,IF(J189="On-Net maken (glasvezel)",$M189*PDC!$F$23+$N189*PDC!$F$24+PDC!$F$22+$O189,IF(J189="On-Net maken (radio)",PDC!$F$25+$O189,0)))</f>
        <v>0</v>
      </c>
    </row>
    <row r="190" spans="1:25" x14ac:dyDescent="0.3">
      <c r="A190" s="149" t="str">
        <f>IF(LEN(LocatieLijst!A190)=0,"",LocatieLijst!A190)</f>
        <v/>
      </c>
      <c r="B190" s="149" t="str">
        <f>IF(LEN(LocatieLijst!B190)=0,"",LocatieLijst!B190)</f>
        <v/>
      </c>
      <c r="C190" s="149" t="str">
        <f>IF(LEN(LocatieLijst!C190)=0,"",LocatieLijst!C190)</f>
        <v/>
      </c>
      <c r="D190" s="149" t="str">
        <f>IF(LEN(LocatieLijst!D190)=0,"",LocatieLijst!D190)</f>
        <v/>
      </c>
      <c r="E190" s="149" t="str">
        <f>IF(LEN(LocatieLijst!E190)=0,"",LocatieLijst!E190)</f>
        <v/>
      </c>
      <c r="F190" s="149" t="str">
        <f>IF(LEN(LocatieLijst!F190)=0,"",LocatieLijst!F190)</f>
        <v/>
      </c>
      <c r="G190" s="149" t="str">
        <f>IF(LEN(LocatieLijst!G190)=0,"",LocatieLijst!G190)</f>
        <v/>
      </c>
      <c r="H190" s="150" t="str">
        <f>IF(G190="Vervalt","Vervalt",IF(G190=0,"",IF(LEN(G190)=0,"",(VLOOKUP(Scenario1!$G190,PDC!$B$6:$I$74,2,FALSE)))))</f>
        <v/>
      </c>
      <c r="I190" s="149" t="str">
        <f>IF(LEN(LocatieLijst!I190)=0,"",LocatieLijst!I190)</f>
        <v/>
      </c>
      <c r="J190" s="2"/>
      <c r="K190" s="2"/>
      <c r="L190" s="3"/>
      <c r="M190" s="8"/>
      <c r="N190" s="8"/>
      <c r="O190" s="12"/>
      <c r="P190" s="4"/>
      <c r="Q190" s="4"/>
      <c r="R190" s="4"/>
      <c r="S190" s="72">
        <f t="shared" si="4"/>
        <v>0</v>
      </c>
      <c r="T190" s="72">
        <f>IF(G190="Vervalt",0,IF(G190=0,0,IF(LEN(G190)=0,0,(VLOOKUP($G190,PDC!$B$6:$I$74,6,FALSE)))))</f>
        <v>0</v>
      </c>
      <c r="U190" s="72">
        <f t="shared" si="5"/>
        <v>0</v>
      </c>
      <c r="V190" s="73">
        <f>IF(G190="Vervalt",0,IF(J190="Inkoop bij 3e partij",Q190*(1+PDC!$F$28),0))</f>
        <v>0</v>
      </c>
      <c r="W190" s="73">
        <f>IF(G190="Vervalt",0,IF(J190="Inkoop bij 3e partij",P190*(1+PDC!$F$27)+IF(G190=0,0,IF(LEN(G190)=0,0,VLOOKUP($G190,PDC!$B$6:$I$74,7,FALSE))),0))</f>
        <v>0</v>
      </c>
      <c r="X190" s="74">
        <f>IF(G190="Vervalt",0,IF(J190="Inkoop bij 3e partij",0,IF(G190=0,0,IF(LEN(G190)=0,0,VLOOKUP($G190,PDC!$B$6:$I$74,5,FALSE)))))</f>
        <v>0</v>
      </c>
      <c r="Y190" s="74">
        <f>IF(G190="Vervalt",0,IF(J190="On-Net maken (glasvezel)",$M190*PDC!$F$23+$N190*PDC!$F$24+PDC!$F$22+$O190,IF(J190="On-Net maken (radio)",PDC!$F$25+$O190,0)))</f>
        <v>0</v>
      </c>
    </row>
    <row r="191" spans="1:25" x14ac:dyDescent="0.3">
      <c r="A191" s="149" t="str">
        <f>IF(LEN(LocatieLijst!A191)=0,"",LocatieLijst!A191)</f>
        <v/>
      </c>
      <c r="B191" s="149" t="str">
        <f>IF(LEN(LocatieLijst!B191)=0,"",LocatieLijst!B191)</f>
        <v/>
      </c>
      <c r="C191" s="149" t="str">
        <f>IF(LEN(LocatieLijst!C191)=0,"",LocatieLijst!C191)</f>
        <v/>
      </c>
      <c r="D191" s="149" t="str">
        <f>IF(LEN(LocatieLijst!D191)=0,"",LocatieLijst!D191)</f>
        <v/>
      </c>
      <c r="E191" s="149" t="str">
        <f>IF(LEN(LocatieLijst!E191)=0,"",LocatieLijst!E191)</f>
        <v/>
      </c>
      <c r="F191" s="149" t="str">
        <f>IF(LEN(LocatieLijst!F191)=0,"",LocatieLijst!F191)</f>
        <v/>
      </c>
      <c r="G191" s="149" t="str">
        <f>IF(LEN(LocatieLijst!G191)=0,"",LocatieLijst!G191)</f>
        <v/>
      </c>
      <c r="H191" s="150" t="str">
        <f>IF(G191="Vervalt","Vervalt",IF(G191=0,"",IF(LEN(G191)=0,"",(VLOOKUP(Scenario1!$G191,PDC!$B$6:$I$74,2,FALSE)))))</f>
        <v/>
      </c>
      <c r="I191" s="149" t="str">
        <f>IF(LEN(LocatieLijst!I191)=0,"",LocatieLijst!I191)</f>
        <v/>
      </c>
      <c r="J191" s="2"/>
      <c r="K191" s="2"/>
      <c r="L191" s="3"/>
      <c r="M191" s="8"/>
      <c r="N191" s="8"/>
      <c r="O191" s="12"/>
      <c r="P191" s="4"/>
      <c r="Q191" s="4"/>
      <c r="R191" s="4"/>
      <c r="S191" s="72">
        <f t="shared" si="4"/>
        <v>0</v>
      </c>
      <c r="T191" s="72">
        <f>IF(G191="Vervalt",0,IF(G191=0,0,IF(LEN(G191)=0,0,(VLOOKUP($G191,PDC!$B$6:$I$74,6,FALSE)))))</f>
        <v>0</v>
      </c>
      <c r="U191" s="72">
        <f t="shared" si="5"/>
        <v>0</v>
      </c>
      <c r="V191" s="73">
        <f>IF(G191="Vervalt",0,IF(J191="Inkoop bij 3e partij",Q191*(1+PDC!$F$28),0))</f>
        <v>0</v>
      </c>
      <c r="W191" s="73">
        <f>IF(G191="Vervalt",0,IF(J191="Inkoop bij 3e partij",P191*(1+PDC!$F$27)+IF(G191=0,0,IF(LEN(G191)=0,0,VLOOKUP($G191,PDC!$B$6:$I$74,7,FALSE))),0))</f>
        <v>0</v>
      </c>
      <c r="X191" s="74">
        <f>IF(G191="Vervalt",0,IF(J191="Inkoop bij 3e partij",0,IF(G191=0,0,IF(LEN(G191)=0,0,VLOOKUP($G191,PDC!$B$6:$I$74,5,FALSE)))))</f>
        <v>0</v>
      </c>
      <c r="Y191" s="74">
        <f>IF(G191="Vervalt",0,IF(J191="On-Net maken (glasvezel)",$M191*PDC!$F$23+$N191*PDC!$F$24+PDC!$F$22+$O191,IF(J191="On-Net maken (radio)",PDC!$F$25+$O191,0)))</f>
        <v>0</v>
      </c>
    </row>
    <row r="192" spans="1:25" x14ac:dyDescent="0.3">
      <c r="A192" s="149" t="str">
        <f>IF(LEN(LocatieLijst!A192)=0,"",LocatieLijst!A192)</f>
        <v/>
      </c>
      <c r="B192" s="149" t="str">
        <f>IF(LEN(LocatieLijst!B192)=0,"",LocatieLijst!B192)</f>
        <v/>
      </c>
      <c r="C192" s="149" t="str">
        <f>IF(LEN(LocatieLijst!C192)=0,"",LocatieLijst!C192)</f>
        <v/>
      </c>
      <c r="D192" s="149" t="str">
        <f>IF(LEN(LocatieLijst!D192)=0,"",LocatieLijst!D192)</f>
        <v/>
      </c>
      <c r="E192" s="149" t="str">
        <f>IF(LEN(LocatieLijst!E192)=0,"",LocatieLijst!E192)</f>
        <v/>
      </c>
      <c r="F192" s="149" t="str">
        <f>IF(LEN(LocatieLijst!F192)=0,"",LocatieLijst!F192)</f>
        <v/>
      </c>
      <c r="G192" s="149" t="str">
        <f>IF(LEN(LocatieLijst!G192)=0,"",LocatieLijst!G192)</f>
        <v/>
      </c>
      <c r="H192" s="150" t="str">
        <f>IF(G192="Vervalt","Vervalt",IF(G192=0,"",IF(LEN(G192)=0,"",(VLOOKUP(Scenario1!$G192,PDC!$B$6:$I$74,2,FALSE)))))</f>
        <v/>
      </c>
      <c r="I192" s="149" t="str">
        <f>IF(LEN(LocatieLijst!I192)=0,"",LocatieLijst!I192)</f>
        <v/>
      </c>
      <c r="J192" s="2"/>
      <c r="K192" s="2"/>
      <c r="L192" s="3"/>
      <c r="M192" s="8"/>
      <c r="N192" s="8"/>
      <c r="O192" s="12"/>
      <c r="P192" s="4"/>
      <c r="Q192" s="4"/>
      <c r="R192" s="4"/>
      <c r="S192" s="72">
        <f t="shared" si="4"/>
        <v>0</v>
      </c>
      <c r="T192" s="72">
        <f>IF(G192="Vervalt",0,IF(G192=0,0,IF(LEN(G192)=0,0,(VLOOKUP($G192,PDC!$B$6:$I$74,6,FALSE)))))</f>
        <v>0</v>
      </c>
      <c r="U192" s="72">
        <f t="shared" si="5"/>
        <v>0</v>
      </c>
      <c r="V192" s="73">
        <f>IF(G192="Vervalt",0,IF(J192="Inkoop bij 3e partij",Q192*(1+PDC!$F$28),0))</f>
        <v>0</v>
      </c>
      <c r="W192" s="73">
        <f>IF(G192="Vervalt",0,IF(J192="Inkoop bij 3e partij",P192*(1+PDC!$F$27)+IF(G192=0,0,IF(LEN(G192)=0,0,VLOOKUP($G192,PDC!$B$6:$I$74,7,FALSE))),0))</f>
        <v>0</v>
      </c>
      <c r="X192" s="74">
        <f>IF(G192="Vervalt",0,IF(J192="Inkoop bij 3e partij",0,IF(G192=0,0,IF(LEN(G192)=0,0,VLOOKUP($G192,PDC!$B$6:$I$74,5,FALSE)))))</f>
        <v>0</v>
      </c>
      <c r="Y192" s="74">
        <f>IF(G192="Vervalt",0,IF(J192="On-Net maken (glasvezel)",$M192*PDC!$F$23+$N192*PDC!$F$24+PDC!$F$22+$O192,IF(J192="On-Net maken (radio)",PDC!$F$25+$O192,0)))</f>
        <v>0</v>
      </c>
    </row>
    <row r="193" spans="1:25" x14ac:dyDescent="0.3">
      <c r="A193" s="149" t="str">
        <f>IF(LEN(LocatieLijst!A193)=0,"",LocatieLijst!A193)</f>
        <v/>
      </c>
      <c r="B193" s="149" t="str">
        <f>IF(LEN(LocatieLijst!B193)=0,"",LocatieLijst!B193)</f>
        <v/>
      </c>
      <c r="C193" s="149" t="str">
        <f>IF(LEN(LocatieLijst!C193)=0,"",LocatieLijst!C193)</f>
        <v/>
      </c>
      <c r="D193" s="149" t="str">
        <f>IF(LEN(LocatieLijst!D193)=0,"",LocatieLijst!D193)</f>
        <v/>
      </c>
      <c r="E193" s="149" t="str">
        <f>IF(LEN(LocatieLijst!E193)=0,"",LocatieLijst!E193)</f>
        <v/>
      </c>
      <c r="F193" s="149" t="str">
        <f>IF(LEN(LocatieLijst!F193)=0,"",LocatieLijst!F193)</f>
        <v/>
      </c>
      <c r="G193" s="149" t="str">
        <f>IF(LEN(LocatieLijst!G193)=0,"",LocatieLijst!G193)</f>
        <v/>
      </c>
      <c r="H193" s="150" t="str">
        <f>IF(G193="Vervalt","Vervalt",IF(G193=0,"",IF(LEN(G193)=0,"",(VLOOKUP(Scenario1!$G193,PDC!$B$6:$I$74,2,FALSE)))))</f>
        <v/>
      </c>
      <c r="I193" s="149" t="str">
        <f>IF(LEN(LocatieLijst!I193)=0,"",LocatieLijst!I193)</f>
        <v/>
      </c>
      <c r="J193" s="2"/>
      <c r="K193" s="2"/>
      <c r="L193" s="3"/>
      <c r="M193" s="8"/>
      <c r="N193" s="8"/>
      <c r="O193" s="12"/>
      <c r="P193" s="4"/>
      <c r="Q193" s="4"/>
      <c r="R193" s="4"/>
      <c r="S193" s="72">
        <f t="shared" si="4"/>
        <v>0</v>
      </c>
      <c r="T193" s="72">
        <f>IF(G193="Vervalt",0,IF(G193=0,0,IF(LEN(G193)=0,0,(VLOOKUP($G193,PDC!$B$6:$I$74,6,FALSE)))))</f>
        <v>0</v>
      </c>
      <c r="U193" s="72">
        <f t="shared" si="5"/>
        <v>0</v>
      </c>
      <c r="V193" s="73">
        <f>IF(G193="Vervalt",0,IF(J193="Inkoop bij 3e partij",Q193*(1+PDC!$F$28),0))</f>
        <v>0</v>
      </c>
      <c r="W193" s="73">
        <f>IF(G193="Vervalt",0,IF(J193="Inkoop bij 3e partij",P193*(1+PDC!$F$27)+IF(G193=0,0,IF(LEN(G193)=0,0,VLOOKUP($G193,PDC!$B$6:$I$74,7,FALSE))),0))</f>
        <v>0</v>
      </c>
      <c r="X193" s="74">
        <f>IF(G193="Vervalt",0,IF(J193="Inkoop bij 3e partij",0,IF(G193=0,0,IF(LEN(G193)=0,0,VLOOKUP($G193,PDC!$B$6:$I$74,5,FALSE)))))</f>
        <v>0</v>
      </c>
      <c r="Y193" s="74">
        <f>IF(G193="Vervalt",0,IF(J193="On-Net maken (glasvezel)",$M193*PDC!$F$23+$N193*PDC!$F$24+PDC!$F$22+$O193,IF(J193="On-Net maken (radio)",PDC!$F$25+$O193,0)))</f>
        <v>0</v>
      </c>
    </row>
    <row r="194" spans="1:25" x14ac:dyDescent="0.3">
      <c r="A194" s="149" t="str">
        <f>IF(LEN(LocatieLijst!A194)=0,"",LocatieLijst!A194)</f>
        <v/>
      </c>
      <c r="B194" s="149" t="str">
        <f>IF(LEN(LocatieLijst!B194)=0,"",LocatieLijst!B194)</f>
        <v/>
      </c>
      <c r="C194" s="149" t="str">
        <f>IF(LEN(LocatieLijst!C194)=0,"",LocatieLijst!C194)</f>
        <v/>
      </c>
      <c r="D194" s="149" t="str">
        <f>IF(LEN(LocatieLijst!D194)=0,"",LocatieLijst!D194)</f>
        <v/>
      </c>
      <c r="E194" s="149" t="str">
        <f>IF(LEN(LocatieLijst!E194)=0,"",LocatieLijst!E194)</f>
        <v/>
      </c>
      <c r="F194" s="149" t="str">
        <f>IF(LEN(LocatieLijst!F194)=0,"",LocatieLijst!F194)</f>
        <v/>
      </c>
      <c r="G194" s="149" t="str">
        <f>IF(LEN(LocatieLijst!G194)=0,"",LocatieLijst!G194)</f>
        <v/>
      </c>
      <c r="H194" s="150" t="str">
        <f>IF(G194="Vervalt","Vervalt",IF(G194=0,"",IF(LEN(G194)=0,"",(VLOOKUP(Scenario1!$G194,PDC!$B$6:$I$74,2,FALSE)))))</f>
        <v/>
      </c>
      <c r="I194" s="149" t="str">
        <f>IF(LEN(LocatieLijst!I194)=0,"",LocatieLijst!I194)</f>
        <v/>
      </c>
      <c r="J194" s="2"/>
      <c r="K194" s="2"/>
      <c r="L194" s="3"/>
      <c r="M194" s="8"/>
      <c r="N194" s="8"/>
      <c r="O194" s="12"/>
      <c r="P194" s="4"/>
      <c r="Q194" s="4"/>
      <c r="R194" s="4"/>
      <c r="S194" s="72">
        <f t="shared" si="4"/>
        <v>0</v>
      </c>
      <c r="T194" s="72">
        <f>IF(G194="Vervalt",0,IF(G194=0,0,IF(LEN(G194)=0,0,(VLOOKUP($G194,PDC!$B$6:$I$74,6,FALSE)))))</f>
        <v>0</v>
      </c>
      <c r="U194" s="72">
        <f t="shared" si="5"/>
        <v>0</v>
      </c>
      <c r="V194" s="73">
        <f>IF(G194="Vervalt",0,IF(J194="Inkoop bij 3e partij",Q194*(1+PDC!$F$28),0))</f>
        <v>0</v>
      </c>
      <c r="W194" s="73">
        <f>IF(G194="Vervalt",0,IF(J194="Inkoop bij 3e partij",P194*(1+PDC!$F$27)+IF(G194=0,0,IF(LEN(G194)=0,0,VLOOKUP($G194,PDC!$B$6:$I$74,7,FALSE))),0))</f>
        <v>0</v>
      </c>
      <c r="X194" s="74">
        <f>IF(G194="Vervalt",0,IF(J194="Inkoop bij 3e partij",0,IF(G194=0,0,IF(LEN(G194)=0,0,VLOOKUP($G194,PDC!$B$6:$I$74,5,FALSE)))))</f>
        <v>0</v>
      </c>
      <c r="Y194" s="74">
        <f>IF(G194="Vervalt",0,IF(J194="On-Net maken (glasvezel)",$M194*PDC!$F$23+$N194*PDC!$F$24+PDC!$F$22+$O194,IF(J194="On-Net maken (radio)",PDC!$F$25+$O194,0)))</f>
        <v>0</v>
      </c>
    </row>
    <row r="195" spans="1:25" x14ac:dyDescent="0.3">
      <c r="A195" s="149" t="str">
        <f>IF(LEN(LocatieLijst!A195)=0,"",LocatieLijst!A195)</f>
        <v/>
      </c>
      <c r="B195" s="149" t="str">
        <f>IF(LEN(LocatieLijst!B195)=0,"",LocatieLijst!B195)</f>
        <v/>
      </c>
      <c r="C195" s="149" t="str">
        <f>IF(LEN(LocatieLijst!C195)=0,"",LocatieLijst!C195)</f>
        <v/>
      </c>
      <c r="D195" s="149" t="str">
        <f>IF(LEN(LocatieLijst!D195)=0,"",LocatieLijst!D195)</f>
        <v/>
      </c>
      <c r="E195" s="149" t="str">
        <f>IF(LEN(LocatieLijst!E195)=0,"",LocatieLijst!E195)</f>
        <v/>
      </c>
      <c r="F195" s="149" t="str">
        <f>IF(LEN(LocatieLijst!F195)=0,"",LocatieLijst!F195)</f>
        <v/>
      </c>
      <c r="G195" s="149" t="str">
        <f>IF(LEN(LocatieLijst!G195)=0,"",LocatieLijst!G195)</f>
        <v/>
      </c>
      <c r="H195" s="150" t="str">
        <f>IF(G195="Vervalt","Vervalt",IF(G195=0,"",IF(LEN(G195)=0,"",(VLOOKUP(Scenario1!$G195,PDC!$B$6:$I$74,2,FALSE)))))</f>
        <v/>
      </c>
      <c r="I195" s="149" t="str">
        <f>IF(LEN(LocatieLijst!I195)=0,"",LocatieLijst!I195)</f>
        <v/>
      </c>
      <c r="J195" s="2"/>
      <c r="K195" s="2"/>
      <c r="L195" s="3"/>
      <c r="M195" s="8"/>
      <c r="N195" s="8"/>
      <c r="O195" s="12"/>
      <c r="P195" s="4"/>
      <c r="Q195" s="4"/>
      <c r="R195" s="4"/>
      <c r="S195" s="72">
        <f t="shared" si="4"/>
        <v>0</v>
      </c>
      <c r="T195" s="72">
        <f>IF(G195="Vervalt",0,IF(G195=0,0,IF(LEN(G195)=0,0,(VLOOKUP($G195,PDC!$B$6:$I$74,6,FALSE)))))</f>
        <v>0</v>
      </c>
      <c r="U195" s="72">
        <f t="shared" si="5"/>
        <v>0</v>
      </c>
      <c r="V195" s="73">
        <f>IF(G195="Vervalt",0,IF(J195="Inkoop bij 3e partij",Q195*(1+PDC!$F$28),0))</f>
        <v>0</v>
      </c>
      <c r="W195" s="73">
        <f>IF(G195="Vervalt",0,IF(J195="Inkoop bij 3e partij",P195*(1+PDC!$F$27)+IF(G195=0,0,IF(LEN(G195)=0,0,VLOOKUP($G195,PDC!$B$6:$I$74,7,FALSE))),0))</f>
        <v>0</v>
      </c>
      <c r="X195" s="74">
        <f>IF(G195="Vervalt",0,IF(J195="Inkoop bij 3e partij",0,IF(G195=0,0,IF(LEN(G195)=0,0,VLOOKUP($G195,PDC!$B$6:$I$74,5,FALSE)))))</f>
        <v>0</v>
      </c>
      <c r="Y195" s="74">
        <f>IF(G195="Vervalt",0,IF(J195="On-Net maken (glasvezel)",$M195*PDC!$F$23+$N195*PDC!$F$24+PDC!$F$22+$O195,IF(J195="On-Net maken (radio)",PDC!$F$25+$O195,0)))</f>
        <v>0</v>
      </c>
    </row>
    <row r="196" spans="1:25" x14ac:dyDescent="0.3">
      <c r="A196" s="149" t="str">
        <f>IF(LEN(LocatieLijst!A196)=0,"",LocatieLijst!A196)</f>
        <v/>
      </c>
      <c r="B196" s="149" t="str">
        <f>IF(LEN(LocatieLijst!B196)=0,"",LocatieLijst!B196)</f>
        <v/>
      </c>
      <c r="C196" s="149" t="str">
        <f>IF(LEN(LocatieLijst!C196)=0,"",LocatieLijst!C196)</f>
        <v/>
      </c>
      <c r="D196" s="149" t="str">
        <f>IF(LEN(LocatieLijst!D196)=0,"",LocatieLijst!D196)</f>
        <v/>
      </c>
      <c r="E196" s="149" t="str">
        <f>IF(LEN(LocatieLijst!E196)=0,"",LocatieLijst!E196)</f>
        <v/>
      </c>
      <c r="F196" s="149" t="str">
        <f>IF(LEN(LocatieLijst!F196)=0,"",LocatieLijst!F196)</f>
        <v/>
      </c>
      <c r="G196" s="149" t="str">
        <f>IF(LEN(LocatieLijst!G196)=0,"",LocatieLijst!G196)</f>
        <v/>
      </c>
      <c r="H196" s="150" t="str">
        <f>IF(G196="Vervalt","Vervalt",IF(G196=0,"",IF(LEN(G196)=0,"",(VLOOKUP(Scenario1!$G196,PDC!$B$6:$I$74,2,FALSE)))))</f>
        <v/>
      </c>
      <c r="I196" s="149" t="str">
        <f>IF(LEN(LocatieLijst!I196)=0,"",LocatieLijst!I196)</f>
        <v/>
      </c>
      <c r="J196" s="2"/>
      <c r="K196" s="2"/>
      <c r="L196" s="3"/>
      <c r="M196" s="8"/>
      <c r="N196" s="8"/>
      <c r="O196" s="12"/>
      <c r="P196" s="4"/>
      <c r="Q196" s="4"/>
      <c r="R196" s="4"/>
      <c r="S196" s="72">
        <f t="shared" si="4"/>
        <v>0</v>
      </c>
      <c r="T196" s="72">
        <f>IF(G196="Vervalt",0,IF(G196=0,0,IF(LEN(G196)=0,0,(VLOOKUP($G196,PDC!$B$6:$I$74,6,FALSE)))))</f>
        <v>0</v>
      </c>
      <c r="U196" s="72">
        <f t="shared" si="5"/>
        <v>0</v>
      </c>
      <c r="V196" s="73">
        <f>IF(G196="Vervalt",0,IF(J196="Inkoop bij 3e partij",Q196*(1+PDC!$F$28),0))</f>
        <v>0</v>
      </c>
      <c r="W196" s="73">
        <f>IF(G196="Vervalt",0,IF(J196="Inkoop bij 3e partij",P196*(1+PDC!$F$27)+IF(G196=0,0,IF(LEN(G196)=0,0,VLOOKUP($G196,PDC!$B$6:$I$74,7,FALSE))),0))</f>
        <v>0</v>
      </c>
      <c r="X196" s="74">
        <f>IF(G196="Vervalt",0,IF(J196="Inkoop bij 3e partij",0,IF(G196=0,0,IF(LEN(G196)=0,0,VLOOKUP($G196,PDC!$B$6:$I$74,5,FALSE)))))</f>
        <v>0</v>
      </c>
      <c r="Y196" s="74">
        <f>IF(G196="Vervalt",0,IF(J196="On-Net maken (glasvezel)",$M196*PDC!$F$23+$N196*PDC!$F$24+PDC!$F$22+$O196,IF(J196="On-Net maken (radio)",PDC!$F$25+$O196,0)))</f>
        <v>0</v>
      </c>
    </row>
    <row r="197" spans="1:25" x14ac:dyDescent="0.3">
      <c r="A197" s="149" t="str">
        <f>IF(LEN(LocatieLijst!A197)=0,"",LocatieLijst!A197)</f>
        <v/>
      </c>
      <c r="B197" s="149" t="str">
        <f>IF(LEN(LocatieLijst!B197)=0,"",LocatieLijst!B197)</f>
        <v/>
      </c>
      <c r="C197" s="149" t="str">
        <f>IF(LEN(LocatieLijst!C197)=0,"",LocatieLijst!C197)</f>
        <v/>
      </c>
      <c r="D197" s="149" t="str">
        <f>IF(LEN(LocatieLijst!D197)=0,"",LocatieLijst!D197)</f>
        <v/>
      </c>
      <c r="E197" s="149" t="str">
        <f>IF(LEN(LocatieLijst!E197)=0,"",LocatieLijst!E197)</f>
        <v/>
      </c>
      <c r="F197" s="149" t="str">
        <f>IF(LEN(LocatieLijst!F197)=0,"",LocatieLijst!F197)</f>
        <v/>
      </c>
      <c r="G197" s="149" t="str">
        <f>IF(LEN(LocatieLijst!G197)=0,"",LocatieLijst!G197)</f>
        <v/>
      </c>
      <c r="H197" s="150" t="str">
        <f>IF(G197="Vervalt","Vervalt",IF(G197=0,"",IF(LEN(G197)=0,"",(VLOOKUP(Scenario1!$G197,PDC!$B$6:$I$74,2,FALSE)))))</f>
        <v/>
      </c>
      <c r="I197" s="149" t="str">
        <f>IF(LEN(LocatieLijst!I197)=0,"",LocatieLijst!I197)</f>
        <v/>
      </c>
      <c r="J197" s="2"/>
      <c r="K197" s="2"/>
      <c r="L197" s="3"/>
      <c r="M197" s="8"/>
      <c r="N197" s="8"/>
      <c r="O197" s="12"/>
      <c r="P197" s="4"/>
      <c r="Q197" s="4"/>
      <c r="R197" s="4"/>
      <c r="S197" s="72">
        <f t="shared" si="4"/>
        <v>0</v>
      </c>
      <c r="T197" s="72">
        <f>IF(G197="Vervalt",0,IF(G197=0,0,IF(LEN(G197)=0,0,(VLOOKUP($G197,PDC!$B$6:$I$74,6,FALSE)))))</f>
        <v>0</v>
      </c>
      <c r="U197" s="72">
        <f t="shared" si="5"/>
        <v>0</v>
      </c>
      <c r="V197" s="73">
        <f>IF(G197="Vervalt",0,IF(J197="Inkoop bij 3e partij",Q197*(1+PDC!$F$28),0))</f>
        <v>0</v>
      </c>
      <c r="W197" s="73">
        <f>IF(G197="Vervalt",0,IF(J197="Inkoop bij 3e partij",P197*(1+PDC!$F$27)+IF(G197=0,0,IF(LEN(G197)=0,0,VLOOKUP($G197,PDC!$B$6:$I$74,7,FALSE))),0))</f>
        <v>0</v>
      </c>
      <c r="X197" s="74">
        <f>IF(G197="Vervalt",0,IF(J197="Inkoop bij 3e partij",0,IF(G197=0,0,IF(LEN(G197)=0,0,VLOOKUP($G197,PDC!$B$6:$I$74,5,FALSE)))))</f>
        <v>0</v>
      </c>
      <c r="Y197" s="74">
        <f>IF(G197="Vervalt",0,IF(J197="On-Net maken (glasvezel)",$M197*PDC!$F$23+$N197*PDC!$F$24+PDC!$F$22+$O197,IF(J197="On-Net maken (radio)",PDC!$F$25+$O197,0)))</f>
        <v>0</v>
      </c>
    </row>
    <row r="198" spans="1:25" x14ac:dyDescent="0.3">
      <c r="A198" s="149" t="str">
        <f>IF(LEN(LocatieLijst!A198)=0,"",LocatieLijst!A198)</f>
        <v/>
      </c>
      <c r="B198" s="149" t="str">
        <f>IF(LEN(LocatieLijst!B198)=0,"",LocatieLijst!B198)</f>
        <v/>
      </c>
      <c r="C198" s="149" t="str">
        <f>IF(LEN(LocatieLijst!C198)=0,"",LocatieLijst!C198)</f>
        <v/>
      </c>
      <c r="D198" s="149" t="str">
        <f>IF(LEN(LocatieLijst!D198)=0,"",LocatieLijst!D198)</f>
        <v/>
      </c>
      <c r="E198" s="149" t="str">
        <f>IF(LEN(LocatieLijst!E198)=0,"",LocatieLijst!E198)</f>
        <v/>
      </c>
      <c r="F198" s="149" t="str">
        <f>IF(LEN(LocatieLijst!F198)=0,"",LocatieLijst!F198)</f>
        <v/>
      </c>
      <c r="G198" s="149" t="str">
        <f>IF(LEN(LocatieLijst!G198)=0,"",LocatieLijst!G198)</f>
        <v/>
      </c>
      <c r="H198" s="150" t="str">
        <f>IF(G198="Vervalt","Vervalt",IF(G198=0,"",IF(LEN(G198)=0,"",(VLOOKUP(Scenario1!$G198,PDC!$B$6:$I$74,2,FALSE)))))</f>
        <v/>
      </c>
      <c r="I198" s="149" t="str">
        <f>IF(LEN(LocatieLijst!I198)=0,"",LocatieLijst!I198)</f>
        <v/>
      </c>
      <c r="J198" s="2"/>
      <c r="K198" s="2"/>
      <c r="L198" s="3"/>
      <c r="M198" s="8"/>
      <c r="N198" s="8"/>
      <c r="O198" s="12"/>
      <c r="P198" s="4"/>
      <c r="Q198" s="4"/>
      <c r="R198" s="4"/>
      <c r="S198" s="72">
        <f t="shared" si="4"/>
        <v>0</v>
      </c>
      <c r="T198" s="72">
        <f>IF(G198="Vervalt",0,IF(G198=0,0,IF(LEN(G198)=0,0,(VLOOKUP($G198,PDC!$B$6:$I$74,6,FALSE)))))</f>
        <v>0</v>
      </c>
      <c r="U198" s="72">
        <f t="shared" si="5"/>
        <v>0</v>
      </c>
      <c r="V198" s="73">
        <f>IF(G198="Vervalt",0,IF(J198="Inkoop bij 3e partij",Q198*(1+PDC!$F$28),0))</f>
        <v>0</v>
      </c>
      <c r="W198" s="73">
        <f>IF(G198="Vervalt",0,IF(J198="Inkoop bij 3e partij",P198*(1+PDC!$F$27)+IF(G198=0,0,IF(LEN(G198)=0,0,VLOOKUP($G198,PDC!$B$6:$I$74,7,FALSE))),0))</f>
        <v>0</v>
      </c>
      <c r="X198" s="74">
        <f>IF(G198="Vervalt",0,IF(J198="Inkoop bij 3e partij",0,IF(G198=0,0,IF(LEN(G198)=0,0,VLOOKUP($G198,PDC!$B$6:$I$74,5,FALSE)))))</f>
        <v>0</v>
      </c>
      <c r="Y198" s="74">
        <f>IF(G198="Vervalt",0,IF(J198="On-Net maken (glasvezel)",$M198*PDC!$F$23+$N198*PDC!$F$24+PDC!$F$22+$O198,IF(J198="On-Net maken (radio)",PDC!$F$25+$O198,0)))</f>
        <v>0</v>
      </c>
    </row>
    <row r="199" spans="1:25" x14ac:dyDescent="0.3">
      <c r="A199" s="149" t="str">
        <f>IF(LEN(LocatieLijst!A199)=0,"",LocatieLijst!A199)</f>
        <v/>
      </c>
      <c r="B199" s="149" t="str">
        <f>IF(LEN(LocatieLijst!B199)=0,"",LocatieLijst!B199)</f>
        <v/>
      </c>
      <c r="C199" s="149" t="str">
        <f>IF(LEN(LocatieLijst!C199)=0,"",LocatieLijst!C199)</f>
        <v/>
      </c>
      <c r="D199" s="149" t="str">
        <f>IF(LEN(LocatieLijst!D199)=0,"",LocatieLijst!D199)</f>
        <v/>
      </c>
      <c r="E199" s="149" t="str">
        <f>IF(LEN(LocatieLijst!E199)=0,"",LocatieLijst!E199)</f>
        <v/>
      </c>
      <c r="F199" s="149" t="str">
        <f>IF(LEN(LocatieLijst!F199)=0,"",LocatieLijst!F199)</f>
        <v/>
      </c>
      <c r="G199" s="149" t="str">
        <f>IF(LEN(LocatieLijst!G199)=0,"",LocatieLijst!G199)</f>
        <v/>
      </c>
      <c r="H199" s="150" t="str">
        <f>IF(G199="Vervalt","Vervalt",IF(G199=0,"",IF(LEN(G199)=0,"",(VLOOKUP(Scenario1!$G199,PDC!$B$6:$I$74,2,FALSE)))))</f>
        <v/>
      </c>
      <c r="I199" s="149" t="str">
        <f>IF(LEN(LocatieLijst!I199)=0,"",LocatieLijst!I199)</f>
        <v/>
      </c>
      <c r="J199" s="2"/>
      <c r="K199" s="2"/>
      <c r="L199" s="3"/>
      <c r="M199" s="8"/>
      <c r="N199" s="8"/>
      <c r="O199" s="12"/>
      <c r="P199" s="4"/>
      <c r="Q199" s="4"/>
      <c r="R199" s="4"/>
      <c r="S199" s="72">
        <f t="shared" si="4"/>
        <v>0</v>
      </c>
      <c r="T199" s="72">
        <f>IF(G199="Vervalt",0,IF(G199=0,0,IF(LEN(G199)=0,0,(VLOOKUP($G199,PDC!$B$6:$I$74,6,FALSE)))))</f>
        <v>0</v>
      </c>
      <c r="U199" s="72">
        <f t="shared" si="5"/>
        <v>0</v>
      </c>
      <c r="V199" s="73">
        <f>IF(G199="Vervalt",0,IF(J199="Inkoop bij 3e partij",Q199*(1+PDC!$F$28),0))</f>
        <v>0</v>
      </c>
      <c r="W199" s="73">
        <f>IF(G199="Vervalt",0,IF(J199="Inkoop bij 3e partij",P199*(1+PDC!$F$27)+IF(G199=0,0,IF(LEN(G199)=0,0,VLOOKUP($G199,PDC!$B$6:$I$74,7,FALSE))),0))</f>
        <v>0</v>
      </c>
      <c r="X199" s="74">
        <f>IF(G199="Vervalt",0,IF(J199="Inkoop bij 3e partij",0,IF(G199=0,0,IF(LEN(G199)=0,0,VLOOKUP($G199,PDC!$B$6:$I$74,5,FALSE)))))</f>
        <v>0</v>
      </c>
      <c r="Y199" s="74">
        <f>IF(G199="Vervalt",0,IF(J199="On-Net maken (glasvezel)",$M199*PDC!$F$23+$N199*PDC!$F$24+PDC!$F$22+$O199,IF(J199="On-Net maken (radio)",PDC!$F$25+$O199,0)))</f>
        <v>0</v>
      </c>
    </row>
    <row r="200" spans="1:25" x14ac:dyDescent="0.3">
      <c r="A200" s="149" t="str">
        <f>IF(LEN(LocatieLijst!A200)=0,"",LocatieLijst!A200)</f>
        <v/>
      </c>
      <c r="B200" s="149" t="str">
        <f>IF(LEN(LocatieLijst!B200)=0,"",LocatieLijst!B200)</f>
        <v/>
      </c>
      <c r="C200" s="149" t="str">
        <f>IF(LEN(LocatieLijst!C200)=0,"",LocatieLijst!C200)</f>
        <v/>
      </c>
      <c r="D200" s="149" t="str">
        <f>IF(LEN(LocatieLijst!D200)=0,"",LocatieLijst!D200)</f>
        <v/>
      </c>
      <c r="E200" s="149" t="str">
        <f>IF(LEN(LocatieLijst!E200)=0,"",LocatieLijst!E200)</f>
        <v/>
      </c>
      <c r="F200" s="149" t="str">
        <f>IF(LEN(LocatieLijst!F200)=0,"",LocatieLijst!F200)</f>
        <v/>
      </c>
      <c r="G200" s="149" t="str">
        <f>IF(LEN(LocatieLijst!G200)=0,"",LocatieLijst!G200)</f>
        <v/>
      </c>
      <c r="H200" s="150" t="str">
        <f>IF(G200="Vervalt","Vervalt",IF(G200=0,"",IF(LEN(G200)=0,"",(VLOOKUP(Scenario1!$G200,PDC!$B$6:$I$74,2,FALSE)))))</f>
        <v/>
      </c>
      <c r="I200" s="149" t="str">
        <f>IF(LEN(LocatieLijst!I200)=0,"",LocatieLijst!I200)</f>
        <v/>
      </c>
      <c r="J200" s="2"/>
      <c r="K200" s="2"/>
      <c r="L200" s="3"/>
      <c r="M200" s="8"/>
      <c r="N200" s="8"/>
      <c r="O200" s="12"/>
      <c r="P200" s="4"/>
      <c r="Q200" s="4"/>
      <c r="R200" s="4"/>
      <c r="S200" s="72">
        <f t="shared" si="4"/>
        <v>0</v>
      </c>
      <c r="T200" s="72">
        <f>IF(G200="Vervalt",0,IF(G200=0,0,IF(LEN(G200)=0,0,(VLOOKUP($G200,PDC!$B$6:$I$74,6,FALSE)))))</f>
        <v>0</v>
      </c>
      <c r="U200" s="72">
        <f t="shared" si="5"/>
        <v>0</v>
      </c>
      <c r="V200" s="73">
        <f>IF(G200="Vervalt",0,IF(J200="Inkoop bij 3e partij",Q200*(1+PDC!$F$28),0))</f>
        <v>0</v>
      </c>
      <c r="W200" s="73">
        <f>IF(G200="Vervalt",0,IF(J200="Inkoop bij 3e partij",P200*(1+PDC!$F$27)+IF(G200=0,0,IF(LEN(G200)=0,0,VLOOKUP($G200,PDC!$B$6:$I$74,7,FALSE))),0))</f>
        <v>0</v>
      </c>
      <c r="X200" s="74">
        <f>IF(G200="Vervalt",0,IF(J200="Inkoop bij 3e partij",0,IF(G200=0,0,IF(LEN(G200)=0,0,VLOOKUP($G200,PDC!$B$6:$I$74,5,FALSE)))))</f>
        <v>0</v>
      </c>
      <c r="Y200" s="74">
        <f>IF(G200="Vervalt",0,IF(J200="On-Net maken (glasvezel)",$M200*PDC!$F$23+$N200*PDC!$F$24+PDC!$F$22+$O200,IF(J200="On-Net maken (radio)",PDC!$F$25+$O200,0)))</f>
        <v>0</v>
      </c>
    </row>
    <row r="201" spans="1:25" x14ac:dyDescent="0.3">
      <c r="A201" s="149" t="str">
        <f>IF(LEN(LocatieLijst!A201)=0,"",LocatieLijst!A201)</f>
        <v/>
      </c>
      <c r="B201" s="149" t="str">
        <f>IF(LEN(LocatieLijst!B201)=0,"",LocatieLijst!B201)</f>
        <v/>
      </c>
      <c r="C201" s="149" t="str">
        <f>IF(LEN(LocatieLijst!C201)=0,"",LocatieLijst!C201)</f>
        <v/>
      </c>
      <c r="D201" s="149" t="str">
        <f>IF(LEN(LocatieLijst!D201)=0,"",LocatieLijst!D201)</f>
        <v/>
      </c>
      <c r="E201" s="149" t="str">
        <f>IF(LEN(LocatieLijst!E201)=0,"",LocatieLijst!E201)</f>
        <v/>
      </c>
      <c r="F201" s="149" t="str">
        <f>IF(LEN(LocatieLijst!F201)=0,"",LocatieLijst!F201)</f>
        <v/>
      </c>
      <c r="G201" s="149" t="str">
        <f>IF(LEN(LocatieLijst!G201)=0,"",LocatieLijst!G201)</f>
        <v/>
      </c>
      <c r="H201" s="150" t="str">
        <f>IF(G201="Vervalt","Vervalt",IF(G201=0,"",IF(LEN(G201)=0,"",(VLOOKUP(Scenario1!$G201,PDC!$B$6:$I$74,2,FALSE)))))</f>
        <v/>
      </c>
      <c r="I201" s="149" t="str">
        <f>IF(LEN(LocatieLijst!I201)=0,"",LocatieLijst!I201)</f>
        <v/>
      </c>
      <c r="J201" s="2"/>
      <c r="K201" s="2"/>
      <c r="L201" s="3"/>
      <c r="M201" s="8"/>
      <c r="N201" s="8"/>
      <c r="O201" s="12"/>
      <c r="P201" s="4"/>
      <c r="Q201" s="4"/>
      <c r="R201" s="4"/>
      <c r="S201" s="72">
        <f t="shared" si="4"/>
        <v>0</v>
      </c>
      <c r="T201" s="72">
        <f>IF(G201="Vervalt",0,IF(G201=0,0,IF(LEN(G201)=0,0,(VLOOKUP($G201,PDC!$B$6:$I$74,6,FALSE)))))</f>
        <v>0</v>
      </c>
      <c r="U201" s="72">
        <f t="shared" si="5"/>
        <v>0</v>
      </c>
      <c r="V201" s="73">
        <f>IF(G201="Vervalt",0,IF(J201="Inkoop bij 3e partij",Q201*(1+PDC!$F$28),0))</f>
        <v>0</v>
      </c>
      <c r="W201" s="73">
        <f>IF(G201="Vervalt",0,IF(J201="Inkoop bij 3e partij",P201*(1+PDC!$F$27)+IF(G201=0,0,IF(LEN(G201)=0,0,VLOOKUP($G201,PDC!$B$6:$I$74,7,FALSE))),0))</f>
        <v>0</v>
      </c>
      <c r="X201" s="74">
        <f>IF(G201="Vervalt",0,IF(J201="Inkoop bij 3e partij",0,IF(G201=0,0,IF(LEN(G201)=0,0,VLOOKUP($G201,PDC!$B$6:$I$74,5,FALSE)))))</f>
        <v>0</v>
      </c>
      <c r="Y201" s="74">
        <f>IF(G201="Vervalt",0,IF(J201="On-Net maken (glasvezel)",$M201*PDC!$F$23+$N201*PDC!$F$24+PDC!$F$22+$O201,IF(J201="On-Net maken (radio)",PDC!$F$25+$O201,0)))</f>
        <v>0</v>
      </c>
    </row>
    <row r="202" spans="1:25" x14ac:dyDescent="0.3">
      <c r="A202" s="149" t="str">
        <f>IF(LEN(LocatieLijst!A202)=0,"",LocatieLijst!A202)</f>
        <v/>
      </c>
      <c r="B202" s="149" t="str">
        <f>IF(LEN(LocatieLijst!B202)=0,"",LocatieLijst!B202)</f>
        <v/>
      </c>
      <c r="C202" s="149" t="str">
        <f>IF(LEN(LocatieLijst!C202)=0,"",LocatieLijst!C202)</f>
        <v/>
      </c>
      <c r="D202" s="149" t="str">
        <f>IF(LEN(LocatieLijst!D202)=0,"",LocatieLijst!D202)</f>
        <v/>
      </c>
      <c r="E202" s="149" t="str">
        <f>IF(LEN(LocatieLijst!E202)=0,"",LocatieLijst!E202)</f>
        <v/>
      </c>
      <c r="F202" s="149" t="str">
        <f>IF(LEN(LocatieLijst!F202)=0,"",LocatieLijst!F202)</f>
        <v/>
      </c>
      <c r="G202" s="149" t="str">
        <f>IF(LEN(LocatieLijst!G202)=0,"",LocatieLijst!G202)</f>
        <v/>
      </c>
      <c r="H202" s="150" t="str">
        <f>IF(G202="Vervalt","Vervalt",IF(G202=0,"",IF(LEN(G202)=0,"",(VLOOKUP(Scenario1!$G202,PDC!$B$6:$I$74,2,FALSE)))))</f>
        <v/>
      </c>
      <c r="I202" s="149" t="str">
        <f>IF(LEN(LocatieLijst!I202)=0,"",LocatieLijst!I202)</f>
        <v/>
      </c>
      <c r="J202" s="2"/>
      <c r="K202" s="2"/>
      <c r="L202" s="3"/>
      <c r="M202" s="8"/>
      <c r="N202" s="8"/>
      <c r="O202" s="12"/>
      <c r="P202" s="4"/>
      <c r="Q202" s="4"/>
      <c r="R202" s="4"/>
      <c r="S202" s="72">
        <f t="shared" si="4"/>
        <v>0</v>
      </c>
      <c r="T202" s="72">
        <f>IF(G202="Vervalt",0,IF(G202=0,0,IF(LEN(G202)=0,0,(VLOOKUP($G202,PDC!$B$6:$I$74,6,FALSE)))))</f>
        <v>0</v>
      </c>
      <c r="U202" s="72">
        <f t="shared" si="5"/>
        <v>0</v>
      </c>
      <c r="V202" s="73">
        <f>IF(G202="Vervalt",0,IF(J202="Inkoop bij 3e partij",Q202*(1+PDC!$F$28),0))</f>
        <v>0</v>
      </c>
      <c r="W202" s="73">
        <f>IF(G202="Vervalt",0,IF(J202="Inkoop bij 3e partij",P202*(1+PDC!$F$27)+IF(G202=0,0,IF(LEN(G202)=0,0,VLOOKUP($G202,PDC!$B$6:$I$74,7,FALSE))),0))</f>
        <v>0</v>
      </c>
      <c r="X202" s="74">
        <f>IF(G202="Vervalt",0,IF(J202="Inkoop bij 3e partij",0,IF(G202=0,0,IF(LEN(G202)=0,0,VLOOKUP($G202,PDC!$B$6:$I$74,5,FALSE)))))</f>
        <v>0</v>
      </c>
      <c r="Y202" s="74">
        <f>IF(G202="Vervalt",0,IF(J202="On-Net maken (glasvezel)",$M202*PDC!$F$23+$N202*PDC!$F$24+PDC!$F$22+$O202,IF(J202="On-Net maken (radio)",PDC!$F$25+$O202,0)))</f>
        <v>0</v>
      </c>
    </row>
    <row r="203" spans="1:25" x14ac:dyDescent="0.3">
      <c r="A203" s="149" t="str">
        <f>IF(LEN(LocatieLijst!A203)=0,"",LocatieLijst!A203)</f>
        <v/>
      </c>
      <c r="B203" s="149" t="str">
        <f>IF(LEN(LocatieLijst!B203)=0,"",LocatieLijst!B203)</f>
        <v/>
      </c>
      <c r="C203" s="149" t="str">
        <f>IF(LEN(LocatieLijst!C203)=0,"",LocatieLijst!C203)</f>
        <v/>
      </c>
      <c r="D203" s="149" t="str">
        <f>IF(LEN(LocatieLijst!D203)=0,"",LocatieLijst!D203)</f>
        <v/>
      </c>
      <c r="E203" s="149" t="str">
        <f>IF(LEN(LocatieLijst!E203)=0,"",LocatieLijst!E203)</f>
        <v/>
      </c>
      <c r="F203" s="149" t="str">
        <f>IF(LEN(LocatieLijst!F203)=0,"",LocatieLijst!F203)</f>
        <v/>
      </c>
      <c r="G203" s="149" t="str">
        <f>IF(LEN(LocatieLijst!G203)=0,"",LocatieLijst!G203)</f>
        <v/>
      </c>
      <c r="H203" s="150" t="str">
        <f>IF(G203="Vervalt","Vervalt",IF(G203=0,"",IF(LEN(G203)=0,"",(VLOOKUP(Scenario1!$G203,PDC!$B$6:$I$74,2,FALSE)))))</f>
        <v/>
      </c>
      <c r="I203" s="149" t="str">
        <f>IF(LEN(LocatieLijst!I203)=0,"",LocatieLijst!I203)</f>
        <v/>
      </c>
      <c r="J203" s="2"/>
      <c r="K203" s="2"/>
      <c r="L203" s="3"/>
      <c r="M203" s="8"/>
      <c r="N203" s="8"/>
      <c r="O203" s="12"/>
      <c r="P203" s="4"/>
      <c r="Q203" s="4"/>
      <c r="R203" s="4"/>
      <c r="S203" s="72">
        <f t="shared" si="4"/>
        <v>0</v>
      </c>
      <c r="T203" s="72">
        <f>IF(G203="Vervalt",0,IF(G203=0,0,IF(LEN(G203)=0,0,(VLOOKUP($G203,PDC!$B$6:$I$74,6,FALSE)))))</f>
        <v>0</v>
      </c>
      <c r="U203" s="72">
        <f t="shared" si="5"/>
        <v>0</v>
      </c>
      <c r="V203" s="73">
        <f>IF(G203="Vervalt",0,IF(J203="Inkoop bij 3e partij",Q203*(1+PDC!$F$28),0))</f>
        <v>0</v>
      </c>
      <c r="W203" s="73">
        <f>IF(G203="Vervalt",0,IF(J203="Inkoop bij 3e partij",P203*(1+PDC!$F$27)+IF(G203=0,0,IF(LEN(G203)=0,0,VLOOKUP($G203,PDC!$B$6:$I$74,7,FALSE))),0))</f>
        <v>0</v>
      </c>
      <c r="X203" s="74">
        <f>IF(G203="Vervalt",0,IF(J203="Inkoop bij 3e partij",0,IF(G203=0,0,IF(LEN(G203)=0,0,VLOOKUP($G203,PDC!$B$6:$I$74,5,FALSE)))))</f>
        <v>0</v>
      </c>
      <c r="Y203" s="74">
        <f>IF(G203="Vervalt",0,IF(J203="On-Net maken (glasvezel)",$M203*PDC!$F$23+$N203*PDC!$F$24+PDC!$F$22+$O203,IF(J203="On-Net maken (radio)",PDC!$F$25+$O203,0)))</f>
        <v>0</v>
      </c>
    </row>
    <row r="204" spans="1:25" x14ac:dyDescent="0.3">
      <c r="A204" s="149" t="str">
        <f>IF(LEN(LocatieLijst!A204)=0,"",LocatieLijst!A204)</f>
        <v/>
      </c>
      <c r="B204" s="149" t="str">
        <f>IF(LEN(LocatieLijst!B204)=0,"",LocatieLijst!B204)</f>
        <v/>
      </c>
      <c r="C204" s="149" t="str">
        <f>IF(LEN(LocatieLijst!C204)=0,"",LocatieLijst!C204)</f>
        <v/>
      </c>
      <c r="D204" s="149" t="str">
        <f>IF(LEN(LocatieLijst!D204)=0,"",LocatieLijst!D204)</f>
        <v/>
      </c>
      <c r="E204" s="149" t="str">
        <f>IF(LEN(LocatieLijst!E204)=0,"",LocatieLijst!E204)</f>
        <v/>
      </c>
      <c r="F204" s="149" t="str">
        <f>IF(LEN(LocatieLijst!F204)=0,"",LocatieLijst!F204)</f>
        <v/>
      </c>
      <c r="G204" s="149" t="str">
        <f>IF(LEN(LocatieLijst!G204)=0,"",LocatieLijst!G204)</f>
        <v/>
      </c>
      <c r="H204" s="150" t="str">
        <f>IF(G204="Vervalt","Vervalt",IF(G204=0,"",IF(LEN(G204)=0,"",(VLOOKUP(Scenario1!$G204,PDC!$B$6:$I$74,2,FALSE)))))</f>
        <v/>
      </c>
      <c r="I204" s="149" t="str">
        <f>IF(LEN(LocatieLijst!I204)=0,"",LocatieLijst!I204)</f>
        <v/>
      </c>
      <c r="J204" s="2"/>
      <c r="K204" s="2"/>
      <c r="L204" s="3"/>
      <c r="M204" s="8"/>
      <c r="N204" s="8"/>
      <c r="O204" s="12"/>
      <c r="P204" s="4"/>
      <c r="Q204" s="4"/>
      <c r="R204" s="4"/>
      <c r="S204" s="72">
        <f t="shared" si="4"/>
        <v>0</v>
      </c>
      <c r="T204" s="72">
        <f>IF(G204="Vervalt",0,IF(G204=0,0,IF(LEN(G204)=0,0,(VLOOKUP($G204,PDC!$B$6:$I$74,6,FALSE)))))</f>
        <v>0</v>
      </c>
      <c r="U204" s="72">
        <f t="shared" si="5"/>
        <v>0</v>
      </c>
      <c r="V204" s="73">
        <f>IF(G204="Vervalt",0,IF(J204="Inkoop bij 3e partij",Q204*(1+PDC!$F$28),0))</f>
        <v>0</v>
      </c>
      <c r="W204" s="73">
        <f>IF(G204="Vervalt",0,IF(J204="Inkoop bij 3e partij",P204*(1+PDC!$F$27)+IF(G204=0,0,IF(LEN(G204)=0,0,VLOOKUP($G204,PDC!$B$6:$I$74,7,FALSE))),0))</f>
        <v>0</v>
      </c>
      <c r="X204" s="74">
        <f>IF(G204="Vervalt",0,IF(J204="Inkoop bij 3e partij",0,IF(G204=0,0,IF(LEN(G204)=0,0,VLOOKUP($G204,PDC!$B$6:$I$74,5,FALSE)))))</f>
        <v>0</v>
      </c>
      <c r="Y204" s="74">
        <f>IF(G204="Vervalt",0,IF(J204="On-Net maken (glasvezel)",$M204*PDC!$F$23+$N204*PDC!$F$24+PDC!$F$22+$O204,IF(J204="On-Net maken (radio)",PDC!$F$25+$O204,0)))</f>
        <v>0</v>
      </c>
    </row>
    <row r="205" spans="1:25" x14ac:dyDescent="0.3">
      <c r="A205" s="149" t="str">
        <f>IF(LEN(LocatieLijst!A205)=0,"",LocatieLijst!A205)</f>
        <v/>
      </c>
      <c r="B205" s="149" t="str">
        <f>IF(LEN(LocatieLijst!B205)=0,"",LocatieLijst!B205)</f>
        <v/>
      </c>
      <c r="C205" s="149" t="str">
        <f>IF(LEN(LocatieLijst!C205)=0,"",LocatieLijst!C205)</f>
        <v/>
      </c>
      <c r="D205" s="149" t="str">
        <f>IF(LEN(LocatieLijst!D205)=0,"",LocatieLijst!D205)</f>
        <v/>
      </c>
      <c r="E205" s="149" t="str">
        <f>IF(LEN(LocatieLijst!E205)=0,"",LocatieLijst!E205)</f>
        <v/>
      </c>
      <c r="F205" s="149" t="str">
        <f>IF(LEN(LocatieLijst!F205)=0,"",LocatieLijst!F205)</f>
        <v/>
      </c>
      <c r="G205" s="149" t="str">
        <f>IF(LEN(LocatieLijst!G205)=0,"",LocatieLijst!G205)</f>
        <v/>
      </c>
      <c r="H205" s="150" t="str">
        <f>IF(G205="Vervalt","Vervalt",IF(G205=0,"",IF(LEN(G205)=0,"",(VLOOKUP(Scenario1!$G205,PDC!$B$6:$I$74,2,FALSE)))))</f>
        <v/>
      </c>
      <c r="I205" s="149" t="str">
        <f>IF(LEN(LocatieLijst!I205)=0,"",LocatieLijst!I205)</f>
        <v/>
      </c>
      <c r="J205" s="2"/>
      <c r="K205" s="2"/>
      <c r="L205" s="3"/>
      <c r="M205" s="8"/>
      <c r="N205" s="8"/>
      <c r="O205" s="12"/>
      <c r="P205" s="4"/>
      <c r="Q205" s="4"/>
      <c r="R205" s="4"/>
      <c r="S205" s="72">
        <f t="shared" ref="S205:S268" si="6">IF(J205="Inkoop bij 3e partij",V205,X205)</f>
        <v>0</v>
      </c>
      <c r="T205" s="72">
        <f>IF(G205="Vervalt",0,IF(G205=0,0,IF(LEN(G205)=0,0,(VLOOKUP($G205,PDC!$B$6:$I$74,6,FALSE)))))</f>
        <v>0</v>
      </c>
      <c r="U205" s="72">
        <f t="shared" ref="U205:U268" si="7">IF(J205="On-Net maken",Y205,IF(J205="Inkoop bij 3e partij",W205,0))</f>
        <v>0</v>
      </c>
      <c r="V205" s="73">
        <f>IF(G205="Vervalt",0,IF(J205="Inkoop bij 3e partij",Q205*(1+PDC!$F$28),0))</f>
        <v>0</v>
      </c>
      <c r="W205" s="73">
        <f>IF(G205="Vervalt",0,IF(J205="Inkoop bij 3e partij",P205*(1+PDC!$F$27)+IF(G205=0,0,IF(LEN(G205)=0,0,VLOOKUP($G205,PDC!$B$6:$I$74,7,FALSE))),0))</f>
        <v>0</v>
      </c>
      <c r="X205" s="74">
        <f>IF(G205="Vervalt",0,IF(J205="Inkoop bij 3e partij",0,IF(G205=0,0,IF(LEN(G205)=0,0,VLOOKUP($G205,PDC!$B$6:$I$74,5,FALSE)))))</f>
        <v>0</v>
      </c>
      <c r="Y205" s="74">
        <f>IF(G205="Vervalt",0,IF(J205="On-Net maken (glasvezel)",$M205*PDC!$F$23+$N205*PDC!$F$24+PDC!$F$22+$O205,IF(J205="On-Net maken (radio)",PDC!$F$25+$O205,0)))</f>
        <v>0</v>
      </c>
    </row>
    <row r="206" spans="1:25" x14ac:dyDescent="0.3">
      <c r="A206" s="149" t="str">
        <f>IF(LEN(LocatieLijst!A206)=0,"",LocatieLijst!A206)</f>
        <v/>
      </c>
      <c r="B206" s="149" t="str">
        <f>IF(LEN(LocatieLijst!B206)=0,"",LocatieLijst!B206)</f>
        <v/>
      </c>
      <c r="C206" s="149" t="str">
        <f>IF(LEN(LocatieLijst!C206)=0,"",LocatieLijst!C206)</f>
        <v/>
      </c>
      <c r="D206" s="149" t="str">
        <f>IF(LEN(LocatieLijst!D206)=0,"",LocatieLijst!D206)</f>
        <v/>
      </c>
      <c r="E206" s="149" t="str">
        <f>IF(LEN(LocatieLijst!E206)=0,"",LocatieLijst!E206)</f>
        <v/>
      </c>
      <c r="F206" s="149" t="str">
        <f>IF(LEN(LocatieLijst!F206)=0,"",LocatieLijst!F206)</f>
        <v/>
      </c>
      <c r="G206" s="149" t="str">
        <f>IF(LEN(LocatieLijst!G206)=0,"",LocatieLijst!G206)</f>
        <v/>
      </c>
      <c r="H206" s="150" t="str">
        <f>IF(G206="Vervalt","Vervalt",IF(G206=0,"",IF(LEN(G206)=0,"",(VLOOKUP(Scenario1!$G206,PDC!$B$6:$I$74,2,FALSE)))))</f>
        <v/>
      </c>
      <c r="I206" s="149" t="str">
        <f>IF(LEN(LocatieLijst!I206)=0,"",LocatieLijst!I206)</f>
        <v/>
      </c>
      <c r="J206" s="2"/>
      <c r="K206" s="2"/>
      <c r="L206" s="3"/>
      <c r="M206" s="8"/>
      <c r="N206" s="8"/>
      <c r="O206" s="12"/>
      <c r="P206" s="4"/>
      <c r="Q206" s="4"/>
      <c r="R206" s="4"/>
      <c r="S206" s="72">
        <f t="shared" si="6"/>
        <v>0</v>
      </c>
      <c r="T206" s="72">
        <f>IF(G206="Vervalt",0,IF(G206=0,0,IF(LEN(G206)=0,0,(VLOOKUP($G206,PDC!$B$6:$I$74,6,FALSE)))))</f>
        <v>0</v>
      </c>
      <c r="U206" s="72">
        <f t="shared" si="7"/>
        <v>0</v>
      </c>
      <c r="V206" s="73">
        <f>IF(G206="Vervalt",0,IF(J206="Inkoop bij 3e partij",Q206*(1+PDC!$F$28),0))</f>
        <v>0</v>
      </c>
      <c r="W206" s="73">
        <f>IF(G206="Vervalt",0,IF(J206="Inkoop bij 3e partij",P206*(1+PDC!$F$27)+IF(G206=0,0,IF(LEN(G206)=0,0,VLOOKUP($G206,PDC!$B$6:$I$74,7,FALSE))),0))</f>
        <v>0</v>
      </c>
      <c r="X206" s="74">
        <f>IF(G206="Vervalt",0,IF(J206="Inkoop bij 3e partij",0,IF(G206=0,0,IF(LEN(G206)=0,0,VLOOKUP($G206,PDC!$B$6:$I$74,5,FALSE)))))</f>
        <v>0</v>
      </c>
      <c r="Y206" s="74">
        <f>IF(G206="Vervalt",0,IF(J206="On-Net maken (glasvezel)",$M206*PDC!$F$23+$N206*PDC!$F$24+PDC!$F$22+$O206,IF(J206="On-Net maken (radio)",PDC!$F$25+$O206,0)))</f>
        <v>0</v>
      </c>
    </row>
    <row r="207" spans="1:25" x14ac:dyDescent="0.3">
      <c r="A207" s="149" t="str">
        <f>IF(LEN(LocatieLijst!A207)=0,"",LocatieLijst!A207)</f>
        <v/>
      </c>
      <c r="B207" s="149" t="str">
        <f>IF(LEN(LocatieLijst!B207)=0,"",LocatieLijst!B207)</f>
        <v/>
      </c>
      <c r="C207" s="149" t="str">
        <f>IF(LEN(LocatieLijst!C207)=0,"",LocatieLijst!C207)</f>
        <v/>
      </c>
      <c r="D207" s="149" t="str">
        <f>IF(LEN(LocatieLijst!D207)=0,"",LocatieLijst!D207)</f>
        <v/>
      </c>
      <c r="E207" s="149" t="str">
        <f>IF(LEN(LocatieLijst!E207)=0,"",LocatieLijst!E207)</f>
        <v/>
      </c>
      <c r="F207" s="149" t="str">
        <f>IF(LEN(LocatieLijst!F207)=0,"",LocatieLijst!F207)</f>
        <v/>
      </c>
      <c r="G207" s="149" t="str">
        <f>IF(LEN(LocatieLijst!G207)=0,"",LocatieLijst!G207)</f>
        <v/>
      </c>
      <c r="H207" s="150" t="str">
        <f>IF(G207="Vervalt","Vervalt",IF(G207=0,"",IF(LEN(G207)=0,"",(VLOOKUP(Scenario1!$G207,PDC!$B$6:$I$74,2,FALSE)))))</f>
        <v/>
      </c>
      <c r="I207" s="149" t="str">
        <f>IF(LEN(LocatieLijst!I207)=0,"",LocatieLijst!I207)</f>
        <v/>
      </c>
      <c r="J207" s="2"/>
      <c r="K207" s="2"/>
      <c r="L207" s="3"/>
      <c r="M207" s="8"/>
      <c r="N207" s="8"/>
      <c r="O207" s="12"/>
      <c r="P207" s="4"/>
      <c r="Q207" s="4"/>
      <c r="R207" s="4"/>
      <c r="S207" s="72">
        <f t="shared" si="6"/>
        <v>0</v>
      </c>
      <c r="T207" s="72">
        <f>IF(G207="Vervalt",0,IF(G207=0,0,IF(LEN(G207)=0,0,(VLOOKUP($G207,PDC!$B$6:$I$74,6,FALSE)))))</f>
        <v>0</v>
      </c>
      <c r="U207" s="72">
        <f t="shared" si="7"/>
        <v>0</v>
      </c>
      <c r="V207" s="73">
        <f>IF(G207="Vervalt",0,IF(J207="Inkoop bij 3e partij",Q207*(1+PDC!$F$28),0))</f>
        <v>0</v>
      </c>
      <c r="W207" s="73">
        <f>IF(G207="Vervalt",0,IF(J207="Inkoop bij 3e partij",P207*(1+PDC!$F$27)+IF(G207=0,0,IF(LEN(G207)=0,0,VLOOKUP($G207,PDC!$B$6:$I$74,7,FALSE))),0))</f>
        <v>0</v>
      </c>
      <c r="X207" s="74">
        <f>IF(G207="Vervalt",0,IF(J207="Inkoop bij 3e partij",0,IF(G207=0,0,IF(LEN(G207)=0,0,VLOOKUP($G207,PDC!$B$6:$I$74,5,FALSE)))))</f>
        <v>0</v>
      </c>
      <c r="Y207" s="74">
        <f>IF(G207="Vervalt",0,IF(J207="On-Net maken (glasvezel)",$M207*PDC!$F$23+$N207*PDC!$F$24+PDC!$F$22+$O207,IF(J207="On-Net maken (radio)",PDC!$F$25+$O207,0)))</f>
        <v>0</v>
      </c>
    </row>
    <row r="208" spans="1:25" x14ac:dyDescent="0.3">
      <c r="A208" s="149" t="str">
        <f>IF(LEN(LocatieLijst!A208)=0,"",LocatieLijst!A208)</f>
        <v/>
      </c>
      <c r="B208" s="149" t="str">
        <f>IF(LEN(LocatieLijst!B208)=0,"",LocatieLijst!B208)</f>
        <v/>
      </c>
      <c r="C208" s="149" t="str">
        <f>IF(LEN(LocatieLijst!C208)=0,"",LocatieLijst!C208)</f>
        <v/>
      </c>
      <c r="D208" s="149" t="str">
        <f>IF(LEN(LocatieLijst!D208)=0,"",LocatieLijst!D208)</f>
        <v/>
      </c>
      <c r="E208" s="149" t="str">
        <f>IF(LEN(LocatieLijst!E208)=0,"",LocatieLijst!E208)</f>
        <v/>
      </c>
      <c r="F208" s="149" t="str">
        <f>IF(LEN(LocatieLijst!F208)=0,"",LocatieLijst!F208)</f>
        <v/>
      </c>
      <c r="G208" s="149" t="str">
        <f>IF(LEN(LocatieLijst!G208)=0,"",LocatieLijst!G208)</f>
        <v/>
      </c>
      <c r="H208" s="150" t="str">
        <f>IF(G208="Vervalt","Vervalt",IF(G208=0,"",IF(LEN(G208)=0,"",(VLOOKUP(Scenario1!$G208,PDC!$B$6:$I$74,2,FALSE)))))</f>
        <v/>
      </c>
      <c r="I208" s="149" t="str">
        <f>IF(LEN(LocatieLijst!I208)=0,"",LocatieLijst!I208)</f>
        <v/>
      </c>
      <c r="J208" s="2"/>
      <c r="K208" s="2"/>
      <c r="L208" s="3"/>
      <c r="M208" s="8"/>
      <c r="N208" s="8"/>
      <c r="O208" s="12"/>
      <c r="P208" s="4"/>
      <c r="Q208" s="4"/>
      <c r="R208" s="4"/>
      <c r="S208" s="72">
        <f t="shared" si="6"/>
        <v>0</v>
      </c>
      <c r="T208" s="72">
        <f>IF(G208="Vervalt",0,IF(G208=0,0,IF(LEN(G208)=0,0,(VLOOKUP($G208,PDC!$B$6:$I$74,6,FALSE)))))</f>
        <v>0</v>
      </c>
      <c r="U208" s="72">
        <f t="shared" si="7"/>
        <v>0</v>
      </c>
      <c r="V208" s="73">
        <f>IF(G208="Vervalt",0,IF(J208="Inkoop bij 3e partij",Q208*(1+PDC!$F$28),0))</f>
        <v>0</v>
      </c>
      <c r="W208" s="73">
        <f>IF(G208="Vervalt",0,IF(J208="Inkoop bij 3e partij",P208*(1+PDC!$F$27)+IF(G208=0,0,IF(LEN(G208)=0,0,VLOOKUP($G208,PDC!$B$6:$I$74,7,FALSE))),0))</f>
        <v>0</v>
      </c>
      <c r="X208" s="74">
        <f>IF(G208="Vervalt",0,IF(J208="Inkoop bij 3e partij",0,IF(G208=0,0,IF(LEN(G208)=0,0,VLOOKUP($G208,PDC!$B$6:$I$74,5,FALSE)))))</f>
        <v>0</v>
      </c>
      <c r="Y208" s="74">
        <f>IF(G208="Vervalt",0,IF(J208="On-Net maken (glasvezel)",$M208*PDC!$F$23+$N208*PDC!$F$24+PDC!$F$22+$O208,IF(J208="On-Net maken (radio)",PDC!$F$25+$O208,0)))</f>
        <v>0</v>
      </c>
    </row>
    <row r="209" spans="1:25" x14ac:dyDescent="0.3">
      <c r="A209" s="149" t="str">
        <f>IF(LEN(LocatieLijst!A209)=0,"",LocatieLijst!A209)</f>
        <v/>
      </c>
      <c r="B209" s="149" t="str">
        <f>IF(LEN(LocatieLijst!B209)=0,"",LocatieLijst!B209)</f>
        <v/>
      </c>
      <c r="C209" s="149" t="str">
        <f>IF(LEN(LocatieLijst!C209)=0,"",LocatieLijst!C209)</f>
        <v/>
      </c>
      <c r="D209" s="149" t="str">
        <f>IF(LEN(LocatieLijst!D209)=0,"",LocatieLijst!D209)</f>
        <v/>
      </c>
      <c r="E209" s="149" t="str">
        <f>IF(LEN(LocatieLijst!E209)=0,"",LocatieLijst!E209)</f>
        <v/>
      </c>
      <c r="F209" s="149" t="str">
        <f>IF(LEN(LocatieLijst!F209)=0,"",LocatieLijst!F209)</f>
        <v/>
      </c>
      <c r="G209" s="149" t="str">
        <f>IF(LEN(LocatieLijst!G209)=0,"",LocatieLijst!G209)</f>
        <v/>
      </c>
      <c r="H209" s="150" t="str">
        <f>IF(G209="Vervalt","Vervalt",IF(G209=0,"",IF(LEN(G209)=0,"",(VLOOKUP(Scenario1!$G209,PDC!$B$6:$I$74,2,FALSE)))))</f>
        <v/>
      </c>
      <c r="I209" s="149" t="str">
        <f>IF(LEN(LocatieLijst!I209)=0,"",LocatieLijst!I209)</f>
        <v/>
      </c>
      <c r="J209" s="2"/>
      <c r="K209" s="2"/>
      <c r="L209" s="3"/>
      <c r="M209" s="8"/>
      <c r="N209" s="8"/>
      <c r="O209" s="12"/>
      <c r="P209" s="4"/>
      <c r="Q209" s="4"/>
      <c r="R209" s="4"/>
      <c r="S209" s="72">
        <f t="shared" si="6"/>
        <v>0</v>
      </c>
      <c r="T209" s="72">
        <f>IF(G209="Vervalt",0,IF(G209=0,0,IF(LEN(G209)=0,0,(VLOOKUP($G209,PDC!$B$6:$I$74,6,FALSE)))))</f>
        <v>0</v>
      </c>
      <c r="U209" s="72">
        <f t="shared" si="7"/>
        <v>0</v>
      </c>
      <c r="V209" s="73">
        <f>IF(G209="Vervalt",0,IF(J209="Inkoop bij 3e partij",Q209*(1+PDC!$F$28),0))</f>
        <v>0</v>
      </c>
      <c r="W209" s="73">
        <f>IF(G209="Vervalt",0,IF(J209="Inkoop bij 3e partij",P209*(1+PDC!$F$27)+IF(G209=0,0,IF(LEN(G209)=0,0,VLOOKUP($G209,PDC!$B$6:$I$74,7,FALSE))),0))</f>
        <v>0</v>
      </c>
      <c r="X209" s="74">
        <f>IF(G209="Vervalt",0,IF(J209="Inkoop bij 3e partij",0,IF(G209=0,0,IF(LEN(G209)=0,0,VLOOKUP($G209,PDC!$B$6:$I$74,5,FALSE)))))</f>
        <v>0</v>
      </c>
      <c r="Y209" s="74">
        <f>IF(G209="Vervalt",0,IF(J209="On-Net maken (glasvezel)",$M209*PDC!$F$23+$N209*PDC!$F$24+PDC!$F$22+$O209,IF(J209="On-Net maken (radio)",PDC!$F$25+$O209,0)))</f>
        <v>0</v>
      </c>
    </row>
    <row r="210" spans="1:25" x14ac:dyDescent="0.3">
      <c r="A210" s="149" t="str">
        <f>IF(LEN(LocatieLijst!A210)=0,"",LocatieLijst!A210)</f>
        <v/>
      </c>
      <c r="B210" s="149" t="str">
        <f>IF(LEN(LocatieLijst!B210)=0,"",LocatieLijst!B210)</f>
        <v/>
      </c>
      <c r="C210" s="149" t="str">
        <f>IF(LEN(LocatieLijst!C210)=0,"",LocatieLijst!C210)</f>
        <v/>
      </c>
      <c r="D210" s="149" t="str">
        <f>IF(LEN(LocatieLijst!D210)=0,"",LocatieLijst!D210)</f>
        <v/>
      </c>
      <c r="E210" s="149" t="str">
        <f>IF(LEN(LocatieLijst!E210)=0,"",LocatieLijst!E210)</f>
        <v/>
      </c>
      <c r="F210" s="149" t="str">
        <f>IF(LEN(LocatieLijst!F210)=0,"",LocatieLijst!F210)</f>
        <v/>
      </c>
      <c r="G210" s="149" t="str">
        <f>IF(LEN(LocatieLijst!G210)=0,"",LocatieLijst!G210)</f>
        <v/>
      </c>
      <c r="H210" s="150" t="str">
        <f>IF(G210="Vervalt","Vervalt",IF(G210=0,"",IF(LEN(G210)=0,"",(VLOOKUP(Scenario1!$G210,PDC!$B$6:$I$74,2,FALSE)))))</f>
        <v/>
      </c>
      <c r="I210" s="149" t="str">
        <f>IF(LEN(LocatieLijst!I210)=0,"",LocatieLijst!I210)</f>
        <v/>
      </c>
      <c r="J210" s="2"/>
      <c r="K210" s="2"/>
      <c r="L210" s="3"/>
      <c r="M210" s="8"/>
      <c r="N210" s="8"/>
      <c r="O210" s="12"/>
      <c r="P210" s="4"/>
      <c r="Q210" s="4"/>
      <c r="R210" s="4"/>
      <c r="S210" s="72">
        <f t="shared" si="6"/>
        <v>0</v>
      </c>
      <c r="T210" s="72">
        <f>IF(G210="Vervalt",0,IF(G210=0,0,IF(LEN(G210)=0,0,(VLOOKUP($G210,PDC!$B$6:$I$74,6,FALSE)))))</f>
        <v>0</v>
      </c>
      <c r="U210" s="72">
        <f t="shared" si="7"/>
        <v>0</v>
      </c>
      <c r="V210" s="73">
        <f>IF(G210="Vervalt",0,IF(J210="Inkoop bij 3e partij",Q210*(1+PDC!$F$28),0))</f>
        <v>0</v>
      </c>
      <c r="W210" s="73">
        <f>IF(G210="Vervalt",0,IF(J210="Inkoop bij 3e partij",P210*(1+PDC!$F$27)+IF(G210=0,0,IF(LEN(G210)=0,0,VLOOKUP($G210,PDC!$B$6:$I$74,7,FALSE))),0))</f>
        <v>0</v>
      </c>
      <c r="X210" s="74">
        <f>IF(G210="Vervalt",0,IF(J210="Inkoop bij 3e partij",0,IF(G210=0,0,IF(LEN(G210)=0,0,VLOOKUP($G210,PDC!$B$6:$I$74,5,FALSE)))))</f>
        <v>0</v>
      </c>
      <c r="Y210" s="74">
        <f>IF(G210="Vervalt",0,IF(J210="On-Net maken (glasvezel)",$M210*PDC!$F$23+$N210*PDC!$F$24+PDC!$F$22+$O210,IF(J210="On-Net maken (radio)",PDC!$F$25+$O210,0)))</f>
        <v>0</v>
      </c>
    </row>
    <row r="211" spans="1:25" x14ac:dyDescent="0.3">
      <c r="A211" s="149" t="str">
        <f>IF(LEN(LocatieLijst!A211)=0,"",LocatieLijst!A211)</f>
        <v/>
      </c>
      <c r="B211" s="149" t="str">
        <f>IF(LEN(LocatieLijst!B211)=0,"",LocatieLijst!B211)</f>
        <v/>
      </c>
      <c r="C211" s="149" t="str">
        <f>IF(LEN(LocatieLijst!C211)=0,"",LocatieLijst!C211)</f>
        <v/>
      </c>
      <c r="D211" s="149" t="str">
        <f>IF(LEN(LocatieLijst!D211)=0,"",LocatieLijst!D211)</f>
        <v/>
      </c>
      <c r="E211" s="149" t="str">
        <f>IF(LEN(LocatieLijst!E211)=0,"",LocatieLijst!E211)</f>
        <v/>
      </c>
      <c r="F211" s="149" t="str">
        <f>IF(LEN(LocatieLijst!F211)=0,"",LocatieLijst!F211)</f>
        <v/>
      </c>
      <c r="G211" s="149" t="str">
        <f>IF(LEN(LocatieLijst!G211)=0,"",LocatieLijst!G211)</f>
        <v/>
      </c>
      <c r="H211" s="150" t="str">
        <f>IF(G211="Vervalt","Vervalt",IF(G211=0,"",IF(LEN(G211)=0,"",(VLOOKUP(Scenario1!$G211,PDC!$B$6:$I$74,2,FALSE)))))</f>
        <v/>
      </c>
      <c r="I211" s="149" t="str">
        <f>IF(LEN(LocatieLijst!I211)=0,"",LocatieLijst!I211)</f>
        <v/>
      </c>
      <c r="J211" s="2"/>
      <c r="K211" s="2"/>
      <c r="L211" s="3"/>
      <c r="M211" s="8"/>
      <c r="N211" s="8"/>
      <c r="O211" s="12"/>
      <c r="P211" s="4"/>
      <c r="Q211" s="4"/>
      <c r="R211" s="4"/>
      <c r="S211" s="72">
        <f t="shared" si="6"/>
        <v>0</v>
      </c>
      <c r="T211" s="72">
        <f>IF(G211="Vervalt",0,IF(G211=0,0,IF(LEN(G211)=0,0,(VLOOKUP($G211,PDC!$B$6:$I$74,6,FALSE)))))</f>
        <v>0</v>
      </c>
      <c r="U211" s="72">
        <f t="shared" si="7"/>
        <v>0</v>
      </c>
      <c r="V211" s="73">
        <f>IF(G211="Vervalt",0,IF(J211="Inkoop bij 3e partij",Q211*(1+PDC!$F$28),0))</f>
        <v>0</v>
      </c>
      <c r="W211" s="73">
        <f>IF(G211="Vervalt",0,IF(J211="Inkoop bij 3e partij",P211*(1+PDC!$F$27)+IF(G211=0,0,IF(LEN(G211)=0,0,VLOOKUP($G211,PDC!$B$6:$I$74,7,FALSE))),0))</f>
        <v>0</v>
      </c>
      <c r="X211" s="74">
        <f>IF(G211="Vervalt",0,IF(J211="Inkoop bij 3e partij",0,IF(G211=0,0,IF(LEN(G211)=0,0,VLOOKUP($G211,PDC!$B$6:$I$74,5,FALSE)))))</f>
        <v>0</v>
      </c>
      <c r="Y211" s="74">
        <f>IF(G211="Vervalt",0,IF(J211="On-Net maken (glasvezel)",$M211*PDC!$F$23+$N211*PDC!$F$24+PDC!$F$22+$O211,IF(J211="On-Net maken (radio)",PDC!$F$25+$O211,0)))</f>
        <v>0</v>
      </c>
    </row>
    <row r="212" spans="1:25" x14ac:dyDescent="0.3">
      <c r="A212" s="149" t="str">
        <f>IF(LEN(LocatieLijst!A212)=0,"",LocatieLijst!A212)</f>
        <v/>
      </c>
      <c r="B212" s="149" t="str">
        <f>IF(LEN(LocatieLijst!B212)=0,"",LocatieLijst!B212)</f>
        <v/>
      </c>
      <c r="C212" s="149" t="str">
        <f>IF(LEN(LocatieLijst!C212)=0,"",LocatieLijst!C212)</f>
        <v/>
      </c>
      <c r="D212" s="149" t="str">
        <f>IF(LEN(LocatieLijst!D212)=0,"",LocatieLijst!D212)</f>
        <v/>
      </c>
      <c r="E212" s="149" t="str">
        <f>IF(LEN(LocatieLijst!E212)=0,"",LocatieLijst!E212)</f>
        <v/>
      </c>
      <c r="F212" s="149" t="str">
        <f>IF(LEN(LocatieLijst!F212)=0,"",LocatieLijst!F212)</f>
        <v/>
      </c>
      <c r="G212" s="149" t="str">
        <f>IF(LEN(LocatieLijst!G212)=0,"",LocatieLijst!G212)</f>
        <v/>
      </c>
      <c r="H212" s="150" t="str">
        <f>IF(G212="Vervalt","Vervalt",IF(G212=0,"",IF(LEN(G212)=0,"",(VLOOKUP(Scenario1!$G212,PDC!$B$6:$I$74,2,FALSE)))))</f>
        <v/>
      </c>
      <c r="I212" s="149" t="str">
        <f>IF(LEN(LocatieLijst!I212)=0,"",LocatieLijst!I212)</f>
        <v/>
      </c>
      <c r="J212" s="2"/>
      <c r="K212" s="2"/>
      <c r="L212" s="3"/>
      <c r="M212" s="8"/>
      <c r="N212" s="8"/>
      <c r="O212" s="12"/>
      <c r="P212" s="4"/>
      <c r="Q212" s="4"/>
      <c r="R212" s="4"/>
      <c r="S212" s="72">
        <f t="shared" si="6"/>
        <v>0</v>
      </c>
      <c r="T212" s="72">
        <f>IF(G212="Vervalt",0,IF(G212=0,0,IF(LEN(G212)=0,0,(VLOOKUP($G212,PDC!$B$6:$I$74,6,FALSE)))))</f>
        <v>0</v>
      </c>
      <c r="U212" s="72">
        <f t="shared" si="7"/>
        <v>0</v>
      </c>
      <c r="V212" s="73">
        <f>IF(G212="Vervalt",0,IF(J212="Inkoop bij 3e partij",Q212*(1+PDC!$F$28),0))</f>
        <v>0</v>
      </c>
      <c r="W212" s="73">
        <f>IF(G212="Vervalt",0,IF(J212="Inkoop bij 3e partij",P212*(1+PDC!$F$27)+IF(G212=0,0,IF(LEN(G212)=0,0,VLOOKUP($G212,PDC!$B$6:$I$74,7,FALSE))),0))</f>
        <v>0</v>
      </c>
      <c r="X212" s="74">
        <f>IF(G212="Vervalt",0,IF(J212="Inkoop bij 3e partij",0,IF(G212=0,0,IF(LEN(G212)=0,0,VLOOKUP($G212,PDC!$B$6:$I$74,5,FALSE)))))</f>
        <v>0</v>
      </c>
      <c r="Y212" s="74">
        <f>IF(G212="Vervalt",0,IF(J212="On-Net maken (glasvezel)",$M212*PDC!$F$23+$N212*PDC!$F$24+PDC!$F$22+$O212,IF(J212="On-Net maken (radio)",PDC!$F$25+$O212,0)))</f>
        <v>0</v>
      </c>
    </row>
    <row r="213" spans="1:25" x14ac:dyDescent="0.3">
      <c r="A213" s="149" t="str">
        <f>IF(LEN(LocatieLijst!A213)=0,"",LocatieLijst!A213)</f>
        <v/>
      </c>
      <c r="B213" s="149" t="str">
        <f>IF(LEN(LocatieLijst!B213)=0,"",LocatieLijst!B213)</f>
        <v/>
      </c>
      <c r="C213" s="149" t="str">
        <f>IF(LEN(LocatieLijst!C213)=0,"",LocatieLijst!C213)</f>
        <v/>
      </c>
      <c r="D213" s="149" t="str">
        <f>IF(LEN(LocatieLijst!D213)=0,"",LocatieLijst!D213)</f>
        <v/>
      </c>
      <c r="E213" s="149" t="str">
        <f>IF(LEN(LocatieLijst!E213)=0,"",LocatieLijst!E213)</f>
        <v/>
      </c>
      <c r="F213" s="149" t="str">
        <f>IF(LEN(LocatieLijst!F213)=0,"",LocatieLijst!F213)</f>
        <v/>
      </c>
      <c r="G213" s="149" t="str">
        <f>IF(LEN(LocatieLijst!G213)=0,"",LocatieLijst!G213)</f>
        <v/>
      </c>
      <c r="H213" s="150" t="str">
        <f>IF(G213="Vervalt","Vervalt",IF(G213=0,"",IF(LEN(G213)=0,"",(VLOOKUP(Scenario1!$G213,PDC!$B$6:$I$74,2,FALSE)))))</f>
        <v/>
      </c>
      <c r="I213" s="149" t="str">
        <f>IF(LEN(LocatieLijst!I213)=0,"",LocatieLijst!I213)</f>
        <v/>
      </c>
      <c r="J213" s="2"/>
      <c r="K213" s="2"/>
      <c r="L213" s="3"/>
      <c r="M213" s="8"/>
      <c r="N213" s="8"/>
      <c r="O213" s="12"/>
      <c r="P213" s="4"/>
      <c r="Q213" s="4"/>
      <c r="R213" s="4"/>
      <c r="S213" s="72">
        <f t="shared" si="6"/>
        <v>0</v>
      </c>
      <c r="T213" s="72">
        <f>IF(G213="Vervalt",0,IF(G213=0,0,IF(LEN(G213)=0,0,(VLOOKUP($G213,PDC!$B$6:$I$74,6,FALSE)))))</f>
        <v>0</v>
      </c>
      <c r="U213" s="72">
        <f t="shared" si="7"/>
        <v>0</v>
      </c>
      <c r="V213" s="73">
        <f>IF(G213="Vervalt",0,IF(J213="Inkoop bij 3e partij",Q213*(1+PDC!$F$28),0))</f>
        <v>0</v>
      </c>
      <c r="W213" s="73">
        <f>IF(G213="Vervalt",0,IF(J213="Inkoop bij 3e partij",P213*(1+PDC!$F$27)+IF(G213=0,0,IF(LEN(G213)=0,0,VLOOKUP($G213,PDC!$B$6:$I$74,7,FALSE))),0))</f>
        <v>0</v>
      </c>
      <c r="X213" s="74">
        <f>IF(G213="Vervalt",0,IF(J213="Inkoop bij 3e partij",0,IF(G213=0,0,IF(LEN(G213)=0,0,VLOOKUP($G213,PDC!$B$6:$I$74,5,FALSE)))))</f>
        <v>0</v>
      </c>
      <c r="Y213" s="74">
        <f>IF(G213="Vervalt",0,IF(J213="On-Net maken (glasvezel)",$M213*PDC!$F$23+$N213*PDC!$F$24+PDC!$F$22+$O213,IF(J213="On-Net maken (radio)",PDC!$F$25+$O213,0)))</f>
        <v>0</v>
      </c>
    </row>
    <row r="214" spans="1:25" x14ac:dyDescent="0.3">
      <c r="A214" s="149" t="str">
        <f>IF(LEN(LocatieLijst!A214)=0,"",LocatieLijst!A214)</f>
        <v/>
      </c>
      <c r="B214" s="149" t="str">
        <f>IF(LEN(LocatieLijst!B214)=0,"",LocatieLijst!B214)</f>
        <v/>
      </c>
      <c r="C214" s="149" t="str">
        <f>IF(LEN(LocatieLijst!C214)=0,"",LocatieLijst!C214)</f>
        <v/>
      </c>
      <c r="D214" s="149" t="str">
        <f>IF(LEN(LocatieLijst!D214)=0,"",LocatieLijst!D214)</f>
        <v/>
      </c>
      <c r="E214" s="149" t="str">
        <f>IF(LEN(LocatieLijst!E214)=0,"",LocatieLijst!E214)</f>
        <v/>
      </c>
      <c r="F214" s="149" t="str">
        <f>IF(LEN(LocatieLijst!F214)=0,"",LocatieLijst!F214)</f>
        <v/>
      </c>
      <c r="G214" s="149" t="str">
        <f>IF(LEN(LocatieLijst!G214)=0,"",LocatieLijst!G214)</f>
        <v/>
      </c>
      <c r="H214" s="150" t="str">
        <f>IF(G214="Vervalt","Vervalt",IF(G214=0,"",IF(LEN(G214)=0,"",(VLOOKUP(Scenario1!$G214,PDC!$B$6:$I$74,2,FALSE)))))</f>
        <v/>
      </c>
      <c r="I214" s="149" t="str">
        <f>IF(LEN(LocatieLijst!I214)=0,"",LocatieLijst!I214)</f>
        <v/>
      </c>
      <c r="J214" s="2"/>
      <c r="K214" s="2"/>
      <c r="L214" s="3"/>
      <c r="M214" s="8"/>
      <c r="N214" s="8"/>
      <c r="O214" s="12"/>
      <c r="P214" s="4"/>
      <c r="Q214" s="4"/>
      <c r="R214" s="4"/>
      <c r="S214" s="72">
        <f t="shared" si="6"/>
        <v>0</v>
      </c>
      <c r="T214" s="72">
        <f>IF(G214="Vervalt",0,IF(G214=0,0,IF(LEN(G214)=0,0,(VLOOKUP($G214,PDC!$B$6:$I$74,6,FALSE)))))</f>
        <v>0</v>
      </c>
      <c r="U214" s="72">
        <f t="shared" si="7"/>
        <v>0</v>
      </c>
      <c r="V214" s="73">
        <f>IF(G214="Vervalt",0,IF(J214="Inkoop bij 3e partij",Q214*(1+PDC!$F$28),0))</f>
        <v>0</v>
      </c>
      <c r="W214" s="73">
        <f>IF(G214="Vervalt",0,IF(J214="Inkoop bij 3e partij",P214*(1+PDC!$F$27)+IF(G214=0,0,IF(LEN(G214)=0,0,VLOOKUP($G214,PDC!$B$6:$I$74,7,FALSE))),0))</f>
        <v>0</v>
      </c>
      <c r="X214" s="74">
        <f>IF(G214="Vervalt",0,IF(J214="Inkoop bij 3e partij",0,IF(G214=0,0,IF(LEN(G214)=0,0,VLOOKUP($G214,PDC!$B$6:$I$74,5,FALSE)))))</f>
        <v>0</v>
      </c>
      <c r="Y214" s="74">
        <f>IF(G214="Vervalt",0,IF(J214="On-Net maken (glasvezel)",$M214*PDC!$F$23+$N214*PDC!$F$24+PDC!$F$22+$O214,IF(J214="On-Net maken (radio)",PDC!$F$25+$O214,0)))</f>
        <v>0</v>
      </c>
    </row>
    <row r="215" spans="1:25" x14ac:dyDescent="0.3">
      <c r="A215" s="149" t="str">
        <f>IF(LEN(LocatieLijst!A215)=0,"",LocatieLijst!A215)</f>
        <v/>
      </c>
      <c r="B215" s="149" t="str">
        <f>IF(LEN(LocatieLijst!B215)=0,"",LocatieLijst!B215)</f>
        <v/>
      </c>
      <c r="C215" s="149" t="str">
        <f>IF(LEN(LocatieLijst!C215)=0,"",LocatieLijst!C215)</f>
        <v/>
      </c>
      <c r="D215" s="149" t="str">
        <f>IF(LEN(LocatieLijst!D215)=0,"",LocatieLijst!D215)</f>
        <v/>
      </c>
      <c r="E215" s="149" t="str">
        <f>IF(LEN(LocatieLijst!E215)=0,"",LocatieLijst!E215)</f>
        <v/>
      </c>
      <c r="F215" s="149" t="str">
        <f>IF(LEN(LocatieLijst!F215)=0,"",LocatieLijst!F215)</f>
        <v/>
      </c>
      <c r="G215" s="149" t="str">
        <f>IF(LEN(LocatieLijst!G215)=0,"",LocatieLijst!G215)</f>
        <v/>
      </c>
      <c r="H215" s="150" t="str">
        <f>IF(G215="Vervalt","Vervalt",IF(G215=0,"",IF(LEN(G215)=0,"",(VLOOKUP(Scenario1!$G215,PDC!$B$6:$I$74,2,FALSE)))))</f>
        <v/>
      </c>
      <c r="I215" s="149" t="str">
        <f>IF(LEN(LocatieLijst!I215)=0,"",LocatieLijst!I215)</f>
        <v/>
      </c>
      <c r="J215" s="2"/>
      <c r="K215" s="2"/>
      <c r="L215" s="3"/>
      <c r="M215" s="8"/>
      <c r="N215" s="8"/>
      <c r="O215" s="12"/>
      <c r="P215" s="4"/>
      <c r="Q215" s="4"/>
      <c r="R215" s="4"/>
      <c r="S215" s="72">
        <f t="shared" si="6"/>
        <v>0</v>
      </c>
      <c r="T215" s="72">
        <f>IF(G215="Vervalt",0,IF(G215=0,0,IF(LEN(G215)=0,0,(VLOOKUP($G215,PDC!$B$6:$I$74,6,FALSE)))))</f>
        <v>0</v>
      </c>
      <c r="U215" s="72">
        <f t="shared" si="7"/>
        <v>0</v>
      </c>
      <c r="V215" s="73">
        <f>IF(G215="Vervalt",0,IF(J215="Inkoop bij 3e partij",Q215*(1+PDC!$F$28),0))</f>
        <v>0</v>
      </c>
      <c r="W215" s="73">
        <f>IF(G215="Vervalt",0,IF(J215="Inkoop bij 3e partij",P215*(1+PDC!$F$27)+IF(G215=0,0,IF(LEN(G215)=0,0,VLOOKUP($G215,PDC!$B$6:$I$74,7,FALSE))),0))</f>
        <v>0</v>
      </c>
      <c r="X215" s="74">
        <f>IF(G215="Vervalt",0,IF(J215="Inkoop bij 3e partij",0,IF(G215=0,0,IF(LEN(G215)=0,0,VLOOKUP($G215,PDC!$B$6:$I$74,5,FALSE)))))</f>
        <v>0</v>
      </c>
      <c r="Y215" s="74">
        <f>IF(G215="Vervalt",0,IF(J215="On-Net maken (glasvezel)",$M215*PDC!$F$23+$N215*PDC!$F$24+PDC!$F$22+$O215,IF(J215="On-Net maken (radio)",PDC!$F$25+$O215,0)))</f>
        <v>0</v>
      </c>
    </row>
    <row r="216" spans="1:25" x14ac:dyDescent="0.3">
      <c r="A216" s="149" t="str">
        <f>IF(LEN(LocatieLijst!A216)=0,"",LocatieLijst!A216)</f>
        <v/>
      </c>
      <c r="B216" s="149" t="str">
        <f>IF(LEN(LocatieLijst!B216)=0,"",LocatieLijst!B216)</f>
        <v/>
      </c>
      <c r="C216" s="149" t="str">
        <f>IF(LEN(LocatieLijst!C216)=0,"",LocatieLijst!C216)</f>
        <v/>
      </c>
      <c r="D216" s="149" t="str">
        <f>IF(LEN(LocatieLijst!D216)=0,"",LocatieLijst!D216)</f>
        <v/>
      </c>
      <c r="E216" s="149" t="str">
        <f>IF(LEN(LocatieLijst!E216)=0,"",LocatieLijst!E216)</f>
        <v/>
      </c>
      <c r="F216" s="149" t="str">
        <f>IF(LEN(LocatieLijst!F216)=0,"",LocatieLijst!F216)</f>
        <v/>
      </c>
      <c r="G216" s="149" t="str">
        <f>IF(LEN(LocatieLijst!G216)=0,"",LocatieLijst!G216)</f>
        <v/>
      </c>
      <c r="H216" s="150" t="str">
        <f>IF(G216="Vervalt","Vervalt",IF(G216=0,"",IF(LEN(G216)=0,"",(VLOOKUP(Scenario1!$G216,PDC!$B$6:$I$74,2,FALSE)))))</f>
        <v/>
      </c>
      <c r="I216" s="149" t="str">
        <f>IF(LEN(LocatieLijst!I216)=0,"",LocatieLijst!I216)</f>
        <v/>
      </c>
      <c r="J216" s="2"/>
      <c r="K216" s="2"/>
      <c r="L216" s="3"/>
      <c r="M216" s="8"/>
      <c r="N216" s="8"/>
      <c r="O216" s="12"/>
      <c r="P216" s="4"/>
      <c r="Q216" s="4"/>
      <c r="R216" s="4"/>
      <c r="S216" s="72">
        <f t="shared" si="6"/>
        <v>0</v>
      </c>
      <c r="T216" s="72">
        <f>IF(G216="Vervalt",0,IF(G216=0,0,IF(LEN(G216)=0,0,(VLOOKUP($G216,PDC!$B$6:$I$74,6,FALSE)))))</f>
        <v>0</v>
      </c>
      <c r="U216" s="72">
        <f t="shared" si="7"/>
        <v>0</v>
      </c>
      <c r="V216" s="73">
        <f>IF(G216="Vervalt",0,IF(J216="Inkoop bij 3e partij",Q216*(1+PDC!$F$28),0))</f>
        <v>0</v>
      </c>
      <c r="W216" s="73">
        <f>IF(G216="Vervalt",0,IF(J216="Inkoop bij 3e partij",P216*(1+PDC!$F$27)+IF(G216=0,0,IF(LEN(G216)=0,0,VLOOKUP($G216,PDC!$B$6:$I$74,7,FALSE))),0))</f>
        <v>0</v>
      </c>
      <c r="X216" s="74">
        <f>IF(G216="Vervalt",0,IF(J216="Inkoop bij 3e partij",0,IF(G216=0,0,IF(LEN(G216)=0,0,VLOOKUP($G216,PDC!$B$6:$I$74,5,FALSE)))))</f>
        <v>0</v>
      </c>
      <c r="Y216" s="74">
        <f>IF(G216="Vervalt",0,IF(J216="On-Net maken (glasvezel)",$M216*PDC!$F$23+$N216*PDC!$F$24+PDC!$F$22+$O216,IF(J216="On-Net maken (radio)",PDC!$F$25+$O216,0)))</f>
        <v>0</v>
      </c>
    </row>
    <row r="217" spans="1:25" x14ac:dyDescent="0.3">
      <c r="A217" s="149" t="str">
        <f>IF(LEN(LocatieLijst!A217)=0,"",LocatieLijst!A217)</f>
        <v/>
      </c>
      <c r="B217" s="149" t="str">
        <f>IF(LEN(LocatieLijst!B217)=0,"",LocatieLijst!B217)</f>
        <v/>
      </c>
      <c r="C217" s="149" t="str">
        <f>IF(LEN(LocatieLijst!C217)=0,"",LocatieLijst!C217)</f>
        <v/>
      </c>
      <c r="D217" s="149" t="str">
        <f>IF(LEN(LocatieLijst!D217)=0,"",LocatieLijst!D217)</f>
        <v/>
      </c>
      <c r="E217" s="149" t="str">
        <f>IF(LEN(LocatieLijst!E217)=0,"",LocatieLijst!E217)</f>
        <v/>
      </c>
      <c r="F217" s="149" t="str">
        <f>IF(LEN(LocatieLijst!F217)=0,"",LocatieLijst!F217)</f>
        <v/>
      </c>
      <c r="G217" s="149" t="str">
        <f>IF(LEN(LocatieLijst!G217)=0,"",LocatieLijst!G217)</f>
        <v/>
      </c>
      <c r="H217" s="150" t="str">
        <f>IF(G217="Vervalt","Vervalt",IF(G217=0,"",IF(LEN(G217)=0,"",(VLOOKUP(Scenario1!$G217,PDC!$B$6:$I$74,2,FALSE)))))</f>
        <v/>
      </c>
      <c r="I217" s="149" t="str">
        <f>IF(LEN(LocatieLijst!I217)=0,"",LocatieLijst!I217)</f>
        <v/>
      </c>
      <c r="J217" s="2"/>
      <c r="K217" s="2"/>
      <c r="L217" s="3"/>
      <c r="M217" s="8"/>
      <c r="N217" s="8"/>
      <c r="O217" s="12"/>
      <c r="P217" s="4"/>
      <c r="Q217" s="4"/>
      <c r="R217" s="4"/>
      <c r="S217" s="72">
        <f t="shared" si="6"/>
        <v>0</v>
      </c>
      <c r="T217" s="72">
        <f>IF(G217="Vervalt",0,IF(G217=0,0,IF(LEN(G217)=0,0,(VLOOKUP($G217,PDC!$B$6:$I$74,6,FALSE)))))</f>
        <v>0</v>
      </c>
      <c r="U217" s="72">
        <f t="shared" si="7"/>
        <v>0</v>
      </c>
      <c r="V217" s="73">
        <f>IF(G217="Vervalt",0,IF(J217="Inkoop bij 3e partij",Q217*(1+PDC!$F$28),0))</f>
        <v>0</v>
      </c>
      <c r="W217" s="73">
        <f>IF(G217="Vervalt",0,IF(J217="Inkoop bij 3e partij",P217*(1+PDC!$F$27)+IF(G217=0,0,IF(LEN(G217)=0,0,VLOOKUP($G217,PDC!$B$6:$I$74,7,FALSE))),0))</f>
        <v>0</v>
      </c>
      <c r="X217" s="74">
        <f>IF(G217="Vervalt",0,IF(J217="Inkoop bij 3e partij",0,IF(G217=0,0,IF(LEN(G217)=0,0,VLOOKUP($G217,PDC!$B$6:$I$74,5,FALSE)))))</f>
        <v>0</v>
      </c>
      <c r="Y217" s="74">
        <f>IF(G217="Vervalt",0,IF(J217="On-Net maken (glasvezel)",$M217*PDC!$F$23+$N217*PDC!$F$24+PDC!$F$22+$O217,IF(J217="On-Net maken (radio)",PDC!$F$25+$O217,0)))</f>
        <v>0</v>
      </c>
    </row>
    <row r="218" spans="1:25" x14ac:dyDescent="0.3">
      <c r="A218" s="149" t="str">
        <f>IF(LEN(LocatieLijst!A218)=0,"",LocatieLijst!A218)</f>
        <v/>
      </c>
      <c r="B218" s="149" t="str">
        <f>IF(LEN(LocatieLijst!B218)=0,"",LocatieLijst!B218)</f>
        <v/>
      </c>
      <c r="C218" s="149" t="str">
        <f>IF(LEN(LocatieLijst!C218)=0,"",LocatieLijst!C218)</f>
        <v/>
      </c>
      <c r="D218" s="149" t="str">
        <f>IF(LEN(LocatieLijst!D218)=0,"",LocatieLijst!D218)</f>
        <v/>
      </c>
      <c r="E218" s="149" t="str">
        <f>IF(LEN(LocatieLijst!E218)=0,"",LocatieLijst!E218)</f>
        <v/>
      </c>
      <c r="F218" s="149" t="str">
        <f>IF(LEN(LocatieLijst!F218)=0,"",LocatieLijst!F218)</f>
        <v/>
      </c>
      <c r="G218" s="149" t="str">
        <f>IF(LEN(LocatieLijst!G218)=0,"",LocatieLijst!G218)</f>
        <v/>
      </c>
      <c r="H218" s="150" t="str">
        <f>IF(G218="Vervalt","Vervalt",IF(G218=0,"",IF(LEN(G218)=0,"",(VLOOKUP(Scenario1!$G218,PDC!$B$6:$I$74,2,FALSE)))))</f>
        <v/>
      </c>
      <c r="I218" s="149" t="str">
        <f>IF(LEN(LocatieLijst!I218)=0,"",LocatieLijst!I218)</f>
        <v/>
      </c>
      <c r="J218" s="2"/>
      <c r="K218" s="2"/>
      <c r="L218" s="3"/>
      <c r="M218" s="8"/>
      <c r="N218" s="8"/>
      <c r="O218" s="12"/>
      <c r="P218" s="4"/>
      <c r="Q218" s="4"/>
      <c r="R218" s="4"/>
      <c r="S218" s="72">
        <f t="shared" si="6"/>
        <v>0</v>
      </c>
      <c r="T218" s="72">
        <f>IF(G218="Vervalt",0,IF(G218=0,0,IF(LEN(G218)=0,0,(VLOOKUP($G218,PDC!$B$6:$I$74,6,FALSE)))))</f>
        <v>0</v>
      </c>
      <c r="U218" s="72">
        <f t="shared" si="7"/>
        <v>0</v>
      </c>
      <c r="V218" s="73">
        <f>IF(G218="Vervalt",0,IF(J218="Inkoop bij 3e partij",Q218*(1+PDC!$F$28),0))</f>
        <v>0</v>
      </c>
      <c r="W218" s="73">
        <f>IF(G218="Vervalt",0,IF(J218="Inkoop bij 3e partij",P218*(1+PDC!$F$27)+IF(G218=0,0,IF(LEN(G218)=0,0,VLOOKUP($G218,PDC!$B$6:$I$74,7,FALSE))),0))</f>
        <v>0</v>
      </c>
      <c r="X218" s="74">
        <f>IF(G218="Vervalt",0,IF(J218="Inkoop bij 3e partij",0,IF(G218=0,0,IF(LEN(G218)=0,0,VLOOKUP($G218,PDC!$B$6:$I$74,5,FALSE)))))</f>
        <v>0</v>
      </c>
      <c r="Y218" s="74">
        <f>IF(G218="Vervalt",0,IF(J218="On-Net maken (glasvezel)",$M218*PDC!$F$23+$N218*PDC!$F$24+PDC!$F$22+$O218,IF(J218="On-Net maken (radio)",PDC!$F$25+$O218,0)))</f>
        <v>0</v>
      </c>
    </row>
    <row r="219" spans="1:25" x14ac:dyDescent="0.3">
      <c r="A219" s="149" t="str">
        <f>IF(LEN(LocatieLijst!A219)=0,"",LocatieLijst!A219)</f>
        <v/>
      </c>
      <c r="B219" s="149" t="str">
        <f>IF(LEN(LocatieLijst!B219)=0,"",LocatieLijst!B219)</f>
        <v/>
      </c>
      <c r="C219" s="149" t="str">
        <f>IF(LEN(LocatieLijst!C219)=0,"",LocatieLijst!C219)</f>
        <v/>
      </c>
      <c r="D219" s="149" t="str">
        <f>IF(LEN(LocatieLijst!D219)=0,"",LocatieLijst!D219)</f>
        <v/>
      </c>
      <c r="E219" s="149" t="str">
        <f>IF(LEN(LocatieLijst!E219)=0,"",LocatieLijst!E219)</f>
        <v/>
      </c>
      <c r="F219" s="149" t="str">
        <f>IF(LEN(LocatieLijst!F219)=0,"",LocatieLijst!F219)</f>
        <v/>
      </c>
      <c r="G219" s="149" t="str">
        <f>IF(LEN(LocatieLijst!G219)=0,"",LocatieLijst!G219)</f>
        <v/>
      </c>
      <c r="H219" s="150" t="str">
        <f>IF(G219="Vervalt","Vervalt",IF(G219=0,"",IF(LEN(G219)=0,"",(VLOOKUP(Scenario1!$G219,PDC!$B$6:$I$74,2,FALSE)))))</f>
        <v/>
      </c>
      <c r="I219" s="149" t="str">
        <f>IF(LEN(LocatieLijst!I219)=0,"",LocatieLijst!I219)</f>
        <v/>
      </c>
      <c r="J219" s="2"/>
      <c r="K219" s="2"/>
      <c r="L219" s="3"/>
      <c r="M219" s="8"/>
      <c r="N219" s="8"/>
      <c r="O219" s="12"/>
      <c r="P219" s="4"/>
      <c r="Q219" s="4"/>
      <c r="R219" s="4"/>
      <c r="S219" s="72">
        <f t="shared" si="6"/>
        <v>0</v>
      </c>
      <c r="T219" s="72">
        <f>IF(G219="Vervalt",0,IF(G219=0,0,IF(LEN(G219)=0,0,(VLOOKUP($G219,PDC!$B$6:$I$74,6,FALSE)))))</f>
        <v>0</v>
      </c>
      <c r="U219" s="72">
        <f t="shared" si="7"/>
        <v>0</v>
      </c>
      <c r="V219" s="73">
        <f>IF(G219="Vervalt",0,IF(J219="Inkoop bij 3e partij",Q219*(1+PDC!$F$28),0))</f>
        <v>0</v>
      </c>
      <c r="W219" s="73">
        <f>IF(G219="Vervalt",0,IF(J219="Inkoop bij 3e partij",P219*(1+PDC!$F$27)+IF(G219=0,0,IF(LEN(G219)=0,0,VLOOKUP($G219,PDC!$B$6:$I$74,7,FALSE))),0))</f>
        <v>0</v>
      </c>
      <c r="X219" s="74">
        <f>IF(G219="Vervalt",0,IF(J219="Inkoop bij 3e partij",0,IF(G219=0,0,IF(LEN(G219)=0,0,VLOOKUP($G219,PDC!$B$6:$I$74,5,FALSE)))))</f>
        <v>0</v>
      </c>
      <c r="Y219" s="74">
        <f>IF(G219="Vervalt",0,IF(J219="On-Net maken (glasvezel)",$M219*PDC!$F$23+$N219*PDC!$F$24+PDC!$F$22+$O219,IF(J219="On-Net maken (radio)",PDC!$F$25+$O219,0)))</f>
        <v>0</v>
      </c>
    </row>
    <row r="220" spans="1:25" x14ac:dyDescent="0.3">
      <c r="A220" s="149" t="str">
        <f>IF(LEN(LocatieLijst!A220)=0,"",LocatieLijst!A220)</f>
        <v/>
      </c>
      <c r="B220" s="149" t="str">
        <f>IF(LEN(LocatieLijst!B220)=0,"",LocatieLijst!B220)</f>
        <v/>
      </c>
      <c r="C220" s="149" t="str">
        <f>IF(LEN(LocatieLijst!C220)=0,"",LocatieLijst!C220)</f>
        <v/>
      </c>
      <c r="D220" s="149" t="str">
        <f>IF(LEN(LocatieLijst!D220)=0,"",LocatieLijst!D220)</f>
        <v/>
      </c>
      <c r="E220" s="149" t="str">
        <f>IF(LEN(LocatieLijst!E220)=0,"",LocatieLijst!E220)</f>
        <v/>
      </c>
      <c r="F220" s="149" t="str">
        <f>IF(LEN(LocatieLijst!F220)=0,"",LocatieLijst!F220)</f>
        <v/>
      </c>
      <c r="G220" s="149" t="str">
        <f>IF(LEN(LocatieLijst!G220)=0,"",LocatieLijst!G220)</f>
        <v/>
      </c>
      <c r="H220" s="150" t="str">
        <f>IF(G220="Vervalt","Vervalt",IF(G220=0,"",IF(LEN(G220)=0,"",(VLOOKUP(Scenario1!$G220,PDC!$B$6:$I$74,2,FALSE)))))</f>
        <v/>
      </c>
      <c r="I220" s="149" t="str">
        <f>IF(LEN(LocatieLijst!I220)=0,"",LocatieLijst!I220)</f>
        <v/>
      </c>
      <c r="J220" s="2"/>
      <c r="K220" s="2"/>
      <c r="L220" s="3"/>
      <c r="M220" s="8"/>
      <c r="N220" s="8"/>
      <c r="O220" s="12"/>
      <c r="P220" s="4"/>
      <c r="Q220" s="4"/>
      <c r="R220" s="4"/>
      <c r="S220" s="72">
        <f t="shared" si="6"/>
        <v>0</v>
      </c>
      <c r="T220" s="72">
        <f>IF(G220="Vervalt",0,IF(G220=0,0,IF(LEN(G220)=0,0,(VLOOKUP($G220,PDC!$B$6:$I$74,6,FALSE)))))</f>
        <v>0</v>
      </c>
      <c r="U220" s="72">
        <f t="shared" si="7"/>
        <v>0</v>
      </c>
      <c r="V220" s="73">
        <f>IF(G220="Vervalt",0,IF(J220="Inkoop bij 3e partij",Q220*(1+PDC!$F$28),0))</f>
        <v>0</v>
      </c>
      <c r="W220" s="73">
        <f>IF(G220="Vervalt",0,IF(J220="Inkoop bij 3e partij",P220*(1+PDC!$F$27)+IF(G220=0,0,IF(LEN(G220)=0,0,VLOOKUP($G220,PDC!$B$6:$I$74,7,FALSE))),0))</f>
        <v>0</v>
      </c>
      <c r="X220" s="74">
        <f>IF(G220="Vervalt",0,IF(J220="Inkoop bij 3e partij",0,IF(G220=0,0,IF(LEN(G220)=0,0,VLOOKUP($G220,PDC!$B$6:$I$74,5,FALSE)))))</f>
        <v>0</v>
      </c>
      <c r="Y220" s="74">
        <f>IF(G220="Vervalt",0,IF(J220="On-Net maken (glasvezel)",$M220*PDC!$F$23+$N220*PDC!$F$24+PDC!$F$22+$O220,IF(J220="On-Net maken (radio)",PDC!$F$25+$O220,0)))</f>
        <v>0</v>
      </c>
    </row>
    <row r="221" spans="1:25" x14ac:dyDescent="0.3">
      <c r="A221" s="149" t="str">
        <f>IF(LEN(LocatieLijst!A221)=0,"",LocatieLijst!A221)</f>
        <v/>
      </c>
      <c r="B221" s="149" t="str">
        <f>IF(LEN(LocatieLijst!B221)=0,"",LocatieLijst!B221)</f>
        <v/>
      </c>
      <c r="C221" s="149" t="str">
        <f>IF(LEN(LocatieLijst!C221)=0,"",LocatieLijst!C221)</f>
        <v/>
      </c>
      <c r="D221" s="149" t="str">
        <f>IF(LEN(LocatieLijst!D221)=0,"",LocatieLijst!D221)</f>
        <v/>
      </c>
      <c r="E221" s="149" t="str">
        <f>IF(LEN(LocatieLijst!E221)=0,"",LocatieLijst!E221)</f>
        <v/>
      </c>
      <c r="F221" s="149" t="str">
        <f>IF(LEN(LocatieLijst!F221)=0,"",LocatieLijst!F221)</f>
        <v/>
      </c>
      <c r="G221" s="149" t="str">
        <f>IF(LEN(LocatieLijst!G221)=0,"",LocatieLijst!G221)</f>
        <v/>
      </c>
      <c r="H221" s="150" t="str">
        <f>IF(G221="Vervalt","Vervalt",IF(G221=0,"",IF(LEN(G221)=0,"",(VLOOKUP(Scenario1!$G221,PDC!$B$6:$I$74,2,FALSE)))))</f>
        <v/>
      </c>
      <c r="I221" s="149" t="str">
        <f>IF(LEN(LocatieLijst!I221)=0,"",LocatieLijst!I221)</f>
        <v/>
      </c>
      <c r="J221" s="2"/>
      <c r="K221" s="2"/>
      <c r="L221" s="3"/>
      <c r="M221" s="8"/>
      <c r="N221" s="8"/>
      <c r="O221" s="12"/>
      <c r="P221" s="4"/>
      <c r="Q221" s="4"/>
      <c r="R221" s="4"/>
      <c r="S221" s="72">
        <f t="shared" si="6"/>
        <v>0</v>
      </c>
      <c r="T221" s="72">
        <f>IF(G221="Vervalt",0,IF(G221=0,0,IF(LEN(G221)=0,0,(VLOOKUP($G221,PDC!$B$6:$I$74,6,FALSE)))))</f>
        <v>0</v>
      </c>
      <c r="U221" s="72">
        <f t="shared" si="7"/>
        <v>0</v>
      </c>
      <c r="V221" s="73">
        <f>IF(G221="Vervalt",0,IF(J221="Inkoop bij 3e partij",Q221*(1+PDC!$F$28),0))</f>
        <v>0</v>
      </c>
      <c r="W221" s="73">
        <f>IF(G221="Vervalt",0,IF(J221="Inkoop bij 3e partij",P221*(1+PDC!$F$27)+IF(G221=0,0,IF(LEN(G221)=0,0,VLOOKUP($G221,PDC!$B$6:$I$74,7,FALSE))),0))</f>
        <v>0</v>
      </c>
      <c r="X221" s="74">
        <f>IF(G221="Vervalt",0,IF(J221="Inkoop bij 3e partij",0,IF(G221=0,0,IF(LEN(G221)=0,0,VLOOKUP($G221,PDC!$B$6:$I$74,5,FALSE)))))</f>
        <v>0</v>
      </c>
      <c r="Y221" s="74">
        <f>IF(G221="Vervalt",0,IF(J221="On-Net maken (glasvezel)",$M221*PDC!$F$23+$N221*PDC!$F$24+PDC!$F$22+$O221,IF(J221="On-Net maken (radio)",PDC!$F$25+$O221,0)))</f>
        <v>0</v>
      </c>
    </row>
    <row r="222" spans="1:25" x14ac:dyDescent="0.3">
      <c r="A222" s="149" t="str">
        <f>IF(LEN(LocatieLijst!A222)=0,"",LocatieLijst!A222)</f>
        <v/>
      </c>
      <c r="B222" s="149" t="str">
        <f>IF(LEN(LocatieLijst!B222)=0,"",LocatieLijst!B222)</f>
        <v/>
      </c>
      <c r="C222" s="149" t="str">
        <f>IF(LEN(LocatieLijst!C222)=0,"",LocatieLijst!C222)</f>
        <v/>
      </c>
      <c r="D222" s="149" t="str">
        <f>IF(LEN(LocatieLijst!D222)=0,"",LocatieLijst!D222)</f>
        <v/>
      </c>
      <c r="E222" s="149" t="str">
        <f>IF(LEN(LocatieLijst!E222)=0,"",LocatieLijst!E222)</f>
        <v/>
      </c>
      <c r="F222" s="149" t="str">
        <f>IF(LEN(LocatieLijst!F222)=0,"",LocatieLijst!F222)</f>
        <v/>
      </c>
      <c r="G222" s="149" t="str">
        <f>IF(LEN(LocatieLijst!G222)=0,"",LocatieLijst!G222)</f>
        <v/>
      </c>
      <c r="H222" s="150" t="str">
        <f>IF(G222="Vervalt","Vervalt",IF(G222=0,"",IF(LEN(G222)=0,"",(VLOOKUP(Scenario1!$G222,PDC!$B$6:$I$74,2,FALSE)))))</f>
        <v/>
      </c>
      <c r="I222" s="149" t="str">
        <f>IF(LEN(LocatieLijst!I222)=0,"",LocatieLijst!I222)</f>
        <v/>
      </c>
      <c r="J222" s="2"/>
      <c r="K222" s="2"/>
      <c r="L222" s="3"/>
      <c r="M222" s="8"/>
      <c r="N222" s="8"/>
      <c r="O222" s="12"/>
      <c r="P222" s="4"/>
      <c r="Q222" s="4"/>
      <c r="R222" s="4"/>
      <c r="S222" s="72">
        <f t="shared" si="6"/>
        <v>0</v>
      </c>
      <c r="T222" s="72">
        <f>IF(G222="Vervalt",0,IF(G222=0,0,IF(LEN(G222)=0,0,(VLOOKUP($G222,PDC!$B$6:$I$74,6,FALSE)))))</f>
        <v>0</v>
      </c>
      <c r="U222" s="72">
        <f t="shared" si="7"/>
        <v>0</v>
      </c>
      <c r="V222" s="73">
        <f>IF(G222="Vervalt",0,IF(J222="Inkoop bij 3e partij",Q222*(1+PDC!$F$28),0))</f>
        <v>0</v>
      </c>
      <c r="W222" s="73">
        <f>IF(G222="Vervalt",0,IF(J222="Inkoop bij 3e partij",P222*(1+PDC!$F$27)+IF(G222=0,0,IF(LEN(G222)=0,0,VLOOKUP($G222,PDC!$B$6:$I$74,7,FALSE))),0))</f>
        <v>0</v>
      </c>
      <c r="X222" s="74">
        <f>IF(G222="Vervalt",0,IF(J222="Inkoop bij 3e partij",0,IF(G222=0,0,IF(LEN(G222)=0,0,VLOOKUP($G222,PDC!$B$6:$I$74,5,FALSE)))))</f>
        <v>0</v>
      </c>
      <c r="Y222" s="74">
        <f>IF(G222="Vervalt",0,IF(J222="On-Net maken (glasvezel)",$M222*PDC!$F$23+$N222*PDC!$F$24+PDC!$F$22+$O222,IF(J222="On-Net maken (radio)",PDC!$F$25+$O222,0)))</f>
        <v>0</v>
      </c>
    </row>
    <row r="223" spans="1:25" x14ac:dyDescent="0.3">
      <c r="A223" s="149" t="str">
        <f>IF(LEN(LocatieLijst!A223)=0,"",LocatieLijst!A223)</f>
        <v/>
      </c>
      <c r="B223" s="149" t="str">
        <f>IF(LEN(LocatieLijst!B223)=0,"",LocatieLijst!B223)</f>
        <v/>
      </c>
      <c r="C223" s="149" t="str">
        <f>IF(LEN(LocatieLijst!C223)=0,"",LocatieLijst!C223)</f>
        <v/>
      </c>
      <c r="D223" s="149" t="str">
        <f>IF(LEN(LocatieLijst!D223)=0,"",LocatieLijst!D223)</f>
        <v/>
      </c>
      <c r="E223" s="149" t="str">
        <f>IF(LEN(LocatieLijst!E223)=0,"",LocatieLijst!E223)</f>
        <v/>
      </c>
      <c r="F223" s="149" t="str">
        <f>IF(LEN(LocatieLijst!F223)=0,"",LocatieLijst!F223)</f>
        <v/>
      </c>
      <c r="G223" s="149" t="str">
        <f>IF(LEN(LocatieLijst!G223)=0,"",LocatieLijst!G223)</f>
        <v/>
      </c>
      <c r="H223" s="150" t="str">
        <f>IF(G223="Vervalt","Vervalt",IF(G223=0,"",IF(LEN(G223)=0,"",(VLOOKUP(Scenario1!$G223,PDC!$B$6:$I$74,2,FALSE)))))</f>
        <v/>
      </c>
      <c r="I223" s="149" t="str">
        <f>IF(LEN(LocatieLijst!I223)=0,"",LocatieLijst!I223)</f>
        <v/>
      </c>
      <c r="J223" s="2"/>
      <c r="K223" s="2"/>
      <c r="L223" s="3"/>
      <c r="M223" s="8"/>
      <c r="N223" s="8"/>
      <c r="O223" s="12"/>
      <c r="P223" s="4"/>
      <c r="Q223" s="4"/>
      <c r="R223" s="4"/>
      <c r="S223" s="72">
        <f t="shared" si="6"/>
        <v>0</v>
      </c>
      <c r="T223" s="72">
        <f>IF(G223="Vervalt",0,IF(G223=0,0,IF(LEN(G223)=0,0,(VLOOKUP($G223,PDC!$B$6:$I$74,6,FALSE)))))</f>
        <v>0</v>
      </c>
      <c r="U223" s="72">
        <f t="shared" si="7"/>
        <v>0</v>
      </c>
      <c r="V223" s="73">
        <f>IF(G223="Vervalt",0,IF(J223="Inkoop bij 3e partij",Q223*(1+PDC!$F$28),0))</f>
        <v>0</v>
      </c>
      <c r="W223" s="73">
        <f>IF(G223="Vervalt",0,IF(J223="Inkoop bij 3e partij",P223*(1+PDC!$F$27)+IF(G223=0,0,IF(LEN(G223)=0,0,VLOOKUP($G223,PDC!$B$6:$I$74,7,FALSE))),0))</f>
        <v>0</v>
      </c>
      <c r="X223" s="74">
        <f>IF(G223="Vervalt",0,IF(J223="Inkoop bij 3e partij",0,IF(G223=0,0,IF(LEN(G223)=0,0,VLOOKUP($G223,PDC!$B$6:$I$74,5,FALSE)))))</f>
        <v>0</v>
      </c>
      <c r="Y223" s="74">
        <f>IF(G223="Vervalt",0,IF(J223="On-Net maken (glasvezel)",$M223*PDC!$F$23+$N223*PDC!$F$24+PDC!$F$22+$O223,IF(J223="On-Net maken (radio)",PDC!$F$25+$O223,0)))</f>
        <v>0</v>
      </c>
    </row>
    <row r="224" spans="1:25" x14ac:dyDescent="0.3">
      <c r="A224" s="149" t="str">
        <f>IF(LEN(LocatieLijst!A224)=0,"",LocatieLijst!A224)</f>
        <v/>
      </c>
      <c r="B224" s="149" t="str">
        <f>IF(LEN(LocatieLijst!B224)=0,"",LocatieLijst!B224)</f>
        <v/>
      </c>
      <c r="C224" s="149" t="str">
        <f>IF(LEN(LocatieLijst!C224)=0,"",LocatieLijst!C224)</f>
        <v/>
      </c>
      <c r="D224" s="149" t="str">
        <f>IF(LEN(LocatieLijst!D224)=0,"",LocatieLijst!D224)</f>
        <v/>
      </c>
      <c r="E224" s="149" t="str">
        <f>IF(LEN(LocatieLijst!E224)=0,"",LocatieLijst!E224)</f>
        <v/>
      </c>
      <c r="F224" s="149" t="str">
        <f>IF(LEN(LocatieLijst!F224)=0,"",LocatieLijst!F224)</f>
        <v/>
      </c>
      <c r="G224" s="149" t="str">
        <f>IF(LEN(LocatieLijst!G224)=0,"",LocatieLijst!G224)</f>
        <v/>
      </c>
      <c r="H224" s="150" t="str">
        <f>IF(G224="Vervalt","Vervalt",IF(G224=0,"",IF(LEN(G224)=0,"",(VLOOKUP(Scenario1!$G224,PDC!$B$6:$I$74,2,FALSE)))))</f>
        <v/>
      </c>
      <c r="I224" s="149" t="str">
        <f>IF(LEN(LocatieLijst!I224)=0,"",LocatieLijst!I224)</f>
        <v/>
      </c>
      <c r="J224" s="2"/>
      <c r="K224" s="2"/>
      <c r="L224" s="3"/>
      <c r="M224" s="8"/>
      <c r="N224" s="8"/>
      <c r="O224" s="12"/>
      <c r="P224" s="4"/>
      <c r="Q224" s="4"/>
      <c r="R224" s="4"/>
      <c r="S224" s="72">
        <f t="shared" si="6"/>
        <v>0</v>
      </c>
      <c r="T224" s="72">
        <f>IF(G224="Vervalt",0,IF(G224=0,0,IF(LEN(G224)=0,0,(VLOOKUP($G224,PDC!$B$6:$I$74,6,FALSE)))))</f>
        <v>0</v>
      </c>
      <c r="U224" s="72">
        <f t="shared" si="7"/>
        <v>0</v>
      </c>
      <c r="V224" s="73">
        <f>IF(G224="Vervalt",0,IF(J224="Inkoop bij 3e partij",Q224*(1+PDC!$F$28),0))</f>
        <v>0</v>
      </c>
      <c r="W224" s="73">
        <f>IF(G224="Vervalt",0,IF(J224="Inkoop bij 3e partij",P224*(1+PDC!$F$27)+IF(G224=0,0,IF(LEN(G224)=0,0,VLOOKUP($G224,PDC!$B$6:$I$74,7,FALSE))),0))</f>
        <v>0</v>
      </c>
      <c r="X224" s="74">
        <f>IF(G224="Vervalt",0,IF(J224="Inkoop bij 3e partij",0,IF(G224=0,0,IF(LEN(G224)=0,0,VLOOKUP($G224,PDC!$B$6:$I$74,5,FALSE)))))</f>
        <v>0</v>
      </c>
      <c r="Y224" s="74">
        <f>IF(G224="Vervalt",0,IF(J224="On-Net maken (glasvezel)",$M224*PDC!$F$23+$N224*PDC!$F$24+PDC!$F$22+$O224,IF(J224="On-Net maken (radio)",PDC!$F$25+$O224,0)))</f>
        <v>0</v>
      </c>
    </row>
    <row r="225" spans="1:25" x14ac:dyDescent="0.3">
      <c r="A225" s="149" t="str">
        <f>IF(LEN(LocatieLijst!A225)=0,"",LocatieLijst!A225)</f>
        <v/>
      </c>
      <c r="B225" s="149" t="str">
        <f>IF(LEN(LocatieLijst!B225)=0,"",LocatieLijst!B225)</f>
        <v/>
      </c>
      <c r="C225" s="149" t="str">
        <f>IF(LEN(LocatieLijst!C225)=0,"",LocatieLijst!C225)</f>
        <v/>
      </c>
      <c r="D225" s="149" t="str">
        <f>IF(LEN(LocatieLijst!D225)=0,"",LocatieLijst!D225)</f>
        <v/>
      </c>
      <c r="E225" s="149" t="str">
        <f>IF(LEN(LocatieLijst!E225)=0,"",LocatieLijst!E225)</f>
        <v/>
      </c>
      <c r="F225" s="149" t="str">
        <f>IF(LEN(LocatieLijst!F225)=0,"",LocatieLijst!F225)</f>
        <v/>
      </c>
      <c r="G225" s="149" t="str">
        <f>IF(LEN(LocatieLijst!G225)=0,"",LocatieLijst!G225)</f>
        <v/>
      </c>
      <c r="H225" s="150" t="str">
        <f>IF(G225="Vervalt","Vervalt",IF(G225=0,"",IF(LEN(G225)=0,"",(VLOOKUP(Scenario1!$G225,PDC!$B$6:$I$74,2,FALSE)))))</f>
        <v/>
      </c>
      <c r="I225" s="149" t="str">
        <f>IF(LEN(LocatieLijst!I225)=0,"",LocatieLijst!I225)</f>
        <v/>
      </c>
      <c r="J225" s="2"/>
      <c r="K225" s="2"/>
      <c r="L225" s="3"/>
      <c r="M225" s="8"/>
      <c r="N225" s="8"/>
      <c r="O225" s="12"/>
      <c r="P225" s="4"/>
      <c r="Q225" s="4"/>
      <c r="R225" s="4"/>
      <c r="S225" s="72">
        <f t="shared" si="6"/>
        <v>0</v>
      </c>
      <c r="T225" s="72">
        <f>IF(G225="Vervalt",0,IF(G225=0,0,IF(LEN(G225)=0,0,(VLOOKUP($G225,PDC!$B$6:$I$74,6,FALSE)))))</f>
        <v>0</v>
      </c>
      <c r="U225" s="72">
        <f t="shared" si="7"/>
        <v>0</v>
      </c>
      <c r="V225" s="73">
        <f>IF(G225="Vervalt",0,IF(J225="Inkoop bij 3e partij",Q225*(1+PDC!$F$28),0))</f>
        <v>0</v>
      </c>
      <c r="W225" s="73">
        <f>IF(G225="Vervalt",0,IF(J225="Inkoop bij 3e partij",P225*(1+PDC!$F$27)+IF(G225=0,0,IF(LEN(G225)=0,0,VLOOKUP($G225,PDC!$B$6:$I$74,7,FALSE))),0))</f>
        <v>0</v>
      </c>
      <c r="X225" s="74">
        <f>IF(G225="Vervalt",0,IF(J225="Inkoop bij 3e partij",0,IF(G225=0,0,IF(LEN(G225)=0,0,VLOOKUP($G225,PDC!$B$6:$I$74,5,FALSE)))))</f>
        <v>0</v>
      </c>
      <c r="Y225" s="74">
        <f>IF(G225="Vervalt",0,IF(J225="On-Net maken (glasvezel)",$M225*PDC!$F$23+$N225*PDC!$F$24+PDC!$F$22+$O225,IF(J225="On-Net maken (radio)",PDC!$F$25+$O225,0)))</f>
        <v>0</v>
      </c>
    </row>
    <row r="226" spans="1:25" x14ac:dyDescent="0.3">
      <c r="A226" s="149" t="str">
        <f>IF(LEN(LocatieLijst!A226)=0,"",LocatieLijst!A226)</f>
        <v/>
      </c>
      <c r="B226" s="149" t="str">
        <f>IF(LEN(LocatieLijst!B226)=0,"",LocatieLijst!B226)</f>
        <v/>
      </c>
      <c r="C226" s="149" t="str">
        <f>IF(LEN(LocatieLijst!C226)=0,"",LocatieLijst!C226)</f>
        <v/>
      </c>
      <c r="D226" s="149" t="str">
        <f>IF(LEN(LocatieLijst!D226)=0,"",LocatieLijst!D226)</f>
        <v/>
      </c>
      <c r="E226" s="149" t="str">
        <f>IF(LEN(LocatieLijst!E226)=0,"",LocatieLijst!E226)</f>
        <v/>
      </c>
      <c r="F226" s="149" t="str">
        <f>IF(LEN(LocatieLijst!F226)=0,"",LocatieLijst!F226)</f>
        <v/>
      </c>
      <c r="G226" s="149" t="str">
        <f>IF(LEN(LocatieLijst!G226)=0,"",LocatieLijst!G226)</f>
        <v/>
      </c>
      <c r="H226" s="150" t="str">
        <f>IF(G226="Vervalt","Vervalt",IF(G226=0,"",IF(LEN(G226)=0,"",(VLOOKUP(Scenario1!$G226,PDC!$B$6:$I$74,2,FALSE)))))</f>
        <v/>
      </c>
      <c r="I226" s="149" t="str">
        <f>IF(LEN(LocatieLijst!I226)=0,"",LocatieLijst!I226)</f>
        <v/>
      </c>
      <c r="J226" s="2"/>
      <c r="K226" s="2"/>
      <c r="L226" s="3"/>
      <c r="M226" s="8"/>
      <c r="N226" s="8"/>
      <c r="O226" s="12"/>
      <c r="P226" s="4"/>
      <c r="Q226" s="4"/>
      <c r="R226" s="4"/>
      <c r="S226" s="72">
        <f t="shared" si="6"/>
        <v>0</v>
      </c>
      <c r="T226" s="72">
        <f>IF(G226="Vervalt",0,IF(G226=0,0,IF(LEN(G226)=0,0,(VLOOKUP($G226,PDC!$B$6:$I$74,6,FALSE)))))</f>
        <v>0</v>
      </c>
      <c r="U226" s="72">
        <f t="shared" si="7"/>
        <v>0</v>
      </c>
      <c r="V226" s="73">
        <f>IF(G226="Vervalt",0,IF(J226="Inkoop bij 3e partij",Q226*(1+PDC!$F$28),0))</f>
        <v>0</v>
      </c>
      <c r="W226" s="73">
        <f>IF(G226="Vervalt",0,IF(J226="Inkoop bij 3e partij",P226*(1+PDC!$F$27)+IF(G226=0,0,IF(LEN(G226)=0,0,VLOOKUP($G226,PDC!$B$6:$I$74,7,FALSE))),0))</f>
        <v>0</v>
      </c>
      <c r="X226" s="74">
        <f>IF(G226="Vervalt",0,IF(J226="Inkoop bij 3e partij",0,IF(G226=0,0,IF(LEN(G226)=0,0,VLOOKUP($G226,PDC!$B$6:$I$74,5,FALSE)))))</f>
        <v>0</v>
      </c>
      <c r="Y226" s="74">
        <f>IF(G226="Vervalt",0,IF(J226="On-Net maken (glasvezel)",$M226*PDC!$F$23+$N226*PDC!$F$24+PDC!$F$22+$O226,IF(J226="On-Net maken (radio)",PDC!$F$25+$O226,0)))</f>
        <v>0</v>
      </c>
    </row>
    <row r="227" spans="1:25" x14ac:dyDescent="0.3">
      <c r="A227" s="149" t="str">
        <f>IF(LEN(LocatieLijst!A227)=0,"",LocatieLijst!A227)</f>
        <v/>
      </c>
      <c r="B227" s="149" t="str">
        <f>IF(LEN(LocatieLijst!B227)=0,"",LocatieLijst!B227)</f>
        <v/>
      </c>
      <c r="C227" s="149" t="str">
        <f>IF(LEN(LocatieLijst!C227)=0,"",LocatieLijst!C227)</f>
        <v/>
      </c>
      <c r="D227" s="149" t="str">
        <f>IF(LEN(LocatieLijst!D227)=0,"",LocatieLijst!D227)</f>
        <v/>
      </c>
      <c r="E227" s="149" t="str">
        <f>IF(LEN(LocatieLijst!E227)=0,"",LocatieLijst!E227)</f>
        <v/>
      </c>
      <c r="F227" s="149" t="str">
        <f>IF(LEN(LocatieLijst!F227)=0,"",LocatieLijst!F227)</f>
        <v/>
      </c>
      <c r="G227" s="149" t="str">
        <f>IF(LEN(LocatieLijst!G227)=0,"",LocatieLijst!G227)</f>
        <v/>
      </c>
      <c r="H227" s="150" t="str">
        <f>IF(G227="Vervalt","Vervalt",IF(G227=0,"",IF(LEN(G227)=0,"",(VLOOKUP(Scenario1!$G227,PDC!$B$6:$I$74,2,FALSE)))))</f>
        <v/>
      </c>
      <c r="I227" s="149" t="str">
        <f>IF(LEN(LocatieLijst!I227)=0,"",LocatieLijst!I227)</f>
        <v/>
      </c>
      <c r="J227" s="2"/>
      <c r="K227" s="2"/>
      <c r="L227" s="3"/>
      <c r="M227" s="8"/>
      <c r="N227" s="8"/>
      <c r="O227" s="12"/>
      <c r="P227" s="4"/>
      <c r="Q227" s="4"/>
      <c r="R227" s="4"/>
      <c r="S227" s="72">
        <f t="shared" si="6"/>
        <v>0</v>
      </c>
      <c r="T227" s="72">
        <f>IF(G227="Vervalt",0,IF(G227=0,0,IF(LEN(G227)=0,0,(VLOOKUP($G227,PDC!$B$6:$I$74,6,FALSE)))))</f>
        <v>0</v>
      </c>
      <c r="U227" s="72">
        <f t="shared" si="7"/>
        <v>0</v>
      </c>
      <c r="V227" s="73">
        <f>IF(G227="Vervalt",0,IF(J227="Inkoop bij 3e partij",Q227*(1+PDC!$F$28),0))</f>
        <v>0</v>
      </c>
      <c r="W227" s="73">
        <f>IF(G227="Vervalt",0,IF(J227="Inkoop bij 3e partij",P227*(1+PDC!$F$27)+IF(G227=0,0,IF(LEN(G227)=0,0,VLOOKUP($G227,PDC!$B$6:$I$74,7,FALSE))),0))</f>
        <v>0</v>
      </c>
      <c r="X227" s="74">
        <f>IF(G227="Vervalt",0,IF(J227="Inkoop bij 3e partij",0,IF(G227=0,0,IF(LEN(G227)=0,0,VLOOKUP($G227,PDC!$B$6:$I$74,5,FALSE)))))</f>
        <v>0</v>
      </c>
      <c r="Y227" s="74">
        <f>IF(G227="Vervalt",0,IF(J227="On-Net maken (glasvezel)",$M227*PDC!$F$23+$N227*PDC!$F$24+PDC!$F$22+$O227,IF(J227="On-Net maken (radio)",PDC!$F$25+$O227,0)))</f>
        <v>0</v>
      </c>
    </row>
    <row r="228" spans="1:25" x14ac:dyDescent="0.3">
      <c r="A228" s="149" t="str">
        <f>IF(LEN(LocatieLijst!A228)=0,"",LocatieLijst!A228)</f>
        <v/>
      </c>
      <c r="B228" s="149" t="str">
        <f>IF(LEN(LocatieLijst!B228)=0,"",LocatieLijst!B228)</f>
        <v/>
      </c>
      <c r="C228" s="149" t="str">
        <f>IF(LEN(LocatieLijst!C228)=0,"",LocatieLijst!C228)</f>
        <v/>
      </c>
      <c r="D228" s="149" t="str">
        <f>IF(LEN(LocatieLijst!D228)=0,"",LocatieLijst!D228)</f>
        <v/>
      </c>
      <c r="E228" s="149" t="str">
        <f>IF(LEN(LocatieLijst!E228)=0,"",LocatieLijst!E228)</f>
        <v/>
      </c>
      <c r="F228" s="149" t="str">
        <f>IF(LEN(LocatieLijst!F228)=0,"",LocatieLijst!F228)</f>
        <v/>
      </c>
      <c r="G228" s="149" t="str">
        <f>IF(LEN(LocatieLijst!G228)=0,"",LocatieLijst!G228)</f>
        <v/>
      </c>
      <c r="H228" s="150" t="str">
        <f>IF(G228="Vervalt","Vervalt",IF(G228=0,"",IF(LEN(G228)=0,"",(VLOOKUP(Scenario1!$G228,PDC!$B$6:$I$74,2,FALSE)))))</f>
        <v/>
      </c>
      <c r="I228" s="149" t="str">
        <f>IF(LEN(LocatieLijst!I228)=0,"",LocatieLijst!I228)</f>
        <v/>
      </c>
      <c r="J228" s="2"/>
      <c r="K228" s="2"/>
      <c r="L228" s="3"/>
      <c r="M228" s="8"/>
      <c r="N228" s="8"/>
      <c r="O228" s="12"/>
      <c r="P228" s="4"/>
      <c r="Q228" s="4"/>
      <c r="R228" s="4"/>
      <c r="S228" s="72">
        <f t="shared" si="6"/>
        <v>0</v>
      </c>
      <c r="T228" s="72">
        <f>IF(G228="Vervalt",0,IF(G228=0,0,IF(LEN(G228)=0,0,(VLOOKUP($G228,PDC!$B$6:$I$74,6,FALSE)))))</f>
        <v>0</v>
      </c>
      <c r="U228" s="72">
        <f t="shared" si="7"/>
        <v>0</v>
      </c>
      <c r="V228" s="73">
        <f>IF(G228="Vervalt",0,IF(J228="Inkoop bij 3e partij",Q228*(1+PDC!$F$28),0))</f>
        <v>0</v>
      </c>
      <c r="W228" s="73">
        <f>IF(G228="Vervalt",0,IF(J228="Inkoop bij 3e partij",P228*(1+PDC!$F$27)+IF(G228=0,0,IF(LEN(G228)=0,0,VLOOKUP($G228,PDC!$B$6:$I$74,7,FALSE))),0))</f>
        <v>0</v>
      </c>
      <c r="X228" s="74">
        <f>IF(G228="Vervalt",0,IF(J228="Inkoop bij 3e partij",0,IF(G228=0,0,IF(LEN(G228)=0,0,VLOOKUP($G228,PDC!$B$6:$I$74,5,FALSE)))))</f>
        <v>0</v>
      </c>
      <c r="Y228" s="74">
        <f>IF(G228="Vervalt",0,IF(J228="On-Net maken (glasvezel)",$M228*PDC!$F$23+$N228*PDC!$F$24+PDC!$F$22+$O228,IF(J228="On-Net maken (radio)",PDC!$F$25+$O228,0)))</f>
        <v>0</v>
      </c>
    </row>
    <row r="229" spans="1:25" x14ac:dyDescent="0.3">
      <c r="A229" s="149" t="str">
        <f>IF(LEN(LocatieLijst!A229)=0,"",LocatieLijst!A229)</f>
        <v/>
      </c>
      <c r="B229" s="149" t="str">
        <f>IF(LEN(LocatieLijst!B229)=0,"",LocatieLijst!B229)</f>
        <v/>
      </c>
      <c r="C229" s="149" t="str">
        <f>IF(LEN(LocatieLijst!C229)=0,"",LocatieLijst!C229)</f>
        <v/>
      </c>
      <c r="D229" s="149" t="str">
        <f>IF(LEN(LocatieLijst!D229)=0,"",LocatieLijst!D229)</f>
        <v/>
      </c>
      <c r="E229" s="149" t="str">
        <f>IF(LEN(LocatieLijst!E229)=0,"",LocatieLijst!E229)</f>
        <v/>
      </c>
      <c r="F229" s="149" t="str">
        <f>IF(LEN(LocatieLijst!F229)=0,"",LocatieLijst!F229)</f>
        <v/>
      </c>
      <c r="G229" s="149" t="str">
        <f>IF(LEN(LocatieLijst!G229)=0,"",LocatieLijst!G229)</f>
        <v/>
      </c>
      <c r="H229" s="150" t="str">
        <f>IF(G229="Vervalt","Vervalt",IF(G229=0,"",IF(LEN(G229)=0,"",(VLOOKUP(Scenario1!$G229,PDC!$B$6:$I$74,2,FALSE)))))</f>
        <v/>
      </c>
      <c r="I229" s="149" t="str">
        <f>IF(LEN(LocatieLijst!I229)=0,"",LocatieLijst!I229)</f>
        <v/>
      </c>
      <c r="J229" s="2"/>
      <c r="K229" s="2"/>
      <c r="L229" s="3"/>
      <c r="M229" s="8"/>
      <c r="N229" s="8"/>
      <c r="O229" s="12"/>
      <c r="P229" s="4"/>
      <c r="Q229" s="4"/>
      <c r="R229" s="4"/>
      <c r="S229" s="72">
        <f t="shared" si="6"/>
        <v>0</v>
      </c>
      <c r="T229" s="72">
        <f>IF(G229="Vervalt",0,IF(G229=0,0,IF(LEN(G229)=0,0,(VLOOKUP($G229,PDC!$B$6:$I$74,6,FALSE)))))</f>
        <v>0</v>
      </c>
      <c r="U229" s="72">
        <f t="shared" si="7"/>
        <v>0</v>
      </c>
      <c r="V229" s="73">
        <f>IF(G229="Vervalt",0,IF(J229="Inkoop bij 3e partij",Q229*(1+PDC!$F$28),0))</f>
        <v>0</v>
      </c>
      <c r="W229" s="73">
        <f>IF(G229="Vervalt",0,IF(J229="Inkoop bij 3e partij",P229*(1+PDC!$F$27)+IF(G229=0,0,IF(LEN(G229)=0,0,VLOOKUP($G229,PDC!$B$6:$I$74,7,FALSE))),0))</f>
        <v>0</v>
      </c>
      <c r="X229" s="74">
        <f>IF(G229="Vervalt",0,IF(J229="Inkoop bij 3e partij",0,IF(G229=0,0,IF(LEN(G229)=0,0,VLOOKUP($G229,PDC!$B$6:$I$74,5,FALSE)))))</f>
        <v>0</v>
      </c>
      <c r="Y229" s="74">
        <f>IF(G229="Vervalt",0,IF(J229="On-Net maken (glasvezel)",$M229*PDC!$F$23+$N229*PDC!$F$24+PDC!$F$22+$O229,IF(J229="On-Net maken (radio)",PDC!$F$25+$O229,0)))</f>
        <v>0</v>
      </c>
    </row>
    <row r="230" spans="1:25" x14ac:dyDescent="0.3">
      <c r="A230" s="149" t="str">
        <f>IF(LEN(LocatieLijst!A230)=0,"",LocatieLijst!A230)</f>
        <v/>
      </c>
      <c r="B230" s="149" t="str">
        <f>IF(LEN(LocatieLijst!B230)=0,"",LocatieLijst!B230)</f>
        <v/>
      </c>
      <c r="C230" s="149" t="str">
        <f>IF(LEN(LocatieLijst!C230)=0,"",LocatieLijst!C230)</f>
        <v/>
      </c>
      <c r="D230" s="149" t="str">
        <f>IF(LEN(LocatieLijst!D230)=0,"",LocatieLijst!D230)</f>
        <v/>
      </c>
      <c r="E230" s="149" t="str">
        <f>IF(LEN(LocatieLijst!E230)=0,"",LocatieLijst!E230)</f>
        <v/>
      </c>
      <c r="F230" s="149" t="str">
        <f>IF(LEN(LocatieLijst!F230)=0,"",LocatieLijst!F230)</f>
        <v/>
      </c>
      <c r="G230" s="149" t="str">
        <f>IF(LEN(LocatieLijst!G230)=0,"",LocatieLijst!G230)</f>
        <v/>
      </c>
      <c r="H230" s="150" t="str">
        <f>IF(G230="Vervalt","Vervalt",IF(G230=0,"",IF(LEN(G230)=0,"",(VLOOKUP(Scenario1!$G230,PDC!$B$6:$I$74,2,FALSE)))))</f>
        <v/>
      </c>
      <c r="I230" s="149" t="str">
        <f>IF(LEN(LocatieLijst!I230)=0,"",LocatieLijst!I230)</f>
        <v/>
      </c>
      <c r="J230" s="2"/>
      <c r="K230" s="2"/>
      <c r="L230" s="3"/>
      <c r="M230" s="8"/>
      <c r="N230" s="8"/>
      <c r="O230" s="12"/>
      <c r="P230" s="4"/>
      <c r="Q230" s="4"/>
      <c r="R230" s="4"/>
      <c r="S230" s="72">
        <f t="shared" si="6"/>
        <v>0</v>
      </c>
      <c r="T230" s="72">
        <f>IF(G230="Vervalt",0,IF(G230=0,0,IF(LEN(G230)=0,0,(VLOOKUP($G230,PDC!$B$6:$I$74,6,FALSE)))))</f>
        <v>0</v>
      </c>
      <c r="U230" s="72">
        <f t="shared" si="7"/>
        <v>0</v>
      </c>
      <c r="V230" s="73">
        <f>IF(G230="Vervalt",0,IF(J230="Inkoop bij 3e partij",Q230*(1+PDC!$F$28),0))</f>
        <v>0</v>
      </c>
      <c r="W230" s="73">
        <f>IF(G230="Vervalt",0,IF(J230="Inkoop bij 3e partij",P230*(1+PDC!$F$27)+IF(G230=0,0,IF(LEN(G230)=0,0,VLOOKUP($G230,PDC!$B$6:$I$74,7,FALSE))),0))</f>
        <v>0</v>
      </c>
      <c r="X230" s="74">
        <f>IF(G230="Vervalt",0,IF(J230="Inkoop bij 3e partij",0,IF(G230=0,0,IF(LEN(G230)=0,0,VLOOKUP($G230,PDC!$B$6:$I$74,5,FALSE)))))</f>
        <v>0</v>
      </c>
      <c r="Y230" s="74">
        <f>IF(G230="Vervalt",0,IF(J230="On-Net maken (glasvezel)",$M230*PDC!$F$23+$N230*PDC!$F$24+PDC!$F$22+$O230,IF(J230="On-Net maken (radio)",PDC!$F$25+$O230,0)))</f>
        <v>0</v>
      </c>
    </row>
    <row r="231" spans="1:25" x14ac:dyDescent="0.3">
      <c r="A231" s="149" t="str">
        <f>IF(LEN(LocatieLijst!A231)=0,"",LocatieLijst!A231)</f>
        <v/>
      </c>
      <c r="B231" s="149" t="str">
        <f>IF(LEN(LocatieLijst!B231)=0,"",LocatieLijst!B231)</f>
        <v/>
      </c>
      <c r="C231" s="149" t="str">
        <f>IF(LEN(LocatieLijst!C231)=0,"",LocatieLijst!C231)</f>
        <v/>
      </c>
      <c r="D231" s="149" t="str">
        <f>IF(LEN(LocatieLijst!D231)=0,"",LocatieLijst!D231)</f>
        <v/>
      </c>
      <c r="E231" s="149" t="str">
        <f>IF(LEN(LocatieLijst!E231)=0,"",LocatieLijst!E231)</f>
        <v/>
      </c>
      <c r="F231" s="149" t="str">
        <f>IF(LEN(LocatieLijst!F231)=0,"",LocatieLijst!F231)</f>
        <v/>
      </c>
      <c r="G231" s="149" t="str">
        <f>IF(LEN(LocatieLijst!G231)=0,"",LocatieLijst!G231)</f>
        <v/>
      </c>
      <c r="H231" s="150" t="str">
        <f>IF(G231="Vervalt","Vervalt",IF(G231=0,"",IF(LEN(G231)=0,"",(VLOOKUP(Scenario1!$G231,PDC!$B$6:$I$74,2,FALSE)))))</f>
        <v/>
      </c>
      <c r="I231" s="149" t="str">
        <f>IF(LEN(LocatieLijst!I231)=0,"",LocatieLijst!I231)</f>
        <v/>
      </c>
      <c r="J231" s="2"/>
      <c r="K231" s="2"/>
      <c r="L231" s="3"/>
      <c r="M231" s="8"/>
      <c r="N231" s="8"/>
      <c r="O231" s="12"/>
      <c r="P231" s="4"/>
      <c r="Q231" s="4"/>
      <c r="R231" s="4"/>
      <c r="S231" s="72">
        <f t="shared" si="6"/>
        <v>0</v>
      </c>
      <c r="T231" s="72">
        <f>IF(G231="Vervalt",0,IF(G231=0,0,IF(LEN(G231)=0,0,(VLOOKUP($G231,PDC!$B$6:$I$74,6,FALSE)))))</f>
        <v>0</v>
      </c>
      <c r="U231" s="72">
        <f t="shared" si="7"/>
        <v>0</v>
      </c>
      <c r="V231" s="73">
        <f>IF(G231="Vervalt",0,IF(J231="Inkoop bij 3e partij",Q231*(1+PDC!$F$28),0))</f>
        <v>0</v>
      </c>
      <c r="W231" s="73">
        <f>IF(G231="Vervalt",0,IF(J231="Inkoop bij 3e partij",P231*(1+PDC!$F$27)+IF(G231=0,0,IF(LEN(G231)=0,0,VLOOKUP($G231,PDC!$B$6:$I$74,7,FALSE))),0))</f>
        <v>0</v>
      </c>
      <c r="X231" s="74">
        <f>IF(G231="Vervalt",0,IF(J231="Inkoop bij 3e partij",0,IF(G231=0,0,IF(LEN(G231)=0,0,VLOOKUP($G231,PDC!$B$6:$I$74,5,FALSE)))))</f>
        <v>0</v>
      </c>
      <c r="Y231" s="74">
        <f>IF(G231="Vervalt",0,IF(J231="On-Net maken (glasvezel)",$M231*PDC!$F$23+$N231*PDC!$F$24+PDC!$F$22+$O231,IF(J231="On-Net maken (radio)",PDC!$F$25+$O231,0)))</f>
        <v>0</v>
      </c>
    </row>
    <row r="232" spans="1:25" x14ac:dyDescent="0.3">
      <c r="A232" s="149" t="str">
        <f>IF(LEN(LocatieLijst!A232)=0,"",LocatieLijst!A232)</f>
        <v/>
      </c>
      <c r="B232" s="149" t="str">
        <f>IF(LEN(LocatieLijst!B232)=0,"",LocatieLijst!B232)</f>
        <v/>
      </c>
      <c r="C232" s="149" t="str">
        <f>IF(LEN(LocatieLijst!C232)=0,"",LocatieLijst!C232)</f>
        <v/>
      </c>
      <c r="D232" s="149" t="str">
        <f>IF(LEN(LocatieLijst!D232)=0,"",LocatieLijst!D232)</f>
        <v/>
      </c>
      <c r="E232" s="149" t="str">
        <f>IF(LEN(LocatieLijst!E232)=0,"",LocatieLijst!E232)</f>
        <v/>
      </c>
      <c r="F232" s="149" t="str">
        <f>IF(LEN(LocatieLijst!F232)=0,"",LocatieLijst!F232)</f>
        <v/>
      </c>
      <c r="G232" s="149" t="str">
        <f>IF(LEN(LocatieLijst!G232)=0,"",LocatieLijst!G232)</f>
        <v/>
      </c>
      <c r="H232" s="150" t="str">
        <f>IF(G232="Vervalt","Vervalt",IF(G232=0,"",IF(LEN(G232)=0,"",(VLOOKUP(Scenario1!$G232,PDC!$B$6:$I$74,2,FALSE)))))</f>
        <v/>
      </c>
      <c r="I232" s="149" t="str">
        <f>IF(LEN(LocatieLijst!I232)=0,"",LocatieLijst!I232)</f>
        <v/>
      </c>
      <c r="J232" s="2"/>
      <c r="K232" s="2"/>
      <c r="L232" s="3"/>
      <c r="M232" s="8"/>
      <c r="N232" s="8"/>
      <c r="O232" s="12"/>
      <c r="P232" s="4"/>
      <c r="Q232" s="4"/>
      <c r="R232" s="4"/>
      <c r="S232" s="72">
        <f t="shared" si="6"/>
        <v>0</v>
      </c>
      <c r="T232" s="72">
        <f>IF(G232="Vervalt",0,IF(G232=0,0,IF(LEN(G232)=0,0,(VLOOKUP($G232,PDC!$B$6:$I$74,6,FALSE)))))</f>
        <v>0</v>
      </c>
      <c r="U232" s="72">
        <f t="shared" si="7"/>
        <v>0</v>
      </c>
      <c r="V232" s="73">
        <f>IF(G232="Vervalt",0,IF(J232="Inkoop bij 3e partij",Q232*(1+PDC!$F$28),0))</f>
        <v>0</v>
      </c>
      <c r="W232" s="73">
        <f>IF(G232="Vervalt",0,IF(J232="Inkoop bij 3e partij",P232*(1+PDC!$F$27)+IF(G232=0,0,IF(LEN(G232)=0,0,VLOOKUP($G232,PDC!$B$6:$I$74,7,FALSE))),0))</f>
        <v>0</v>
      </c>
      <c r="X232" s="74">
        <f>IF(G232="Vervalt",0,IF(J232="Inkoop bij 3e partij",0,IF(G232=0,0,IF(LEN(G232)=0,0,VLOOKUP($G232,PDC!$B$6:$I$74,5,FALSE)))))</f>
        <v>0</v>
      </c>
      <c r="Y232" s="74">
        <f>IF(G232="Vervalt",0,IF(J232="On-Net maken (glasvezel)",$M232*PDC!$F$23+$N232*PDC!$F$24+PDC!$F$22+$O232,IF(J232="On-Net maken (radio)",PDC!$F$25+$O232,0)))</f>
        <v>0</v>
      </c>
    </row>
    <row r="233" spans="1:25" x14ac:dyDescent="0.3">
      <c r="A233" s="149" t="str">
        <f>IF(LEN(LocatieLijst!A233)=0,"",LocatieLijst!A233)</f>
        <v/>
      </c>
      <c r="B233" s="149" t="str">
        <f>IF(LEN(LocatieLijst!B233)=0,"",LocatieLijst!B233)</f>
        <v/>
      </c>
      <c r="C233" s="149" t="str">
        <f>IF(LEN(LocatieLijst!C233)=0,"",LocatieLijst!C233)</f>
        <v/>
      </c>
      <c r="D233" s="149" t="str">
        <f>IF(LEN(LocatieLijst!D233)=0,"",LocatieLijst!D233)</f>
        <v/>
      </c>
      <c r="E233" s="149" t="str">
        <f>IF(LEN(LocatieLijst!E233)=0,"",LocatieLijst!E233)</f>
        <v/>
      </c>
      <c r="F233" s="149" t="str">
        <f>IF(LEN(LocatieLijst!F233)=0,"",LocatieLijst!F233)</f>
        <v/>
      </c>
      <c r="G233" s="149" t="str">
        <f>IF(LEN(LocatieLijst!G233)=0,"",LocatieLijst!G233)</f>
        <v/>
      </c>
      <c r="H233" s="150" t="str">
        <f>IF(G233="Vervalt","Vervalt",IF(G233=0,"",IF(LEN(G233)=0,"",(VLOOKUP(Scenario1!$G233,PDC!$B$6:$I$74,2,FALSE)))))</f>
        <v/>
      </c>
      <c r="I233" s="149" t="str">
        <f>IF(LEN(LocatieLijst!I233)=0,"",LocatieLijst!I233)</f>
        <v/>
      </c>
      <c r="J233" s="2"/>
      <c r="K233" s="2"/>
      <c r="L233" s="3"/>
      <c r="M233" s="8"/>
      <c r="N233" s="8"/>
      <c r="O233" s="12"/>
      <c r="P233" s="4"/>
      <c r="Q233" s="4"/>
      <c r="R233" s="4"/>
      <c r="S233" s="72">
        <f t="shared" si="6"/>
        <v>0</v>
      </c>
      <c r="T233" s="72">
        <f>IF(G233="Vervalt",0,IF(G233=0,0,IF(LEN(G233)=0,0,(VLOOKUP($G233,PDC!$B$6:$I$74,6,FALSE)))))</f>
        <v>0</v>
      </c>
      <c r="U233" s="72">
        <f t="shared" si="7"/>
        <v>0</v>
      </c>
      <c r="V233" s="73">
        <f>IF(G233="Vervalt",0,IF(J233="Inkoop bij 3e partij",Q233*(1+PDC!$F$28),0))</f>
        <v>0</v>
      </c>
      <c r="W233" s="73">
        <f>IF(G233="Vervalt",0,IF(J233="Inkoop bij 3e partij",P233*(1+PDC!$F$27)+IF(G233=0,0,IF(LEN(G233)=0,0,VLOOKUP($G233,PDC!$B$6:$I$74,7,FALSE))),0))</f>
        <v>0</v>
      </c>
      <c r="X233" s="74">
        <f>IF(G233="Vervalt",0,IF(J233="Inkoop bij 3e partij",0,IF(G233=0,0,IF(LEN(G233)=0,0,VLOOKUP($G233,PDC!$B$6:$I$74,5,FALSE)))))</f>
        <v>0</v>
      </c>
      <c r="Y233" s="74">
        <f>IF(G233="Vervalt",0,IF(J233="On-Net maken (glasvezel)",$M233*PDC!$F$23+$N233*PDC!$F$24+PDC!$F$22+$O233,IF(J233="On-Net maken (radio)",PDC!$F$25+$O233,0)))</f>
        <v>0</v>
      </c>
    </row>
    <row r="234" spans="1:25" x14ac:dyDescent="0.3">
      <c r="A234" s="149" t="str">
        <f>IF(LEN(LocatieLijst!A234)=0,"",LocatieLijst!A234)</f>
        <v/>
      </c>
      <c r="B234" s="149" t="str">
        <f>IF(LEN(LocatieLijst!B234)=0,"",LocatieLijst!B234)</f>
        <v/>
      </c>
      <c r="C234" s="149" t="str">
        <f>IF(LEN(LocatieLijst!C234)=0,"",LocatieLijst!C234)</f>
        <v/>
      </c>
      <c r="D234" s="149" t="str">
        <f>IF(LEN(LocatieLijst!D234)=0,"",LocatieLijst!D234)</f>
        <v/>
      </c>
      <c r="E234" s="149" t="str">
        <f>IF(LEN(LocatieLijst!E234)=0,"",LocatieLijst!E234)</f>
        <v/>
      </c>
      <c r="F234" s="149" t="str">
        <f>IF(LEN(LocatieLijst!F234)=0,"",LocatieLijst!F234)</f>
        <v/>
      </c>
      <c r="G234" s="149" t="str">
        <f>IF(LEN(LocatieLijst!G234)=0,"",LocatieLijst!G234)</f>
        <v/>
      </c>
      <c r="H234" s="150" t="str">
        <f>IF(G234="Vervalt","Vervalt",IF(G234=0,"",IF(LEN(G234)=0,"",(VLOOKUP(Scenario1!$G234,PDC!$B$6:$I$74,2,FALSE)))))</f>
        <v/>
      </c>
      <c r="I234" s="149" t="str">
        <f>IF(LEN(LocatieLijst!I234)=0,"",LocatieLijst!I234)</f>
        <v/>
      </c>
      <c r="J234" s="2"/>
      <c r="K234" s="2"/>
      <c r="L234" s="3"/>
      <c r="M234" s="8"/>
      <c r="N234" s="8"/>
      <c r="O234" s="12"/>
      <c r="P234" s="4"/>
      <c r="Q234" s="4"/>
      <c r="R234" s="4"/>
      <c r="S234" s="72">
        <f t="shared" si="6"/>
        <v>0</v>
      </c>
      <c r="T234" s="72">
        <f>IF(G234="Vervalt",0,IF(G234=0,0,IF(LEN(G234)=0,0,(VLOOKUP($G234,PDC!$B$6:$I$74,6,FALSE)))))</f>
        <v>0</v>
      </c>
      <c r="U234" s="72">
        <f t="shared" si="7"/>
        <v>0</v>
      </c>
      <c r="V234" s="73">
        <f>IF(G234="Vervalt",0,IF(J234="Inkoop bij 3e partij",Q234*(1+PDC!$F$28),0))</f>
        <v>0</v>
      </c>
      <c r="W234" s="73">
        <f>IF(G234="Vervalt",0,IF(J234="Inkoop bij 3e partij",P234*(1+PDC!$F$27)+IF(G234=0,0,IF(LEN(G234)=0,0,VLOOKUP($G234,PDC!$B$6:$I$74,7,FALSE))),0))</f>
        <v>0</v>
      </c>
      <c r="X234" s="74">
        <f>IF(G234="Vervalt",0,IF(J234="Inkoop bij 3e partij",0,IF(G234=0,0,IF(LEN(G234)=0,0,VLOOKUP($G234,PDC!$B$6:$I$74,5,FALSE)))))</f>
        <v>0</v>
      </c>
      <c r="Y234" s="74">
        <f>IF(G234="Vervalt",0,IF(J234="On-Net maken (glasvezel)",$M234*PDC!$F$23+$N234*PDC!$F$24+PDC!$F$22+$O234,IF(J234="On-Net maken (radio)",PDC!$F$25+$O234,0)))</f>
        <v>0</v>
      </c>
    </row>
    <row r="235" spans="1:25" x14ac:dyDescent="0.3">
      <c r="A235" s="149" t="str">
        <f>IF(LEN(LocatieLijst!A235)=0,"",LocatieLijst!A235)</f>
        <v/>
      </c>
      <c r="B235" s="149" t="str">
        <f>IF(LEN(LocatieLijst!B235)=0,"",LocatieLijst!B235)</f>
        <v/>
      </c>
      <c r="C235" s="149" t="str">
        <f>IF(LEN(LocatieLijst!C235)=0,"",LocatieLijst!C235)</f>
        <v/>
      </c>
      <c r="D235" s="149" t="str">
        <f>IF(LEN(LocatieLijst!D235)=0,"",LocatieLijst!D235)</f>
        <v/>
      </c>
      <c r="E235" s="149" t="str">
        <f>IF(LEN(LocatieLijst!E235)=0,"",LocatieLijst!E235)</f>
        <v/>
      </c>
      <c r="F235" s="149" t="str">
        <f>IF(LEN(LocatieLijst!F235)=0,"",LocatieLijst!F235)</f>
        <v/>
      </c>
      <c r="G235" s="149" t="str">
        <f>IF(LEN(LocatieLijst!G235)=0,"",LocatieLijst!G235)</f>
        <v/>
      </c>
      <c r="H235" s="150" t="str">
        <f>IF(G235="Vervalt","Vervalt",IF(G235=0,"",IF(LEN(G235)=0,"",(VLOOKUP(Scenario1!$G235,PDC!$B$6:$I$74,2,FALSE)))))</f>
        <v/>
      </c>
      <c r="I235" s="149" t="str">
        <f>IF(LEN(LocatieLijst!I235)=0,"",LocatieLijst!I235)</f>
        <v/>
      </c>
      <c r="J235" s="2"/>
      <c r="K235" s="2"/>
      <c r="L235" s="3"/>
      <c r="M235" s="8"/>
      <c r="N235" s="8"/>
      <c r="O235" s="12"/>
      <c r="P235" s="4"/>
      <c r="Q235" s="4"/>
      <c r="R235" s="4"/>
      <c r="S235" s="72">
        <f t="shared" si="6"/>
        <v>0</v>
      </c>
      <c r="T235" s="72">
        <f>IF(G235="Vervalt",0,IF(G235=0,0,IF(LEN(G235)=0,0,(VLOOKUP($G235,PDC!$B$6:$I$74,6,FALSE)))))</f>
        <v>0</v>
      </c>
      <c r="U235" s="72">
        <f t="shared" si="7"/>
        <v>0</v>
      </c>
      <c r="V235" s="73">
        <f>IF(G235="Vervalt",0,IF(J235="Inkoop bij 3e partij",Q235*(1+PDC!$F$28),0))</f>
        <v>0</v>
      </c>
      <c r="W235" s="73">
        <f>IF(G235="Vervalt",0,IF(J235="Inkoop bij 3e partij",P235*(1+PDC!$F$27)+IF(G235=0,0,IF(LEN(G235)=0,0,VLOOKUP($G235,PDC!$B$6:$I$74,7,FALSE))),0))</f>
        <v>0</v>
      </c>
      <c r="X235" s="74">
        <f>IF(G235="Vervalt",0,IF(J235="Inkoop bij 3e partij",0,IF(G235=0,0,IF(LEN(G235)=0,0,VLOOKUP($G235,PDC!$B$6:$I$74,5,FALSE)))))</f>
        <v>0</v>
      </c>
      <c r="Y235" s="74">
        <f>IF(G235="Vervalt",0,IF(J235="On-Net maken (glasvezel)",$M235*PDC!$F$23+$N235*PDC!$F$24+PDC!$F$22+$O235,IF(J235="On-Net maken (radio)",PDC!$F$25+$O235,0)))</f>
        <v>0</v>
      </c>
    </row>
    <row r="236" spans="1:25" x14ac:dyDescent="0.3">
      <c r="A236" s="149" t="str">
        <f>IF(LEN(LocatieLijst!A236)=0,"",LocatieLijst!A236)</f>
        <v/>
      </c>
      <c r="B236" s="149" t="str">
        <f>IF(LEN(LocatieLijst!B236)=0,"",LocatieLijst!B236)</f>
        <v/>
      </c>
      <c r="C236" s="149" t="str">
        <f>IF(LEN(LocatieLijst!C236)=0,"",LocatieLijst!C236)</f>
        <v/>
      </c>
      <c r="D236" s="149" t="str">
        <f>IF(LEN(LocatieLijst!D236)=0,"",LocatieLijst!D236)</f>
        <v/>
      </c>
      <c r="E236" s="149" t="str">
        <f>IF(LEN(LocatieLijst!E236)=0,"",LocatieLijst!E236)</f>
        <v/>
      </c>
      <c r="F236" s="149" t="str">
        <f>IF(LEN(LocatieLijst!F236)=0,"",LocatieLijst!F236)</f>
        <v/>
      </c>
      <c r="G236" s="149" t="str">
        <f>IF(LEN(LocatieLijst!G236)=0,"",LocatieLijst!G236)</f>
        <v/>
      </c>
      <c r="H236" s="150" t="str">
        <f>IF(G236="Vervalt","Vervalt",IF(G236=0,"",IF(LEN(G236)=0,"",(VLOOKUP(Scenario1!$G236,PDC!$B$6:$I$74,2,FALSE)))))</f>
        <v/>
      </c>
      <c r="I236" s="149" t="str">
        <f>IF(LEN(LocatieLijst!I236)=0,"",LocatieLijst!I236)</f>
        <v/>
      </c>
      <c r="J236" s="2"/>
      <c r="K236" s="2"/>
      <c r="L236" s="3"/>
      <c r="M236" s="8"/>
      <c r="N236" s="8"/>
      <c r="O236" s="12"/>
      <c r="P236" s="4"/>
      <c r="Q236" s="4"/>
      <c r="R236" s="4"/>
      <c r="S236" s="72">
        <f t="shared" si="6"/>
        <v>0</v>
      </c>
      <c r="T236" s="72">
        <f>IF(G236="Vervalt",0,IF(G236=0,0,IF(LEN(G236)=0,0,(VLOOKUP($G236,PDC!$B$6:$I$74,6,FALSE)))))</f>
        <v>0</v>
      </c>
      <c r="U236" s="72">
        <f t="shared" si="7"/>
        <v>0</v>
      </c>
      <c r="V236" s="73">
        <f>IF(G236="Vervalt",0,IF(J236="Inkoop bij 3e partij",Q236*(1+PDC!$F$28),0))</f>
        <v>0</v>
      </c>
      <c r="W236" s="73">
        <f>IF(G236="Vervalt",0,IF(J236="Inkoop bij 3e partij",P236*(1+PDC!$F$27)+IF(G236=0,0,IF(LEN(G236)=0,0,VLOOKUP($G236,PDC!$B$6:$I$74,7,FALSE))),0))</f>
        <v>0</v>
      </c>
      <c r="X236" s="74">
        <f>IF(G236="Vervalt",0,IF(J236="Inkoop bij 3e partij",0,IF(G236=0,0,IF(LEN(G236)=0,0,VLOOKUP($G236,PDC!$B$6:$I$74,5,FALSE)))))</f>
        <v>0</v>
      </c>
      <c r="Y236" s="74">
        <f>IF(G236="Vervalt",0,IF(J236="On-Net maken (glasvezel)",$M236*PDC!$F$23+$N236*PDC!$F$24+PDC!$F$22+$O236,IF(J236="On-Net maken (radio)",PDC!$F$25+$O236,0)))</f>
        <v>0</v>
      </c>
    </row>
    <row r="237" spans="1:25" x14ac:dyDescent="0.3">
      <c r="A237" s="149" t="str">
        <f>IF(LEN(LocatieLijst!A237)=0,"",LocatieLijst!A237)</f>
        <v/>
      </c>
      <c r="B237" s="149" t="str">
        <f>IF(LEN(LocatieLijst!B237)=0,"",LocatieLijst!B237)</f>
        <v/>
      </c>
      <c r="C237" s="149" t="str">
        <f>IF(LEN(LocatieLijst!C237)=0,"",LocatieLijst!C237)</f>
        <v/>
      </c>
      <c r="D237" s="149" t="str">
        <f>IF(LEN(LocatieLijst!D237)=0,"",LocatieLijst!D237)</f>
        <v/>
      </c>
      <c r="E237" s="149" t="str">
        <f>IF(LEN(LocatieLijst!E237)=0,"",LocatieLijst!E237)</f>
        <v/>
      </c>
      <c r="F237" s="149" t="str">
        <f>IF(LEN(LocatieLijst!F237)=0,"",LocatieLijst!F237)</f>
        <v/>
      </c>
      <c r="G237" s="149" t="str">
        <f>IF(LEN(LocatieLijst!G237)=0,"",LocatieLijst!G237)</f>
        <v/>
      </c>
      <c r="H237" s="150" t="str">
        <f>IF(G237="Vervalt","Vervalt",IF(G237=0,"",IF(LEN(G237)=0,"",(VLOOKUP(Scenario1!$G237,PDC!$B$6:$I$74,2,FALSE)))))</f>
        <v/>
      </c>
      <c r="I237" s="149" t="str">
        <f>IF(LEN(LocatieLijst!I237)=0,"",LocatieLijst!I237)</f>
        <v/>
      </c>
      <c r="J237" s="2"/>
      <c r="K237" s="2"/>
      <c r="L237" s="3"/>
      <c r="M237" s="8"/>
      <c r="N237" s="8"/>
      <c r="O237" s="12"/>
      <c r="P237" s="4"/>
      <c r="Q237" s="4"/>
      <c r="R237" s="4"/>
      <c r="S237" s="72">
        <f t="shared" si="6"/>
        <v>0</v>
      </c>
      <c r="T237" s="72">
        <f>IF(G237="Vervalt",0,IF(G237=0,0,IF(LEN(G237)=0,0,(VLOOKUP($G237,PDC!$B$6:$I$74,6,FALSE)))))</f>
        <v>0</v>
      </c>
      <c r="U237" s="72">
        <f t="shared" si="7"/>
        <v>0</v>
      </c>
      <c r="V237" s="73">
        <f>IF(G237="Vervalt",0,IF(J237="Inkoop bij 3e partij",Q237*(1+PDC!$F$28),0))</f>
        <v>0</v>
      </c>
      <c r="W237" s="73">
        <f>IF(G237="Vervalt",0,IF(J237="Inkoop bij 3e partij",P237*(1+PDC!$F$27)+IF(G237=0,0,IF(LEN(G237)=0,0,VLOOKUP($G237,PDC!$B$6:$I$74,7,FALSE))),0))</f>
        <v>0</v>
      </c>
      <c r="X237" s="74">
        <f>IF(G237="Vervalt",0,IF(J237="Inkoop bij 3e partij",0,IF(G237=0,0,IF(LEN(G237)=0,0,VLOOKUP($G237,PDC!$B$6:$I$74,5,FALSE)))))</f>
        <v>0</v>
      </c>
      <c r="Y237" s="74">
        <f>IF(G237="Vervalt",0,IF(J237="On-Net maken (glasvezel)",$M237*PDC!$F$23+$N237*PDC!$F$24+PDC!$F$22+$O237,IF(J237="On-Net maken (radio)",PDC!$F$25+$O237,0)))</f>
        <v>0</v>
      </c>
    </row>
    <row r="238" spans="1:25" x14ac:dyDescent="0.3">
      <c r="A238" s="149" t="str">
        <f>IF(LEN(LocatieLijst!A238)=0,"",LocatieLijst!A238)</f>
        <v/>
      </c>
      <c r="B238" s="149" t="str">
        <f>IF(LEN(LocatieLijst!B238)=0,"",LocatieLijst!B238)</f>
        <v/>
      </c>
      <c r="C238" s="149" t="str">
        <f>IF(LEN(LocatieLijst!C238)=0,"",LocatieLijst!C238)</f>
        <v/>
      </c>
      <c r="D238" s="149" t="str">
        <f>IF(LEN(LocatieLijst!D238)=0,"",LocatieLijst!D238)</f>
        <v/>
      </c>
      <c r="E238" s="149" t="str">
        <f>IF(LEN(LocatieLijst!E238)=0,"",LocatieLijst!E238)</f>
        <v/>
      </c>
      <c r="F238" s="149" t="str">
        <f>IF(LEN(LocatieLijst!F238)=0,"",LocatieLijst!F238)</f>
        <v/>
      </c>
      <c r="G238" s="149" t="str">
        <f>IF(LEN(LocatieLijst!G238)=0,"",LocatieLijst!G238)</f>
        <v/>
      </c>
      <c r="H238" s="150" t="str">
        <f>IF(G238="Vervalt","Vervalt",IF(G238=0,"",IF(LEN(G238)=0,"",(VLOOKUP(Scenario1!$G238,PDC!$B$6:$I$74,2,FALSE)))))</f>
        <v/>
      </c>
      <c r="I238" s="149" t="str">
        <f>IF(LEN(LocatieLijst!I238)=0,"",LocatieLijst!I238)</f>
        <v/>
      </c>
      <c r="J238" s="2"/>
      <c r="K238" s="2"/>
      <c r="L238" s="3"/>
      <c r="M238" s="8"/>
      <c r="N238" s="8"/>
      <c r="O238" s="12"/>
      <c r="P238" s="4"/>
      <c r="Q238" s="4"/>
      <c r="R238" s="4"/>
      <c r="S238" s="72">
        <f t="shared" si="6"/>
        <v>0</v>
      </c>
      <c r="T238" s="72">
        <f>IF(G238="Vervalt",0,IF(G238=0,0,IF(LEN(G238)=0,0,(VLOOKUP($G238,PDC!$B$6:$I$74,6,FALSE)))))</f>
        <v>0</v>
      </c>
      <c r="U238" s="72">
        <f t="shared" si="7"/>
        <v>0</v>
      </c>
      <c r="V238" s="73">
        <f>IF(G238="Vervalt",0,IF(J238="Inkoop bij 3e partij",Q238*(1+PDC!$F$28),0))</f>
        <v>0</v>
      </c>
      <c r="W238" s="73">
        <f>IF(G238="Vervalt",0,IF(J238="Inkoop bij 3e partij",P238*(1+PDC!$F$27)+IF(G238=0,0,IF(LEN(G238)=0,0,VLOOKUP($G238,PDC!$B$6:$I$74,7,FALSE))),0))</f>
        <v>0</v>
      </c>
      <c r="X238" s="74">
        <f>IF(G238="Vervalt",0,IF(J238="Inkoop bij 3e partij",0,IF(G238=0,0,IF(LEN(G238)=0,0,VLOOKUP($G238,PDC!$B$6:$I$74,5,FALSE)))))</f>
        <v>0</v>
      </c>
      <c r="Y238" s="74">
        <f>IF(G238="Vervalt",0,IF(J238="On-Net maken (glasvezel)",$M238*PDC!$F$23+$N238*PDC!$F$24+PDC!$F$22+$O238,IF(J238="On-Net maken (radio)",PDC!$F$25+$O238,0)))</f>
        <v>0</v>
      </c>
    </row>
    <row r="239" spans="1:25" x14ac:dyDescent="0.3">
      <c r="A239" s="149" t="str">
        <f>IF(LEN(LocatieLijst!A239)=0,"",LocatieLijst!A239)</f>
        <v/>
      </c>
      <c r="B239" s="149" t="str">
        <f>IF(LEN(LocatieLijst!B239)=0,"",LocatieLijst!B239)</f>
        <v/>
      </c>
      <c r="C239" s="149" t="str">
        <f>IF(LEN(LocatieLijst!C239)=0,"",LocatieLijst!C239)</f>
        <v/>
      </c>
      <c r="D239" s="149" t="str">
        <f>IF(LEN(LocatieLijst!D239)=0,"",LocatieLijst!D239)</f>
        <v/>
      </c>
      <c r="E239" s="149" t="str">
        <f>IF(LEN(LocatieLijst!E239)=0,"",LocatieLijst!E239)</f>
        <v/>
      </c>
      <c r="F239" s="149" t="str">
        <f>IF(LEN(LocatieLijst!F239)=0,"",LocatieLijst!F239)</f>
        <v/>
      </c>
      <c r="G239" s="149" t="str">
        <f>IF(LEN(LocatieLijst!G239)=0,"",LocatieLijst!G239)</f>
        <v/>
      </c>
      <c r="H239" s="150" t="str">
        <f>IF(G239="Vervalt","Vervalt",IF(G239=0,"",IF(LEN(G239)=0,"",(VLOOKUP(Scenario1!$G239,PDC!$B$6:$I$74,2,FALSE)))))</f>
        <v/>
      </c>
      <c r="I239" s="149" t="str">
        <f>IF(LEN(LocatieLijst!I239)=0,"",LocatieLijst!I239)</f>
        <v/>
      </c>
      <c r="J239" s="2"/>
      <c r="K239" s="2"/>
      <c r="L239" s="3"/>
      <c r="M239" s="8"/>
      <c r="N239" s="8"/>
      <c r="O239" s="12"/>
      <c r="P239" s="4"/>
      <c r="Q239" s="4"/>
      <c r="R239" s="4"/>
      <c r="S239" s="72">
        <f t="shared" si="6"/>
        <v>0</v>
      </c>
      <c r="T239" s="72">
        <f>IF(G239="Vervalt",0,IF(G239=0,0,IF(LEN(G239)=0,0,(VLOOKUP($G239,PDC!$B$6:$I$74,6,FALSE)))))</f>
        <v>0</v>
      </c>
      <c r="U239" s="72">
        <f t="shared" si="7"/>
        <v>0</v>
      </c>
      <c r="V239" s="73">
        <f>IF(G239="Vervalt",0,IF(J239="Inkoop bij 3e partij",Q239*(1+PDC!$F$28),0))</f>
        <v>0</v>
      </c>
      <c r="W239" s="73">
        <f>IF(G239="Vervalt",0,IF(J239="Inkoop bij 3e partij",P239*(1+PDC!$F$27)+IF(G239=0,0,IF(LEN(G239)=0,0,VLOOKUP($G239,PDC!$B$6:$I$74,7,FALSE))),0))</f>
        <v>0</v>
      </c>
      <c r="X239" s="74">
        <f>IF(G239="Vervalt",0,IF(J239="Inkoop bij 3e partij",0,IF(G239=0,0,IF(LEN(G239)=0,0,VLOOKUP($G239,PDC!$B$6:$I$74,5,FALSE)))))</f>
        <v>0</v>
      </c>
      <c r="Y239" s="74">
        <f>IF(G239="Vervalt",0,IF(J239="On-Net maken (glasvezel)",$M239*PDC!$F$23+$N239*PDC!$F$24+PDC!$F$22+$O239,IF(J239="On-Net maken (radio)",PDC!$F$25+$O239,0)))</f>
        <v>0</v>
      </c>
    </row>
    <row r="240" spans="1:25" x14ac:dyDescent="0.3">
      <c r="A240" s="149" t="str">
        <f>IF(LEN(LocatieLijst!A240)=0,"",LocatieLijst!A240)</f>
        <v/>
      </c>
      <c r="B240" s="149" t="str">
        <f>IF(LEN(LocatieLijst!B240)=0,"",LocatieLijst!B240)</f>
        <v/>
      </c>
      <c r="C240" s="149" t="str">
        <f>IF(LEN(LocatieLijst!C240)=0,"",LocatieLijst!C240)</f>
        <v/>
      </c>
      <c r="D240" s="149" t="str">
        <f>IF(LEN(LocatieLijst!D240)=0,"",LocatieLijst!D240)</f>
        <v/>
      </c>
      <c r="E240" s="149" t="str">
        <f>IF(LEN(LocatieLijst!E240)=0,"",LocatieLijst!E240)</f>
        <v/>
      </c>
      <c r="F240" s="149" t="str">
        <f>IF(LEN(LocatieLijst!F240)=0,"",LocatieLijst!F240)</f>
        <v/>
      </c>
      <c r="G240" s="149" t="str">
        <f>IF(LEN(LocatieLijst!G240)=0,"",LocatieLijst!G240)</f>
        <v/>
      </c>
      <c r="H240" s="150" t="str">
        <f>IF(G240="Vervalt","Vervalt",IF(G240=0,"",IF(LEN(G240)=0,"",(VLOOKUP(Scenario1!$G240,PDC!$B$6:$I$74,2,FALSE)))))</f>
        <v/>
      </c>
      <c r="I240" s="149" t="str">
        <f>IF(LEN(LocatieLijst!I240)=0,"",LocatieLijst!I240)</f>
        <v/>
      </c>
      <c r="J240" s="2"/>
      <c r="K240" s="2"/>
      <c r="L240" s="3"/>
      <c r="M240" s="8"/>
      <c r="N240" s="8"/>
      <c r="O240" s="12"/>
      <c r="P240" s="4"/>
      <c r="Q240" s="4"/>
      <c r="R240" s="4"/>
      <c r="S240" s="72">
        <f t="shared" si="6"/>
        <v>0</v>
      </c>
      <c r="T240" s="72">
        <f>IF(G240="Vervalt",0,IF(G240=0,0,IF(LEN(G240)=0,0,(VLOOKUP($G240,PDC!$B$6:$I$74,6,FALSE)))))</f>
        <v>0</v>
      </c>
      <c r="U240" s="72">
        <f t="shared" si="7"/>
        <v>0</v>
      </c>
      <c r="V240" s="73">
        <f>IF(G240="Vervalt",0,IF(J240="Inkoop bij 3e partij",Q240*(1+PDC!$F$28),0))</f>
        <v>0</v>
      </c>
      <c r="W240" s="73">
        <f>IF(G240="Vervalt",0,IF(J240="Inkoop bij 3e partij",P240*(1+PDC!$F$27)+IF(G240=0,0,IF(LEN(G240)=0,0,VLOOKUP($G240,PDC!$B$6:$I$74,7,FALSE))),0))</f>
        <v>0</v>
      </c>
      <c r="X240" s="74">
        <f>IF(G240="Vervalt",0,IF(J240="Inkoop bij 3e partij",0,IF(G240=0,0,IF(LEN(G240)=0,0,VLOOKUP($G240,PDC!$B$6:$I$74,5,FALSE)))))</f>
        <v>0</v>
      </c>
      <c r="Y240" s="74">
        <f>IF(G240="Vervalt",0,IF(J240="On-Net maken (glasvezel)",$M240*PDC!$F$23+$N240*PDC!$F$24+PDC!$F$22+$O240,IF(J240="On-Net maken (radio)",PDC!$F$25+$O240,0)))</f>
        <v>0</v>
      </c>
    </row>
    <row r="241" spans="1:25" x14ac:dyDescent="0.3">
      <c r="A241" s="149" t="str">
        <f>IF(LEN(LocatieLijst!A241)=0,"",LocatieLijst!A241)</f>
        <v/>
      </c>
      <c r="B241" s="149" t="str">
        <f>IF(LEN(LocatieLijst!B241)=0,"",LocatieLijst!B241)</f>
        <v/>
      </c>
      <c r="C241" s="149" t="str">
        <f>IF(LEN(LocatieLijst!C241)=0,"",LocatieLijst!C241)</f>
        <v/>
      </c>
      <c r="D241" s="149" t="str">
        <f>IF(LEN(LocatieLijst!D241)=0,"",LocatieLijst!D241)</f>
        <v/>
      </c>
      <c r="E241" s="149" t="str">
        <f>IF(LEN(LocatieLijst!E241)=0,"",LocatieLijst!E241)</f>
        <v/>
      </c>
      <c r="F241" s="149" t="str">
        <f>IF(LEN(LocatieLijst!F241)=0,"",LocatieLijst!F241)</f>
        <v/>
      </c>
      <c r="G241" s="149" t="str">
        <f>IF(LEN(LocatieLijst!G241)=0,"",LocatieLijst!G241)</f>
        <v/>
      </c>
      <c r="H241" s="150" t="str">
        <f>IF(G241="Vervalt","Vervalt",IF(G241=0,"",IF(LEN(G241)=0,"",(VLOOKUP(Scenario1!$G241,PDC!$B$6:$I$74,2,FALSE)))))</f>
        <v/>
      </c>
      <c r="I241" s="149" t="str">
        <f>IF(LEN(LocatieLijst!I241)=0,"",LocatieLijst!I241)</f>
        <v/>
      </c>
      <c r="J241" s="2"/>
      <c r="K241" s="2"/>
      <c r="L241" s="3"/>
      <c r="M241" s="8"/>
      <c r="N241" s="8"/>
      <c r="O241" s="12"/>
      <c r="P241" s="4"/>
      <c r="Q241" s="4"/>
      <c r="R241" s="4"/>
      <c r="S241" s="72">
        <f t="shared" si="6"/>
        <v>0</v>
      </c>
      <c r="T241" s="72">
        <f>IF(G241="Vervalt",0,IF(G241=0,0,IF(LEN(G241)=0,0,(VLOOKUP($G241,PDC!$B$6:$I$74,6,FALSE)))))</f>
        <v>0</v>
      </c>
      <c r="U241" s="72">
        <f t="shared" si="7"/>
        <v>0</v>
      </c>
      <c r="V241" s="73">
        <f>IF(G241="Vervalt",0,IF(J241="Inkoop bij 3e partij",Q241*(1+PDC!$F$28),0))</f>
        <v>0</v>
      </c>
      <c r="W241" s="73">
        <f>IF(G241="Vervalt",0,IF(J241="Inkoop bij 3e partij",P241*(1+PDC!$F$27)+IF(G241=0,0,IF(LEN(G241)=0,0,VLOOKUP($G241,PDC!$B$6:$I$74,7,FALSE))),0))</f>
        <v>0</v>
      </c>
      <c r="X241" s="74">
        <f>IF(G241="Vervalt",0,IF(J241="Inkoop bij 3e partij",0,IF(G241=0,0,IF(LEN(G241)=0,0,VLOOKUP($G241,PDC!$B$6:$I$74,5,FALSE)))))</f>
        <v>0</v>
      </c>
      <c r="Y241" s="74">
        <f>IF(G241="Vervalt",0,IF(J241="On-Net maken (glasvezel)",$M241*PDC!$F$23+$N241*PDC!$F$24+PDC!$F$22+$O241,IF(J241="On-Net maken (radio)",PDC!$F$25+$O241,0)))</f>
        <v>0</v>
      </c>
    </row>
    <row r="242" spans="1:25" x14ac:dyDescent="0.3">
      <c r="A242" s="149" t="str">
        <f>IF(LEN(LocatieLijst!A242)=0,"",LocatieLijst!A242)</f>
        <v/>
      </c>
      <c r="B242" s="149" t="str">
        <f>IF(LEN(LocatieLijst!B242)=0,"",LocatieLijst!B242)</f>
        <v/>
      </c>
      <c r="C242" s="149" t="str">
        <f>IF(LEN(LocatieLijst!C242)=0,"",LocatieLijst!C242)</f>
        <v/>
      </c>
      <c r="D242" s="149" t="str">
        <f>IF(LEN(LocatieLijst!D242)=0,"",LocatieLijst!D242)</f>
        <v/>
      </c>
      <c r="E242" s="149" t="str">
        <f>IF(LEN(LocatieLijst!E242)=0,"",LocatieLijst!E242)</f>
        <v/>
      </c>
      <c r="F242" s="149" t="str">
        <f>IF(LEN(LocatieLijst!F242)=0,"",LocatieLijst!F242)</f>
        <v/>
      </c>
      <c r="G242" s="149" t="str">
        <f>IF(LEN(LocatieLijst!G242)=0,"",LocatieLijst!G242)</f>
        <v/>
      </c>
      <c r="H242" s="150" t="str">
        <f>IF(G242="Vervalt","Vervalt",IF(G242=0,"",IF(LEN(G242)=0,"",(VLOOKUP(Scenario1!$G242,PDC!$B$6:$I$74,2,FALSE)))))</f>
        <v/>
      </c>
      <c r="I242" s="149" t="str">
        <f>IF(LEN(LocatieLijst!I242)=0,"",LocatieLijst!I242)</f>
        <v/>
      </c>
      <c r="J242" s="2"/>
      <c r="K242" s="2"/>
      <c r="L242" s="3"/>
      <c r="M242" s="8"/>
      <c r="N242" s="8"/>
      <c r="O242" s="12"/>
      <c r="P242" s="4"/>
      <c r="Q242" s="4"/>
      <c r="R242" s="4"/>
      <c r="S242" s="72">
        <f t="shared" si="6"/>
        <v>0</v>
      </c>
      <c r="T242" s="72">
        <f>IF(G242="Vervalt",0,IF(G242=0,0,IF(LEN(G242)=0,0,(VLOOKUP($G242,PDC!$B$6:$I$74,6,FALSE)))))</f>
        <v>0</v>
      </c>
      <c r="U242" s="72">
        <f t="shared" si="7"/>
        <v>0</v>
      </c>
      <c r="V242" s="73">
        <f>IF(G242="Vervalt",0,IF(J242="Inkoop bij 3e partij",Q242*(1+PDC!$F$28),0))</f>
        <v>0</v>
      </c>
      <c r="W242" s="73">
        <f>IF(G242="Vervalt",0,IF(J242="Inkoop bij 3e partij",P242*(1+PDC!$F$27)+IF(G242=0,0,IF(LEN(G242)=0,0,VLOOKUP($G242,PDC!$B$6:$I$74,7,FALSE))),0))</f>
        <v>0</v>
      </c>
      <c r="X242" s="74">
        <f>IF(G242="Vervalt",0,IF(J242="Inkoop bij 3e partij",0,IF(G242=0,0,IF(LEN(G242)=0,0,VLOOKUP($G242,PDC!$B$6:$I$74,5,FALSE)))))</f>
        <v>0</v>
      </c>
      <c r="Y242" s="74">
        <f>IF(G242="Vervalt",0,IF(J242="On-Net maken (glasvezel)",$M242*PDC!$F$23+$N242*PDC!$F$24+PDC!$F$22+$O242,IF(J242="On-Net maken (radio)",PDC!$F$25+$O242,0)))</f>
        <v>0</v>
      </c>
    </row>
    <row r="243" spans="1:25" x14ac:dyDescent="0.3">
      <c r="A243" s="149" t="str">
        <f>IF(LEN(LocatieLijst!A243)=0,"",LocatieLijst!A243)</f>
        <v/>
      </c>
      <c r="B243" s="149" t="str">
        <f>IF(LEN(LocatieLijst!B243)=0,"",LocatieLijst!B243)</f>
        <v/>
      </c>
      <c r="C243" s="149" t="str">
        <f>IF(LEN(LocatieLijst!C243)=0,"",LocatieLijst!C243)</f>
        <v/>
      </c>
      <c r="D243" s="149" t="str">
        <f>IF(LEN(LocatieLijst!D243)=0,"",LocatieLijst!D243)</f>
        <v/>
      </c>
      <c r="E243" s="149" t="str">
        <f>IF(LEN(LocatieLijst!E243)=0,"",LocatieLijst!E243)</f>
        <v/>
      </c>
      <c r="F243" s="149" t="str">
        <f>IF(LEN(LocatieLijst!F243)=0,"",LocatieLijst!F243)</f>
        <v/>
      </c>
      <c r="G243" s="149" t="str">
        <f>IF(LEN(LocatieLijst!G243)=0,"",LocatieLijst!G243)</f>
        <v/>
      </c>
      <c r="H243" s="150" t="str">
        <f>IF(G243="Vervalt","Vervalt",IF(G243=0,"",IF(LEN(G243)=0,"",(VLOOKUP(Scenario1!$G243,PDC!$B$6:$I$74,2,FALSE)))))</f>
        <v/>
      </c>
      <c r="I243" s="149" t="str">
        <f>IF(LEN(LocatieLijst!I243)=0,"",LocatieLijst!I243)</f>
        <v/>
      </c>
      <c r="J243" s="2"/>
      <c r="K243" s="2"/>
      <c r="L243" s="3"/>
      <c r="M243" s="8"/>
      <c r="N243" s="8"/>
      <c r="O243" s="12"/>
      <c r="P243" s="4"/>
      <c r="Q243" s="4"/>
      <c r="R243" s="4"/>
      <c r="S243" s="72">
        <f t="shared" si="6"/>
        <v>0</v>
      </c>
      <c r="T243" s="72">
        <f>IF(G243="Vervalt",0,IF(G243=0,0,IF(LEN(G243)=0,0,(VLOOKUP($G243,PDC!$B$6:$I$74,6,FALSE)))))</f>
        <v>0</v>
      </c>
      <c r="U243" s="72">
        <f t="shared" si="7"/>
        <v>0</v>
      </c>
      <c r="V243" s="73">
        <f>IF(G243="Vervalt",0,IF(J243="Inkoop bij 3e partij",Q243*(1+PDC!$F$28),0))</f>
        <v>0</v>
      </c>
      <c r="W243" s="73">
        <f>IF(G243="Vervalt",0,IF(J243="Inkoop bij 3e partij",P243*(1+PDC!$F$27)+IF(G243=0,0,IF(LEN(G243)=0,0,VLOOKUP($G243,PDC!$B$6:$I$74,7,FALSE))),0))</f>
        <v>0</v>
      </c>
      <c r="X243" s="74">
        <f>IF(G243="Vervalt",0,IF(J243="Inkoop bij 3e partij",0,IF(G243=0,0,IF(LEN(G243)=0,0,VLOOKUP($G243,PDC!$B$6:$I$74,5,FALSE)))))</f>
        <v>0</v>
      </c>
      <c r="Y243" s="74">
        <f>IF(G243="Vervalt",0,IF(J243="On-Net maken (glasvezel)",$M243*PDC!$F$23+$N243*PDC!$F$24+PDC!$F$22+$O243,IF(J243="On-Net maken (radio)",PDC!$F$25+$O243,0)))</f>
        <v>0</v>
      </c>
    </row>
    <row r="244" spans="1:25" x14ac:dyDescent="0.3">
      <c r="A244" s="149" t="str">
        <f>IF(LEN(LocatieLijst!A244)=0,"",LocatieLijst!A244)</f>
        <v/>
      </c>
      <c r="B244" s="149" t="str">
        <f>IF(LEN(LocatieLijst!B244)=0,"",LocatieLijst!B244)</f>
        <v/>
      </c>
      <c r="C244" s="149" t="str">
        <f>IF(LEN(LocatieLijst!C244)=0,"",LocatieLijst!C244)</f>
        <v/>
      </c>
      <c r="D244" s="149" t="str">
        <f>IF(LEN(LocatieLijst!D244)=0,"",LocatieLijst!D244)</f>
        <v/>
      </c>
      <c r="E244" s="149" t="str">
        <f>IF(LEN(LocatieLijst!E244)=0,"",LocatieLijst!E244)</f>
        <v/>
      </c>
      <c r="F244" s="149" t="str">
        <f>IF(LEN(LocatieLijst!F244)=0,"",LocatieLijst!F244)</f>
        <v/>
      </c>
      <c r="G244" s="149" t="str">
        <f>IF(LEN(LocatieLijst!G244)=0,"",LocatieLijst!G244)</f>
        <v/>
      </c>
      <c r="H244" s="150" t="str">
        <f>IF(G244="Vervalt","Vervalt",IF(G244=0,"",IF(LEN(G244)=0,"",(VLOOKUP(Scenario1!$G244,PDC!$B$6:$I$74,2,FALSE)))))</f>
        <v/>
      </c>
      <c r="I244" s="149" t="str">
        <f>IF(LEN(LocatieLijst!I244)=0,"",LocatieLijst!I244)</f>
        <v/>
      </c>
      <c r="J244" s="2"/>
      <c r="K244" s="2"/>
      <c r="L244" s="3"/>
      <c r="M244" s="8"/>
      <c r="N244" s="8"/>
      <c r="O244" s="12"/>
      <c r="P244" s="4"/>
      <c r="Q244" s="4"/>
      <c r="R244" s="4"/>
      <c r="S244" s="72">
        <f t="shared" si="6"/>
        <v>0</v>
      </c>
      <c r="T244" s="72">
        <f>IF(G244="Vervalt",0,IF(G244=0,0,IF(LEN(G244)=0,0,(VLOOKUP($G244,PDC!$B$6:$I$74,6,FALSE)))))</f>
        <v>0</v>
      </c>
      <c r="U244" s="72">
        <f t="shared" si="7"/>
        <v>0</v>
      </c>
      <c r="V244" s="73">
        <f>IF(G244="Vervalt",0,IF(J244="Inkoop bij 3e partij",Q244*(1+PDC!$F$28),0))</f>
        <v>0</v>
      </c>
      <c r="W244" s="73">
        <f>IF(G244="Vervalt",0,IF(J244="Inkoop bij 3e partij",P244*(1+PDC!$F$27)+IF(G244=0,0,IF(LEN(G244)=0,0,VLOOKUP($G244,PDC!$B$6:$I$74,7,FALSE))),0))</f>
        <v>0</v>
      </c>
      <c r="X244" s="74">
        <f>IF(G244="Vervalt",0,IF(J244="Inkoop bij 3e partij",0,IF(G244=0,0,IF(LEN(G244)=0,0,VLOOKUP($G244,PDC!$B$6:$I$74,5,FALSE)))))</f>
        <v>0</v>
      </c>
      <c r="Y244" s="74">
        <f>IF(G244="Vervalt",0,IF(J244="On-Net maken (glasvezel)",$M244*PDC!$F$23+$N244*PDC!$F$24+PDC!$F$22+$O244,IF(J244="On-Net maken (radio)",PDC!$F$25+$O244,0)))</f>
        <v>0</v>
      </c>
    </row>
    <row r="245" spans="1:25" x14ac:dyDescent="0.3">
      <c r="A245" s="149" t="str">
        <f>IF(LEN(LocatieLijst!A245)=0,"",LocatieLijst!A245)</f>
        <v/>
      </c>
      <c r="B245" s="149" t="str">
        <f>IF(LEN(LocatieLijst!B245)=0,"",LocatieLijst!B245)</f>
        <v/>
      </c>
      <c r="C245" s="149" t="str">
        <f>IF(LEN(LocatieLijst!C245)=0,"",LocatieLijst!C245)</f>
        <v/>
      </c>
      <c r="D245" s="149" t="str">
        <f>IF(LEN(LocatieLijst!D245)=0,"",LocatieLijst!D245)</f>
        <v/>
      </c>
      <c r="E245" s="149" t="str">
        <f>IF(LEN(LocatieLijst!E245)=0,"",LocatieLijst!E245)</f>
        <v/>
      </c>
      <c r="F245" s="149" t="str">
        <f>IF(LEN(LocatieLijst!F245)=0,"",LocatieLijst!F245)</f>
        <v/>
      </c>
      <c r="G245" s="149" t="str">
        <f>IF(LEN(LocatieLijst!G245)=0,"",LocatieLijst!G245)</f>
        <v/>
      </c>
      <c r="H245" s="150" t="str">
        <f>IF(G245="Vervalt","Vervalt",IF(G245=0,"",IF(LEN(G245)=0,"",(VLOOKUP(Scenario1!$G245,PDC!$B$6:$I$74,2,FALSE)))))</f>
        <v/>
      </c>
      <c r="I245" s="149" t="str">
        <f>IF(LEN(LocatieLijst!I245)=0,"",LocatieLijst!I245)</f>
        <v/>
      </c>
      <c r="J245" s="2"/>
      <c r="K245" s="2"/>
      <c r="L245" s="3"/>
      <c r="M245" s="8"/>
      <c r="N245" s="8"/>
      <c r="O245" s="12"/>
      <c r="P245" s="4"/>
      <c r="Q245" s="4"/>
      <c r="R245" s="4"/>
      <c r="S245" s="72">
        <f t="shared" si="6"/>
        <v>0</v>
      </c>
      <c r="T245" s="72">
        <f>IF(G245="Vervalt",0,IF(G245=0,0,IF(LEN(G245)=0,0,(VLOOKUP($G245,PDC!$B$6:$I$74,6,FALSE)))))</f>
        <v>0</v>
      </c>
      <c r="U245" s="72">
        <f t="shared" si="7"/>
        <v>0</v>
      </c>
      <c r="V245" s="73">
        <f>IF(G245="Vervalt",0,IF(J245="Inkoop bij 3e partij",Q245*(1+PDC!$F$28),0))</f>
        <v>0</v>
      </c>
      <c r="W245" s="73">
        <f>IF(G245="Vervalt",0,IF(J245="Inkoop bij 3e partij",P245*(1+PDC!$F$27)+IF(G245=0,0,IF(LEN(G245)=0,0,VLOOKUP($G245,PDC!$B$6:$I$74,7,FALSE))),0))</f>
        <v>0</v>
      </c>
      <c r="X245" s="74">
        <f>IF(G245="Vervalt",0,IF(J245="Inkoop bij 3e partij",0,IF(G245=0,0,IF(LEN(G245)=0,0,VLOOKUP($G245,PDC!$B$6:$I$74,5,FALSE)))))</f>
        <v>0</v>
      </c>
      <c r="Y245" s="74">
        <f>IF(G245="Vervalt",0,IF(J245="On-Net maken (glasvezel)",$M245*PDC!$F$23+$N245*PDC!$F$24+PDC!$F$22+$O245,IF(J245="On-Net maken (radio)",PDC!$F$25+$O245,0)))</f>
        <v>0</v>
      </c>
    </row>
    <row r="246" spans="1:25" x14ac:dyDescent="0.3">
      <c r="A246" s="149" t="str">
        <f>IF(LEN(LocatieLijst!A246)=0,"",LocatieLijst!A246)</f>
        <v/>
      </c>
      <c r="B246" s="149" t="str">
        <f>IF(LEN(LocatieLijst!B246)=0,"",LocatieLijst!B246)</f>
        <v/>
      </c>
      <c r="C246" s="149" t="str">
        <f>IF(LEN(LocatieLijst!C246)=0,"",LocatieLijst!C246)</f>
        <v/>
      </c>
      <c r="D246" s="149" t="str">
        <f>IF(LEN(LocatieLijst!D246)=0,"",LocatieLijst!D246)</f>
        <v/>
      </c>
      <c r="E246" s="149" t="str">
        <f>IF(LEN(LocatieLijst!E246)=0,"",LocatieLijst!E246)</f>
        <v/>
      </c>
      <c r="F246" s="149" t="str">
        <f>IF(LEN(LocatieLijst!F246)=0,"",LocatieLijst!F246)</f>
        <v/>
      </c>
      <c r="G246" s="149" t="str">
        <f>IF(LEN(LocatieLijst!G246)=0,"",LocatieLijst!G246)</f>
        <v/>
      </c>
      <c r="H246" s="150" t="str">
        <f>IF(G246="Vervalt","Vervalt",IF(G246=0,"",IF(LEN(G246)=0,"",(VLOOKUP(Scenario1!$G246,PDC!$B$6:$I$74,2,FALSE)))))</f>
        <v/>
      </c>
      <c r="I246" s="149" t="str">
        <f>IF(LEN(LocatieLijst!I246)=0,"",LocatieLijst!I246)</f>
        <v/>
      </c>
      <c r="J246" s="2"/>
      <c r="K246" s="2"/>
      <c r="L246" s="3"/>
      <c r="M246" s="8"/>
      <c r="N246" s="8"/>
      <c r="O246" s="12"/>
      <c r="P246" s="4"/>
      <c r="Q246" s="4"/>
      <c r="R246" s="4"/>
      <c r="S246" s="72">
        <f t="shared" si="6"/>
        <v>0</v>
      </c>
      <c r="T246" s="72">
        <f>IF(G246="Vervalt",0,IF(G246=0,0,IF(LEN(G246)=0,0,(VLOOKUP($G246,PDC!$B$6:$I$74,6,FALSE)))))</f>
        <v>0</v>
      </c>
      <c r="U246" s="72">
        <f t="shared" si="7"/>
        <v>0</v>
      </c>
      <c r="V246" s="73">
        <f>IF(G246="Vervalt",0,IF(J246="Inkoop bij 3e partij",Q246*(1+PDC!$F$28),0))</f>
        <v>0</v>
      </c>
      <c r="W246" s="73">
        <f>IF(G246="Vervalt",0,IF(J246="Inkoop bij 3e partij",P246*(1+PDC!$F$27)+IF(G246=0,0,IF(LEN(G246)=0,0,VLOOKUP($G246,PDC!$B$6:$I$74,7,FALSE))),0))</f>
        <v>0</v>
      </c>
      <c r="X246" s="74">
        <f>IF(G246="Vervalt",0,IF(J246="Inkoop bij 3e partij",0,IF(G246=0,0,IF(LEN(G246)=0,0,VLOOKUP($G246,PDC!$B$6:$I$74,5,FALSE)))))</f>
        <v>0</v>
      </c>
      <c r="Y246" s="74">
        <f>IF(G246="Vervalt",0,IF(J246="On-Net maken (glasvezel)",$M246*PDC!$F$23+$N246*PDC!$F$24+PDC!$F$22+$O246,IF(J246="On-Net maken (radio)",PDC!$F$25+$O246,0)))</f>
        <v>0</v>
      </c>
    </row>
    <row r="247" spans="1:25" x14ac:dyDescent="0.3">
      <c r="A247" s="149" t="str">
        <f>IF(LEN(LocatieLijst!A247)=0,"",LocatieLijst!A247)</f>
        <v/>
      </c>
      <c r="B247" s="149" t="str">
        <f>IF(LEN(LocatieLijst!B247)=0,"",LocatieLijst!B247)</f>
        <v/>
      </c>
      <c r="C247" s="149" t="str">
        <f>IF(LEN(LocatieLijst!C247)=0,"",LocatieLijst!C247)</f>
        <v/>
      </c>
      <c r="D247" s="149" t="str">
        <f>IF(LEN(LocatieLijst!D247)=0,"",LocatieLijst!D247)</f>
        <v/>
      </c>
      <c r="E247" s="149" t="str">
        <f>IF(LEN(LocatieLijst!E247)=0,"",LocatieLijst!E247)</f>
        <v/>
      </c>
      <c r="F247" s="149" t="str">
        <f>IF(LEN(LocatieLijst!F247)=0,"",LocatieLijst!F247)</f>
        <v/>
      </c>
      <c r="G247" s="149" t="str">
        <f>IF(LEN(LocatieLijst!G247)=0,"",LocatieLijst!G247)</f>
        <v/>
      </c>
      <c r="H247" s="150" t="str">
        <f>IF(G247="Vervalt","Vervalt",IF(G247=0,"",IF(LEN(G247)=0,"",(VLOOKUP(Scenario1!$G247,PDC!$B$6:$I$74,2,FALSE)))))</f>
        <v/>
      </c>
      <c r="I247" s="149" t="str">
        <f>IF(LEN(LocatieLijst!I247)=0,"",LocatieLijst!I247)</f>
        <v/>
      </c>
      <c r="J247" s="2"/>
      <c r="K247" s="2"/>
      <c r="L247" s="3"/>
      <c r="M247" s="8"/>
      <c r="N247" s="8"/>
      <c r="O247" s="12"/>
      <c r="P247" s="4"/>
      <c r="Q247" s="4"/>
      <c r="R247" s="4"/>
      <c r="S247" s="72">
        <f t="shared" si="6"/>
        <v>0</v>
      </c>
      <c r="T247" s="72">
        <f>IF(G247="Vervalt",0,IF(G247=0,0,IF(LEN(G247)=0,0,(VLOOKUP($G247,PDC!$B$6:$I$74,6,FALSE)))))</f>
        <v>0</v>
      </c>
      <c r="U247" s="72">
        <f t="shared" si="7"/>
        <v>0</v>
      </c>
      <c r="V247" s="73">
        <f>IF(G247="Vervalt",0,IF(J247="Inkoop bij 3e partij",Q247*(1+PDC!$F$28),0))</f>
        <v>0</v>
      </c>
      <c r="W247" s="73">
        <f>IF(G247="Vervalt",0,IF(J247="Inkoop bij 3e partij",P247*(1+PDC!$F$27)+IF(G247=0,0,IF(LEN(G247)=0,0,VLOOKUP($G247,PDC!$B$6:$I$74,7,FALSE))),0))</f>
        <v>0</v>
      </c>
      <c r="X247" s="74">
        <f>IF(G247="Vervalt",0,IF(J247="Inkoop bij 3e partij",0,IF(G247=0,0,IF(LEN(G247)=0,0,VLOOKUP($G247,PDC!$B$6:$I$74,5,FALSE)))))</f>
        <v>0</v>
      </c>
      <c r="Y247" s="74">
        <f>IF(G247="Vervalt",0,IF(J247="On-Net maken (glasvezel)",$M247*PDC!$F$23+$N247*PDC!$F$24+PDC!$F$22+$O247,IF(J247="On-Net maken (radio)",PDC!$F$25+$O247,0)))</f>
        <v>0</v>
      </c>
    </row>
    <row r="248" spans="1:25" x14ac:dyDescent="0.3">
      <c r="A248" s="149" t="str">
        <f>IF(LEN(LocatieLijst!A248)=0,"",LocatieLijst!A248)</f>
        <v/>
      </c>
      <c r="B248" s="149" t="str">
        <f>IF(LEN(LocatieLijst!B248)=0,"",LocatieLijst!B248)</f>
        <v/>
      </c>
      <c r="C248" s="149" t="str">
        <f>IF(LEN(LocatieLijst!C248)=0,"",LocatieLijst!C248)</f>
        <v/>
      </c>
      <c r="D248" s="149" t="str">
        <f>IF(LEN(LocatieLijst!D248)=0,"",LocatieLijst!D248)</f>
        <v/>
      </c>
      <c r="E248" s="149" t="str">
        <f>IF(LEN(LocatieLijst!E248)=0,"",LocatieLijst!E248)</f>
        <v/>
      </c>
      <c r="F248" s="149" t="str">
        <f>IF(LEN(LocatieLijst!F248)=0,"",LocatieLijst!F248)</f>
        <v/>
      </c>
      <c r="G248" s="149" t="str">
        <f>IF(LEN(LocatieLijst!G248)=0,"",LocatieLijst!G248)</f>
        <v/>
      </c>
      <c r="H248" s="150" t="str">
        <f>IF(G248="Vervalt","Vervalt",IF(G248=0,"",IF(LEN(G248)=0,"",(VLOOKUP(Scenario1!$G248,PDC!$B$6:$I$74,2,FALSE)))))</f>
        <v/>
      </c>
      <c r="I248" s="149" t="str">
        <f>IF(LEN(LocatieLijst!I248)=0,"",LocatieLijst!I248)</f>
        <v/>
      </c>
      <c r="J248" s="2"/>
      <c r="K248" s="2"/>
      <c r="L248" s="3"/>
      <c r="M248" s="8"/>
      <c r="N248" s="8"/>
      <c r="O248" s="12"/>
      <c r="P248" s="4"/>
      <c r="Q248" s="4"/>
      <c r="R248" s="4"/>
      <c r="S248" s="72">
        <f t="shared" si="6"/>
        <v>0</v>
      </c>
      <c r="T248" s="72">
        <f>IF(G248="Vervalt",0,IF(G248=0,0,IF(LEN(G248)=0,0,(VLOOKUP($G248,PDC!$B$6:$I$74,6,FALSE)))))</f>
        <v>0</v>
      </c>
      <c r="U248" s="72">
        <f t="shared" si="7"/>
        <v>0</v>
      </c>
      <c r="V248" s="73">
        <f>IF(G248="Vervalt",0,IF(J248="Inkoop bij 3e partij",Q248*(1+PDC!$F$28),0))</f>
        <v>0</v>
      </c>
      <c r="W248" s="73">
        <f>IF(G248="Vervalt",0,IF(J248="Inkoop bij 3e partij",P248*(1+PDC!$F$27)+IF(G248=0,0,IF(LEN(G248)=0,0,VLOOKUP($G248,PDC!$B$6:$I$74,7,FALSE))),0))</f>
        <v>0</v>
      </c>
      <c r="X248" s="74">
        <f>IF(G248="Vervalt",0,IF(J248="Inkoop bij 3e partij",0,IF(G248=0,0,IF(LEN(G248)=0,0,VLOOKUP($G248,PDC!$B$6:$I$74,5,FALSE)))))</f>
        <v>0</v>
      </c>
      <c r="Y248" s="74">
        <f>IF(G248="Vervalt",0,IF(J248="On-Net maken (glasvezel)",$M248*PDC!$F$23+$N248*PDC!$F$24+PDC!$F$22+$O248,IF(J248="On-Net maken (radio)",PDC!$F$25+$O248,0)))</f>
        <v>0</v>
      </c>
    </row>
    <row r="249" spans="1:25" x14ac:dyDescent="0.3">
      <c r="A249" s="149" t="str">
        <f>IF(LEN(LocatieLijst!A249)=0,"",LocatieLijst!A249)</f>
        <v/>
      </c>
      <c r="B249" s="149" t="str">
        <f>IF(LEN(LocatieLijst!B249)=0,"",LocatieLijst!B249)</f>
        <v/>
      </c>
      <c r="C249" s="149" t="str">
        <f>IF(LEN(LocatieLijst!C249)=0,"",LocatieLijst!C249)</f>
        <v/>
      </c>
      <c r="D249" s="149" t="str">
        <f>IF(LEN(LocatieLijst!D249)=0,"",LocatieLijst!D249)</f>
        <v/>
      </c>
      <c r="E249" s="149" t="str">
        <f>IF(LEN(LocatieLijst!E249)=0,"",LocatieLijst!E249)</f>
        <v/>
      </c>
      <c r="F249" s="149" t="str">
        <f>IF(LEN(LocatieLijst!F249)=0,"",LocatieLijst!F249)</f>
        <v/>
      </c>
      <c r="G249" s="149" t="str">
        <f>IF(LEN(LocatieLijst!G249)=0,"",LocatieLijst!G249)</f>
        <v/>
      </c>
      <c r="H249" s="150" t="str">
        <f>IF(G249="Vervalt","Vervalt",IF(G249=0,"",IF(LEN(G249)=0,"",(VLOOKUP(Scenario1!$G249,PDC!$B$6:$I$74,2,FALSE)))))</f>
        <v/>
      </c>
      <c r="I249" s="149" t="str">
        <f>IF(LEN(LocatieLijst!I249)=0,"",LocatieLijst!I249)</f>
        <v/>
      </c>
      <c r="J249" s="2"/>
      <c r="K249" s="2"/>
      <c r="L249" s="3"/>
      <c r="M249" s="8"/>
      <c r="N249" s="8"/>
      <c r="O249" s="12"/>
      <c r="P249" s="4"/>
      <c r="Q249" s="4"/>
      <c r="R249" s="4"/>
      <c r="S249" s="72">
        <f t="shared" si="6"/>
        <v>0</v>
      </c>
      <c r="T249" s="72">
        <f>IF(G249="Vervalt",0,IF(G249=0,0,IF(LEN(G249)=0,0,(VLOOKUP($G249,PDC!$B$6:$I$74,6,FALSE)))))</f>
        <v>0</v>
      </c>
      <c r="U249" s="72">
        <f t="shared" si="7"/>
        <v>0</v>
      </c>
      <c r="V249" s="73">
        <f>IF(G249="Vervalt",0,IF(J249="Inkoop bij 3e partij",Q249*(1+PDC!$F$28),0))</f>
        <v>0</v>
      </c>
      <c r="W249" s="73">
        <f>IF(G249="Vervalt",0,IF(J249="Inkoop bij 3e partij",P249*(1+PDC!$F$27)+IF(G249=0,0,IF(LEN(G249)=0,0,VLOOKUP($G249,PDC!$B$6:$I$74,7,FALSE))),0))</f>
        <v>0</v>
      </c>
      <c r="X249" s="74">
        <f>IF(G249="Vervalt",0,IF(J249="Inkoop bij 3e partij",0,IF(G249=0,0,IF(LEN(G249)=0,0,VLOOKUP($G249,PDC!$B$6:$I$74,5,FALSE)))))</f>
        <v>0</v>
      </c>
      <c r="Y249" s="74">
        <f>IF(G249="Vervalt",0,IF(J249="On-Net maken (glasvezel)",$M249*PDC!$F$23+$N249*PDC!$F$24+PDC!$F$22+$O249,IF(J249="On-Net maken (radio)",PDC!$F$25+$O249,0)))</f>
        <v>0</v>
      </c>
    </row>
    <row r="250" spans="1:25" x14ac:dyDescent="0.3">
      <c r="A250" s="149" t="str">
        <f>IF(LEN(LocatieLijst!A250)=0,"",LocatieLijst!A250)</f>
        <v/>
      </c>
      <c r="B250" s="149" t="str">
        <f>IF(LEN(LocatieLijst!B250)=0,"",LocatieLijst!B250)</f>
        <v/>
      </c>
      <c r="C250" s="149" t="str">
        <f>IF(LEN(LocatieLijst!C250)=0,"",LocatieLijst!C250)</f>
        <v/>
      </c>
      <c r="D250" s="149" t="str">
        <f>IF(LEN(LocatieLijst!D250)=0,"",LocatieLijst!D250)</f>
        <v/>
      </c>
      <c r="E250" s="149" t="str">
        <f>IF(LEN(LocatieLijst!E250)=0,"",LocatieLijst!E250)</f>
        <v/>
      </c>
      <c r="F250" s="149" t="str">
        <f>IF(LEN(LocatieLijst!F250)=0,"",LocatieLijst!F250)</f>
        <v/>
      </c>
      <c r="G250" s="149" t="str">
        <f>IF(LEN(LocatieLijst!G250)=0,"",LocatieLijst!G250)</f>
        <v/>
      </c>
      <c r="H250" s="150" t="str">
        <f>IF(G250="Vervalt","Vervalt",IF(G250=0,"",IF(LEN(G250)=0,"",(VLOOKUP(Scenario1!$G250,PDC!$B$6:$I$74,2,FALSE)))))</f>
        <v/>
      </c>
      <c r="I250" s="149" t="str">
        <f>IF(LEN(LocatieLijst!I250)=0,"",LocatieLijst!I250)</f>
        <v/>
      </c>
      <c r="J250" s="2"/>
      <c r="K250" s="2"/>
      <c r="L250" s="3"/>
      <c r="M250" s="8"/>
      <c r="N250" s="8"/>
      <c r="O250" s="12"/>
      <c r="P250" s="4"/>
      <c r="Q250" s="4"/>
      <c r="R250" s="4"/>
      <c r="S250" s="72">
        <f t="shared" si="6"/>
        <v>0</v>
      </c>
      <c r="T250" s="72">
        <f>IF(G250="Vervalt",0,IF(G250=0,0,IF(LEN(G250)=0,0,(VLOOKUP($G250,PDC!$B$6:$I$74,6,FALSE)))))</f>
        <v>0</v>
      </c>
      <c r="U250" s="72">
        <f t="shared" si="7"/>
        <v>0</v>
      </c>
      <c r="V250" s="73">
        <f>IF(G250="Vervalt",0,IF(J250="Inkoop bij 3e partij",Q250*(1+PDC!$F$28),0))</f>
        <v>0</v>
      </c>
      <c r="W250" s="73">
        <f>IF(G250="Vervalt",0,IF(J250="Inkoop bij 3e partij",P250*(1+PDC!$F$27)+IF(G250=0,0,IF(LEN(G250)=0,0,VLOOKUP($G250,PDC!$B$6:$I$74,7,FALSE))),0))</f>
        <v>0</v>
      </c>
      <c r="X250" s="74">
        <f>IF(G250="Vervalt",0,IF(J250="Inkoop bij 3e partij",0,IF(G250=0,0,IF(LEN(G250)=0,0,VLOOKUP($G250,PDC!$B$6:$I$74,5,FALSE)))))</f>
        <v>0</v>
      </c>
      <c r="Y250" s="74">
        <f>IF(G250="Vervalt",0,IF(J250="On-Net maken (glasvezel)",$M250*PDC!$F$23+$N250*PDC!$F$24+PDC!$F$22+$O250,IF(J250="On-Net maken (radio)",PDC!$F$25+$O250,0)))</f>
        <v>0</v>
      </c>
    </row>
    <row r="251" spans="1:25" x14ac:dyDescent="0.3">
      <c r="A251" s="149" t="str">
        <f>IF(LEN(LocatieLijst!A251)=0,"",LocatieLijst!A251)</f>
        <v/>
      </c>
      <c r="B251" s="149" t="str">
        <f>IF(LEN(LocatieLijst!B251)=0,"",LocatieLijst!B251)</f>
        <v/>
      </c>
      <c r="C251" s="149" t="str">
        <f>IF(LEN(LocatieLijst!C251)=0,"",LocatieLijst!C251)</f>
        <v/>
      </c>
      <c r="D251" s="149" t="str">
        <f>IF(LEN(LocatieLijst!D251)=0,"",LocatieLijst!D251)</f>
        <v/>
      </c>
      <c r="E251" s="149" t="str">
        <f>IF(LEN(LocatieLijst!E251)=0,"",LocatieLijst!E251)</f>
        <v/>
      </c>
      <c r="F251" s="149" t="str">
        <f>IF(LEN(LocatieLijst!F251)=0,"",LocatieLijst!F251)</f>
        <v/>
      </c>
      <c r="G251" s="149" t="str">
        <f>IF(LEN(LocatieLijst!G251)=0,"",LocatieLijst!G251)</f>
        <v/>
      </c>
      <c r="H251" s="150" t="str">
        <f>IF(G251="Vervalt","Vervalt",IF(G251=0,"",IF(LEN(G251)=0,"",(VLOOKUP(Scenario1!$G251,PDC!$B$6:$I$74,2,FALSE)))))</f>
        <v/>
      </c>
      <c r="I251" s="149" t="str">
        <f>IF(LEN(LocatieLijst!I251)=0,"",LocatieLijst!I251)</f>
        <v/>
      </c>
      <c r="J251" s="2"/>
      <c r="K251" s="2"/>
      <c r="L251" s="3"/>
      <c r="M251" s="8"/>
      <c r="N251" s="8"/>
      <c r="O251" s="12"/>
      <c r="P251" s="4"/>
      <c r="Q251" s="4"/>
      <c r="R251" s="4"/>
      <c r="S251" s="72">
        <f t="shared" si="6"/>
        <v>0</v>
      </c>
      <c r="T251" s="72">
        <f>IF(G251="Vervalt",0,IF(G251=0,0,IF(LEN(G251)=0,0,(VLOOKUP($G251,PDC!$B$6:$I$74,6,FALSE)))))</f>
        <v>0</v>
      </c>
      <c r="U251" s="72">
        <f t="shared" si="7"/>
        <v>0</v>
      </c>
      <c r="V251" s="73">
        <f>IF(G251="Vervalt",0,IF(J251="Inkoop bij 3e partij",Q251*(1+PDC!$F$28),0))</f>
        <v>0</v>
      </c>
      <c r="W251" s="73">
        <f>IF(G251="Vervalt",0,IF(J251="Inkoop bij 3e partij",P251*(1+PDC!$F$27)+IF(G251=0,0,IF(LEN(G251)=0,0,VLOOKUP($G251,PDC!$B$6:$I$74,7,FALSE))),0))</f>
        <v>0</v>
      </c>
      <c r="X251" s="74">
        <f>IF(G251="Vervalt",0,IF(J251="Inkoop bij 3e partij",0,IF(G251=0,0,IF(LEN(G251)=0,0,VLOOKUP($G251,PDC!$B$6:$I$74,5,FALSE)))))</f>
        <v>0</v>
      </c>
      <c r="Y251" s="74">
        <f>IF(G251="Vervalt",0,IF(J251="On-Net maken (glasvezel)",$M251*PDC!$F$23+$N251*PDC!$F$24+PDC!$F$22+$O251,IF(J251="On-Net maken (radio)",PDC!$F$25+$O251,0)))</f>
        <v>0</v>
      </c>
    </row>
    <row r="252" spans="1:25" x14ac:dyDescent="0.3">
      <c r="A252" s="149" t="str">
        <f>IF(LEN(LocatieLijst!A252)=0,"",LocatieLijst!A252)</f>
        <v/>
      </c>
      <c r="B252" s="149" t="str">
        <f>IF(LEN(LocatieLijst!B252)=0,"",LocatieLijst!B252)</f>
        <v/>
      </c>
      <c r="C252" s="149" t="str">
        <f>IF(LEN(LocatieLijst!C252)=0,"",LocatieLijst!C252)</f>
        <v/>
      </c>
      <c r="D252" s="149" t="str">
        <f>IF(LEN(LocatieLijst!D252)=0,"",LocatieLijst!D252)</f>
        <v/>
      </c>
      <c r="E252" s="149" t="str">
        <f>IF(LEN(LocatieLijst!E252)=0,"",LocatieLijst!E252)</f>
        <v/>
      </c>
      <c r="F252" s="149" t="str">
        <f>IF(LEN(LocatieLijst!F252)=0,"",LocatieLijst!F252)</f>
        <v/>
      </c>
      <c r="G252" s="149" t="str">
        <f>IF(LEN(LocatieLijst!G252)=0,"",LocatieLijst!G252)</f>
        <v/>
      </c>
      <c r="H252" s="150" t="str">
        <f>IF(G252="Vervalt","Vervalt",IF(G252=0,"",IF(LEN(G252)=0,"",(VLOOKUP(Scenario1!$G252,PDC!$B$6:$I$74,2,FALSE)))))</f>
        <v/>
      </c>
      <c r="I252" s="149" t="str">
        <f>IF(LEN(LocatieLijst!I252)=0,"",LocatieLijst!I252)</f>
        <v/>
      </c>
      <c r="J252" s="2"/>
      <c r="K252" s="2"/>
      <c r="L252" s="3"/>
      <c r="M252" s="8"/>
      <c r="N252" s="8"/>
      <c r="O252" s="12"/>
      <c r="P252" s="4"/>
      <c r="Q252" s="4"/>
      <c r="R252" s="4"/>
      <c r="S252" s="72">
        <f t="shared" si="6"/>
        <v>0</v>
      </c>
      <c r="T252" s="72">
        <f>IF(G252="Vervalt",0,IF(G252=0,0,IF(LEN(G252)=0,0,(VLOOKUP($G252,PDC!$B$6:$I$74,6,FALSE)))))</f>
        <v>0</v>
      </c>
      <c r="U252" s="72">
        <f t="shared" si="7"/>
        <v>0</v>
      </c>
      <c r="V252" s="73">
        <f>IF(G252="Vervalt",0,IF(J252="Inkoop bij 3e partij",Q252*(1+PDC!$F$28),0))</f>
        <v>0</v>
      </c>
      <c r="W252" s="73">
        <f>IF(G252="Vervalt",0,IF(J252="Inkoop bij 3e partij",P252*(1+PDC!$F$27)+IF(G252=0,0,IF(LEN(G252)=0,0,VLOOKUP($G252,PDC!$B$6:$I$74,7,FALSE))),0))</f>
        <v>0</v>
      </c>
      <c r="X252" s="74">
        <f>IF(G252="Vervalt",0,IF(J252="Inkoop bij 3e partij",0,IF(G252=0,0,IF(LEN(G252)=0,0,VLOOKUP($G252,PDC!$B$6:$I$74,5,FALSE)))))</f>
        <v>0</v>
      </c>
      <c r="Y252" s="74">
        <f>IF(G252="Vervalt",0,IF(J252="On-Net maken (glasvezel)",$M252*PDC!$F$23+$N252*PDC!$F$24+PDC!$F$22+$O252,IF(J252="On-Net maken (radio)",PDC!$F$25+$O252,0)))</f>
        <v>0</v>
      </c>
    </row>
    <row r="253" spans="1:25" x14ac:dyDescent="0.3">
      <c r="A253" s="149" t="str">
        <f>IF(LEN(LocatieLijst!A253)=0,"",LocatieLijst!A253)</f>
        <v/>
      </c>
      <c r="B253" s="149" t="str">
        <f>IF(LEN(LocatieLijst!B253)=0,"",LocatieLijst!B253)</f>
        <v/>
      </c>
      <c r="C253" s="149" t="str">
        <f>IF(LEN(LocatieLijst!C253)=0,"",LocatieLijst!C253)</f>
        <v/>
      </c>
      <c r="D253" s="149" t="str">
        <f>IF(LEN(LocatieLijst!D253)=0,"",LocatieLijst!D253)</f>
        <v/>
      </c>
      <c r="E253" s="149" t="str">
        <f>IF(LEN(LocatieLijst!E253)=0,"",LocatieLijst!E253)</f>
        <v/>
      </c>
      <c r="F253" s="149" t="str">
        <f>IF(LEN(LocatieLijst!F253)=0,"",LocatieLijst!F253)</f>
        <v/>
      </c>
      <c r="G253" s="149" t="str">
        <f>IF(LEN(LocatieLijst!G253)=0,"",LocatieLijst!G253)</f>
        <v/>
      </c>
      <c r="H253" s="150" t="str">
        <f>IF(G253="Vervalt","Vervalt",IF(G253=0,"",IF(LEN(G253)=0,"",(VLOOKUP(Scenario1!$G253,PDC!$B$6:$I$74,2,FALSE)))))</f>
        <v/>
      </c>
      <c r="I253" s="149" t="str">
        <f>IF(LEN(LocatieLijst!I253)=0,"",LocatieLijst!I253)</f>
        <v/>
      </c>
      <c r="J253" s="2"/>
      <c r="K253" s="2"/>
      <c r="L253" s="3"/>
      <c r="M253" s="8"/>
      <c r="N253" s="8"/>
      <c r="O253" s="12"/>
      <c r="P253" s="4"/>
      <c r="Q253" s="4"/>
      <c r="R253" s="4"/>
      <c r="S253" s="72">
        <f t="shared" si="6"/>
        <v>0</v>
      </c>
      <c r="T253" s="72">
        <f>IF(G253="Vervalt",0,IF(G253=0,0,IF(LEN(G253)=0,0,(VLOOKUP($G253,PDC!$B$6:$I$74,6,FALSE)))))</f>
        <v>0</v>
      </c>
      <c r="U253" s="72">
        <f t="shared" si="7"/>
        <v>0</v>
      </c>
      <c r="V253" s="73">
        <f>IF(G253="Vervalt",0,IF(J253="Inkoop bij 3e partij",Q253*(1+PDC!$F$28),0))</f>
        <v>0</v>
      </c>
      <c r="W253" s="73">
        <f>IF(G253="Vervalt",0,IF(J253="Inkoop bij 3e partij",P253*(1+PDC!$F$27)+IF(G253=0,0,IF(LEN(G253)=0,0,VLOOKUP($G253,PDC!$B$6:$I$74,7,FALSE))),0))</f>
        <v>0</v>
      </c>
      <c r="X253" s="74">
        <f>IF(G253="Vervalt",0,IF(J253="Inkoop bij 3e partij",0,IF(G253=0,0,IF(LEN(G253)=0,0,VLOOKUP($G253,PDC!$B$6:$I$74,5,FALSE)))))</f>
        <v>0</v>
      </c>
      <c r="Y253" s="74">
        <f>IF(G253="Vervalt",0,IF(J253="On-Net maken (glasvezel)",$M253*PDC!$F$23+$N253*PDC!$F$24+PDC!$F$22+$O253,IF(J253="On-Net maken (radio)",PDC!$F$25+$O253,0)))</f>
        <v>0</v>
      </c>
    </row>
    <row r="254" spans="1:25" x14ac:dyDescent="0.3">
      <c r="A254" s="149" t="str">
        <f>IF(LEN(LocatieLijst!A254)=0,"",LocatieLijst!A254)</f>
        <v/>
      </c>
      <c r="B254" s="149" t="str">
        <f>IF(LEN(LocatieLijst!B254)=0,"",LocatieLijst!B254)</f>
        <v/>
      </c>
      <c r="C254" s="149" t="str">
        <f>IF(LEN(LocatieLijst!C254)=0,"",LocatieLijst!C254)</f>
        <v/>
      </c>
      <c r="D254" s="149" t="str">
        <f>IF(LEN(LocatieLijst!D254)=0,"",LocatieLijst!D254)</f>
        <v/>
      </c>
      <c r="E254" s="149" t="str">
        <f>IF(LEN(LocatieLijst!E254)=0,"",LocatieLijst!E254)</f>
        <v/>
      </c>
      <c r="F254" s="149" t="str">
        <f>IF(LEN(LocatieLijst!F254)=0,"",LocatieLijst!F254)</f>
        <v/>
      </c>
      <c r="G254" s="149" t="str">
        <f>IF(LEN(LocatieLijst!G254)=0,"",LocatieLijst!G254)</f>
        <v/>
      </c>
      <c r="H254" s="150" t="str">
        <f>IF(G254="Vervalt","Vervalt",IF(G254=0,"",IF(LEN(G254)=0,"",(VLOOKUP(Scenario1!$G254,PDC!$B$6:$I$74,2,FALSE)))))</f>
        <v/>
      </c>
      <c r="I254" s="149" t="str">
        <f>IF(LEN(LocatieLijst!I254)=0,"",LocatieLijst!I254)</f>
        <v/>
      </c>
      <c r="J254" s="2"/>
      <c r="K254" s="2"/>
      <c r="L254" s="3"/>
      <c r="M254" s="8"/>
      <c r="N254" s="8"/>
      <c r="O254" s="12"/>
      <c r="P254" s="4"/>
      <c r="Q254" s="4"/>
      <c r="R254" s="4"/>
      <c r="S254" s="72">
        <f t="shared" si="6"/>
        <v>0</v>
      </c>
      <c r="T254" s="72">
        <f>IF(G254="Vervalt",0,IF(G254=0,0,IF(LEN(G254)=0,0,(VLOOKUP($G254,PDC!$B$6:$I$74,6,FALSE)))))</f>
        <v>0</v>
      </c>
      <c r="U254" s="72">
        <f t="shared" si="7"/>
        <v>0</v>
      </c>
      <c r="V254" s="73">
        <f>IF(G254="Vervalt",0,IF(J254="Inkoop bij 3e partij",Q254*(1+PDC!$F$28),0))</f>
        <v>0</v>
      </c>
      <c r="W254" s="73">
        <f>IF(G254="Vervalt",0,IF(J254="Inkoop bij 3e partij",P254*(1+PDC!$F$27)+IF(G254=0,0,IF(LEN(G254)=0,0,VLOOKUP($G254,PDC!$B$6:$I$74,7,FALSE))),0))</f>
        <v>0</v>
      </c>
      <c r="X254" s="74">
        <f>IF(G254="Vervalt",0,IF(J254="Inkoop bij 3e partij",0,IF(G254=0,0,IF(LEN(G254)=0,0,VLOOKUP($G254,PDC!$B$6:$I$74,5,FALSE)))))</f>
        <v>0</v>
      </c>
      <c r="Y254" s="74">
        <f>IF(G254="Vervalt",0,IF(J254="On-Net maken (glasvezel)",$M254*PDC!$F$23+$N254*PDC!$F$24+PDC!$F$22+$O254,IF(J254="On-Net maken (radio)",PDC!$F$25+$O254,0)))</f>
        <v>0</v>
      </c>
    </row>
    <row r="255" spans="1:25" x14ac:dyDescent="0.3">
      <c r="A255" s="149" t="str">
        <f>IF(LEN(LocatieLijst!A255)=0,"",LocatieLijst!A255)</f>
        <v/>
      </c>
      <c r="B255" s="149" t="str">
        <f>IF(LEN(LocatieLijst!B255)=0,"",LocatieLijst!B255)</f>
        <v/>
      </c>
      <c r="C255" s="149" t="str">
        <f>IF(LEN(LocatieLijst!C255)=0,"",LocatieLijst!C255)</f>
        <v/>
      </c>
      <c r="D255" s="149" t="str">
        <f>IF(LEN(LocatieLijst!D255)=0,"",LocatieLijst!D255)</f>
        <v/>
      </c>
      <c r="E255" s="149" t="str">
        <f>IF(LEN(LocatieLijst!E255)=0,"",LocatieLijst!E255)</f>
        <v/>
      </c>
      <c r="F255" s="149" t="str">
        <f>IF(LEN(LocatieLijst!F255)=0,"",LocatieLijst!F255)</f>
        <v/>
      </c>
      <c r="G255" s="149" t="str">
        <f>IF(LEN(LocatieLijst!G255)=0,"",LocatieLijst!G255)</f>
        <v/>
      </c>
      <c r="H255" s="150" t="str">
        <f>IF(G255="Vervalt","Vervalt",IF(G255=0,"",IF(LEN(G255)=0,"",(VLOOKUP(Scenario1!$G255,PDC!$B$6:$I$74,2,FALSE)))))</f>
        <v/>
      </c>
      <c r="I255" s="149" t="str">
        <f>IF(LEN(LocatieLijst!I255)=0,"",LocatieLijst!I255)</f>
        <v/>
      </c>
      <c r="J255" s="2"/>
      <c r="K255" s="2"/>
      <c r="L255" s="3"/>
      <c r="M255" s="8"/>
      <c r="N255" s="8"/>
      <c r="O255" s="12"/>
      <c r="P255" s="4"/>
      <c r="Q255" s="4"/>
      <c r="R255" s="4"/>
      <c r="S255" s="72">
        <f t="shared" si="6"/>
        <v>0</v>
      </c>
      <c r="T255" s="72">
        <f>IF(G255="Vervalt",0,IF(G255=0,0,IF(LEN(G255)=0,0,(VLOOKUP($G255,PDC!$B$6:$I$74,6,FALSE)))))</f>
        <v>0</v>
      </c>
      <c r="U255" s="72">
        <f t="shared" si="7"/>
        <v>0</v>
      </c>
      <c r="V255" s="73">
        <f>IF(G255="Vervalt",0,IF(J255="Inkoop bij 3e partij",Q255*(1+PDC!$F$28),0))</f>
        <v>0</v>
      </c>
      <c r="W255" s="73">
        <f>IF(G255="Vervalt",0,IF(J255="Inkoop bij 3e partij",P255*(1+PDC!$F$27)+IF(G255=0,0,IF(LEN(G255)=0,0,VLOOKUP($G255,PDC!$B$6:$I$74,7,FALSE))),0))</f>
        <v>0</v>
      </c>
      <c r="X255" s="74">
        <f>IF(G255="Vervalt",0,IF(J255="Inkoop bij 3e partij",0,IF(G255=0,0,IF(LEN(G255)=0,0,VLOOKUP($G255,PDC!$B$6:$I$74,5,FALSE)))))</f>
        <v>0</v>
      </c>
      <c r="Y255" s="74">
        <f>IF(G255="Vervalt",0,IF(J255="On-Net maken (glasvezel)",$M255*PDC!$F$23+$N255*PDC!$F$24+PDC!$F$22+$O255,IF(J255="On-Net maken (radio)",PDC!$F$25+$O255,0)))</f>
        <v>0</v>
      </c>
    </row>
    <row r="256" spans="1:25" x14ac:dyDescent="0.3">
      <c r="A256" s="149" t="str">
        <f>IF(LEN(LocatieLijst!A256)=0,"",LocatieLijst!A256)</f>
        <v/>
      </c>
      <c r="B256" s="149" t="str">
        <f>IF(LEN(LocatieLijst!B256)=0,"",LocatieLijst!B256)</f>
        <v/>
      </c>
      <c r="C256" s="149" t="str">
        <f>IF(LEN(LocatieLijst!C256)=0,"",LocatieLijst!C256)</f>
        <v/>
      </c>
      <c r="D256" s="149" t="str">
        <f>IF(LEN(LocatieLijst!D256)=0,"",LocatieLijst!D256)</f>
        <v/>
      </c>
      <c r="E256" s="149" t="str">
        <f>IF(LEN(LocatieLijst!E256)=0,"",LocatieLijst!E256)</f>
        <v/>
      </c>
      <c r="F256" s="149" t="str">
        <f>IF(LEN(LocatieLijst!F256)=0,"",LocatieLijst!F256)</f>
        <v/>
      </c>
      <c r="G256" s="149" t="str">
        <f>IF(LEN(LocatieLijst!G256)=0,"",LocatieLijst!G256)</f>
        <v/>
      </c>
      <c r="H256" s="150" t="str">
        <f>IF(G256="Vervalt","Vervalt",IF(G256=0,"",IF(LEN(G256)=0,"",(VLOOKUP(Scenario1!$G256,PDC!$B$6:$I$74,2,FALSE)))))</f>
        <v/>
      </c>
      <c r="I256" s="149" t="str">
        <f>IF(LEN(LocatieLijst!I256)=0,"",LocatieLijst!I256)</f>
        <v/>
      </c>
      <c r="J256" s="2"/>
      <c r="K256" s="2"/>
      <c r="L256" s="3"/>
      <c r="M256" s="8"/>
      <c r="N256" s="8"/>
      <c r="O256" s="12"/>
      <c r="P256" s="4"/>
      <c r="Q256" s="4"/>
      <c r="R256" s="4"/>
      <c r="S256" s="72">
        <f t="shared" si="6"/>
        <v>0</v>
      </c>
      <c r="T256" s="72">
        <f>IF(G256="Vervalt",0,IF(G256=0,0,IF(LEN(G256)=0,0,(VLOOKUP($G256,PDC!$B$6:$I$74,6,FALSE)))))</f>
        <v>0</v>
      </c>
      <c r="U256" s="72">
        <f t="shared" si="7"/>
        <v>0</v>
      </c>
      <c r="V256" s="73">
        <f>IF(G256="Vervalt",0,IF(J256="Inkoop bij 3e partij",Q256*(1+PDC!$F$28),0))</f>
        <v>0</v>
      </c>
      <c r="W256" s="73">
        <f>IF(G256="Vervalt",0,IF(J256="Inkoop bij 3e partij",P256*(1+PDC!$F$27)+IF(G256=0,0,IF(LEN(G256)=0,0,VLOOKUP($G256,PDC!$B$6:$I$74,7,FALSE))),0))</f>
        <v>0</v>
      </c>
      <c r="X256" s="74">
        <f>IF(G256="Vervalt",0,IF(J256="Inkoop bij 3e partij",0,IF(G256=0,0,IF(LEN(G256)=0,0,VLOOKUP($G256,PDC!$B$6:$I$74,5,FALSE)))))</f>
        <v>0</v>
      </c>
      <c r="Y256" s="74">
        <f>IF(G256="Vervalt",0,IF(J256="On-Net maken (glasvezel)",$M256*PDC!$F$23+$N256*PDC!$F$24+PDC!$F$22+$O256,IF(J256="On-Net maken (radio)",PDC!$F$25+$O256,0)))</f>
        <v>0</v>
      </c>
    </row>
    <row r="257" spans="1:25" x14ac:dyDescent="0.3">
      <c r="A257" s="149" t="str">
        <f>IF(LEN(LocatieLijst!A257)=0,"",LocatieLijst!A257)</f>
        <v/>
      </c>
      <c r="B257" s="149" t="str">
        <f>IF(LEN(LocatieLijst!B257)=0,"",LocatieLijst!B257)</f>
        <v/>
      </c>
      <c r="C257" s="149" t="str">
        <f>IF(LEN(LocatieLijst!C257)=0,"",LocatieLijst!C257)</f>
        <v/>
      </c>
      <c r="D257" s="149" t="str">
        <f>IF(LEN(LocatieLijst!D257)=0,"",LocatieLijst!D257)</f>
        <v/>
      </c>
      <c r="E257" s="149" t="str">
        <f>IF(LEN(LocatieLijst!E257)=0,"",LocatieLijst!E257)</f>
        <v/>
      </c>
      <c r="F257" s="149" t="str">
        <f>IF(LEN(LocatieLijst!F257)=0,"",LocatieLijst!F257)</f>
        <v/>
      </c>
      <c r="G257" s="149" t="str">
        <f>IF(LEN(LocatieLijst!G257)=0,"",LocatieLijst!G257)</f>
        <v/>
      </c>
      <c r="H257" s="150" t="str">
        <f>IF(G257="Vervalt","Vervalt",IF(G257=0,"",IF(LEN(G257)=0,"",(VLOOKUP(Scenario1!$G257,PDC!$B$6:$I$74,2,FALSE)))))</f>
        <v/>
      </c>
      <c r="I257" s="149" t="str">
        <f>IF(LEN(LocatieLijst!I257)=0,"",LocatieLijst!I257)</f>
        <v/>
      </c>
      <c r="J257" s="2"/>
      <c r="K257" s="2"/>
      <c r="L257" s="3"/>
      <c r="M257" s="8"/>
      <c r="N257" s="8"/>
      <c r="O257" s="12"/>
      <c r="P257" s="4"/>
      <c r="Q257" s="4"/>
      <c r="R257" s="4"/>
      <c r="S257" s="72">
        <f t="shared" si="6"/>
        <v>0</v>
      </c>
      <c r="T257" s="72">
        <f>IF(G257="Vervalt",0,IF(G257=0,0,IF(LEN(G257)=0,0,(VLOOKUP($G257,PDC!$B$6:$I$74,6,FALSE)))))</f>
        <v>0</v>
      </c>
      <c r="U257" s="72">
        <f t="shared" si="7"/>
        <v>0</v>
      </c>
      <c r="V257" s="73">
        <f>IF(G257="Vervalt",0,IF(J257="Inkoop bij 3e partij",Q257*(1+PDC!$F$28),0))</f>
        <v>0</v>
      </c>
      <c r="W257" s="73">
        <f>IF(G257="Vervalt",0,IF(J257="Inkoop bij 3e partij",P257*(1+PDC!$F$27)+IF(G257=0,0,IF(LEN(G257)=0,0,VLOOKUP($G257,PDC!$B$6:$I$74,7,FALSE))),0))</f>
        <v>0</v>
      </c>
      <c r="X257" s="74">
        <f>IF(G257="Vervalt",0,IF(J257="Inkoop bij 3e partij",0,IF(G257=0,0,IF(LEN(G257)=0,0,VLOOKUP($G257,PDC!$B$6:$I$74,5,FALSE)))))</f>
        <v>0</v>
      </c>
      <c r="Y257" s="74">
        <f>IF(G257="Vervalt",0,IF(J257="On-Net maken (glasvezel)",$M257*PDC!$F$23+$N257*PDC!$F$24+PDC!$F$22+$O257,IF(J257="On-Net maken (radio)",PDC!$F$25+$O257,0)))</f>
        <v>0</v>
      </c>
    </row>
    <row r="258" spans="1:25" x14ac:dyDescent="0.3">
      <c r="A258" s="149" t="str">
        <f>IF(LEN(LocatieLijst!A258)=0,"",LocatieLijst!A258)</f>
        <v/>
      </c>
      <c r="B258" s="149" t="str">
        <f>IF(LEN(LocatieLijst!B258)=0,"",LocatieLijst!B258)</f>
        <v/>
      </c>
      <c r="C258" s="149" t="str">
        <f>IF(LEN(LocatieLijst!C258)=0,"",LocatieLijst!C258)</f>
        <v/>
      </c>
      <c r="D258" s="149" t="str">
        <f>IF(LEN(LocatieLijst!D258)=0,"",LocatieLijst!D258)</f>
        <v/>
      </c>
      <c r="E258" s="149" t="str">
        <f>IF(LEN(LocatieLijst!E258)=0,"",LocatieLijst!E258)</f>
        <v/>
      </c>
      <c r="F258" s="149" t="str">
        <f>IF(LEN(LocatieLijst!F258)=0,"",LocatieLijst!F258)</f>
        <v/>
      </c>
      <c r="G258" s="149" t="str">
        <f>IF(LEN(LocatieLijst!G258)=0,"",LocatieLijst!G258)</f>
        <v/>
      </c>
      <c r="H258" s="150" t="str">
        <f>IF(G258="Vervalt","Vervalt",IF(G258=0,"",IF(LEN(G258)=0,"",(VLOOKUP(Scenario1!$G258,PDC!$B$6:$I$74,2,FALSE)))))</f>
        <v/>
      </c>
      <c r="I258" s="149" t="str">
        <f>IF(LEN(LocatieLijst!I258)=0,"",LocatieLijst!I258)</f>
        <v/>
      </c>
      <c r="J258" s="2"/>
      <c r="K258" s="2"/>
      <c r="L258" s="3"/>
      <c r="M258" s="8"/>
      <c r="N258" s="8"/>
      <c r="O258" s="12"/>
      <c r="P258" s="4"/>
      <c r="Q258" s="4"/>
      <c r="R258" s="4"/>
      <c r="S258" s="72">
        <f t="shared" si="6"/>
        <v>0</v>
      </c>
      <c r="T258" s="72">
        <f>IF(G258="Vervalt",0,IF(G258=0,0,IF(LEN(G258)=0,0,(VLOOKUP($G258,PDC!$B$6:$I$74,6,FALSE)))))</f>
        <v>0</v>
      </c>
      <c r="U258" s="72">
        <f t="shared" si="7"/>
        <v>0</v>
      </c>
      <c r="V258" s="73">
        <f>IF(G258="Vervalt",0,IF(J258="Inkoop bij 3e partij",Q258*(1+PDC!$F$28),0))</f>
        <v>0</v>
      </c>
      <c r="W258" s="73">
        <f>IF(G258="Vervalt",0,IF(J258="Inkoop bij 3e partij",P258*(1+PDC!$F$27)+IF(G258=0,0,IF(LEN(G258)=0,0,VLOOKUP($G258,PDC!$B$6:$I$74,7,FALSE))),0))</f>
        <v>0</v>
      </c>
      <c r="X258" s="74">
        <f>IF(G258="Vervalt",0,IF(J258="Inkoop bij 3e partij",0,IF(G258=0,0,IF(LEN(G258)=0,0,VLOOKUP($G258,PDC!$B$6:$I$74,5,FALSE)))))</f>
        <v>0</v>
      </c>
      <c r="Y258" s="74">
        <f>IF(G258="Vervalt",0,IF(J258="On-Net maken (glasvezel)",$M258*PDC!$F$23+$N258*PDC!$F$24+PDC!$F$22+$O258,IF(J258="On-Net maken (radio)",PDC!$F$25+$O258,0)))</f>
        <v>0</v>
      </c>
    </row>
    <row r="259" spans="1:25" x14ac:dyDescent="0.3">
      <c r="A259" s="149" t="str">
        <f>IF(LEN(LocatieLijst!A259)=0,"",LocatieLijst!A259)</f>
        <v/>
      </c>
      <c r="B259" s="149" t="str">
        <f>IF(LEN(LocatieLijst!B259)=0,"",LocatieLijst!B259)</f>
        <v/>
      </c>
      <c r="C259" s="149" t="str">
        <f>IF(LEN(LocatieLijst!C259)=0,"",LocatieLijst!C259)</f>
        <v/>
      </c>
      <c r="D259" s="149" t="str">
        <f>IF(LEN(LocatieLijst!D259)=0,"",LocatieLijst!D259)</f>
        <v/>
      </c>
      <c r="E259" s="149" t="str">
        <f>IF(LEN(LocatieLijst!E259)=0,"",LocatieLijst!E259)</f>
        <v/>
      </c>
      <c r="F259" s="149" t="str">
        <f>IF(LEN(LocatieLijst!F259)=0,"",LocatieLijst!F259)</f>
        <v/>
      </c>
      <c r="G259" s="149" t="str">
        <f>IF(LEN(LocatieLijst!G259)=0,"",LocatieLijst!G259)</f>
        <v/>
      </c>
      <c r="H259" s="150" t="str">
        <f>IF(G259="Vervalt","Vervalt",IF(G259=0,"",IF(LEN(G259)=0,"",(VLOOKUP(Scenario1!$G259,PDC!$B$6:$I$74,2,FALSE)))))</f>
        <v/>
      </c>
      <c r="I259" s="149" t="str">
        <f>IF(LEN(LocatieLijst!I259)=0,"",LocatieLijst!I259)</f>
        <v/>
      </c>
      <c r="J259" s="2"/>
      <c r="K259" s="2"/>
      <c r="L259" s="3"/>
      <c r="M259" s="8"/>
      <c r="N259" s="8"/>
      <c r="O259" s="12"/>
      <c r="P259" s="4"/>
      <c r="Q259" s="4"/>
      <c r="R259" s="4"/>
      <c r="S259" s="72">
        <f t="shared" si="6"/>
        <v>0</v>
      </c>
      <c r="T259" s="72">
        <f>IF(G259="Vervalt",0,IF(G259=0,0,IF(LEN(G259)=0,0,(VLOOKUP($G259,PDC!$B$6:$I$74,6,FALSE)))))</f>
        <v>0</v>
      </c>
      <c r="U259" s="72">
        <f t="shared" si="7"/>
        <v>0</v>
      </c>
      <c r="V259" s="73">
        <f>IF(G259="Vervalt",0,IF(J259="Inkoop bij 3e partij",Q259*(1+PDC!$F$28),0))</f>
        <v>0</v>
      </c>
      <c r="W259" s="73">
        <f>IF(G259="Vervalt",0,IF(J259="Inkoop bij 3e partij",P259*(1+PDC!$F$27)+IF(G259=0,0,IF(LEN(G259)=0,0,VLOOKUP($G259,PDC!$B$6:$I$74,7,FALSE))),0))</f>
        <v>0</v>
      </c>
      <c r="X259" s="74">
        <f>IF(G259="Vervalt",0,IF(J259="Inkoop bij 3e partij",0,IF(G259=0,0,IF(LEN(G259)=0,0,VLOOKUP($G259,PDC!$B$6:$I$74,5,FALSE)))))</f>
        <v>0</v>
      </c>
      <c r="Y259" s="74">
        <f>IF(G259="Vervalt",0,IF(J259="On-Net maken (glasvezel)",$M259*PDC!$F$23+$N259*PDC!$F$24+PDC!$F$22+$O259,IF(J259="On-Net maken (radio)",PDC!$F$25+$O259,0)))</f>
        <v>0</v>
      </c>
    </row>
    <row r="260" spans="1:25" x14ac:dyDescent="0.3">
      <c r="A260" s="149" t="str">
        <f>IF(LEN(LocatieLijst!A260)=0,"",LocatieLijst!A260)</f>
        <v/>
      </c>
      <c r="B260" s="149" t="str">
        <f>IF(LEN(LocatieLijst!B260)=0,"",LocatieLijst!B260)</f>
        <v/>
      </c>
      <c r="C260" s="149" t="str">
        <f>IF(LEN(LocatieLijst!C260)=0,"",LocatieLijst!C260)</f>
        <v/>
      </c>
      <c r="D260" s="149" t="str">
        <f>IF(LEN(LocatieLijst!D260)=0,"",LocatieLijst!D260)</f>
        <v/>
      </c>
      <c r="E260" s="149" t="str">
        <f>IF(LEN(LocatieLijst!E260)=0,"",LocatieLijst!E260)</f>
        <v/>
      </c>
      <c r="F260" s="149" t="str">
        <f>IF(LEN(LocatieLijst!F260)=0,"",LocatieLijst!F260)</f>
        <v/>
      </c>
      <c r="G260" s="149" t="str">
        <f>IF(LEN(LocatieLijst!G260)=0,"",LocatieLijst!G260)</f>
        <v/>
      </c>
      <c r="H260" s="150" t="str">
        <f>IF(G260="Vervalt","Vervalt",IF(G260=0,"",IF(LEN(G260)=0,"",(VLOOKUP(Scenario1!$G260,PDC!$B$6:$I$74,2,FALSE)))))</f>
        <v/>
      </c>
      <c r="I260" s="149" t="str">
        <f>IF(LEN(LocatieLijst!I260)=0,"",LocatieLijst!I260)</f>
        <v/>
      </c>
      <c r="J260" s="2"/>
      <c r="K260" s="2"/>
      <c r="L260" s="3"/>
      <c r="M260" s="8"/>
      <c r="N260" s="8"/>
      <c r="O260" s="12"/>
      <c r="P260" s="4"/>
      <c r="Q260" s="4"/>
      <c r="R260" s="4"/>
      <c r="S260" s="72">
        <f t="shared" si="6"/>
        <v>0</v>
      </c>
      <c r="T260" s="72">
        <f>IF(G260="Vervalt",0,IF(G260=0,0,IF(LEN(G260)=0,0,(VLOOKUP($G260,PDC!$B$6:$I$74,6,FALSE)))))</f>
        <v>0</v>
      </c>
      <c r="U260" s="72">
        <f t="shared" si="7"/>
        <v>0</v>
      </c>
      <c r="V260" s="73">
        <f>IF(G260="Vervalt",0,IF(J260="Inkoop bij 3e partij",Q260*(1+PDC!$F$28),0))</f>
        <v>0</v>
      </c>
      <c r="W260" s="73">
        <f>IF(G260="Vervalt",0,IF(J260="Inkoop bij 3e partij",P260*(1+PDC!$F$27)+IF(G260=0,0,IF(LEN(G260)=0,0,VLOOKUP($G260,PDC!$B$6:$I$74,7,FALSE))),0))</f>
        <v>0</v>
      </c>
      <c r="X260" s="74">
        <f>IF(G260="Vervalt",0,IF(J260="Inkoop bij 3e partij",0,IF(G260=0,0,IF(LEN(G260)=0,0,VLOOKUP($G260,PDC!$B$6:$I$74,5,FALSE)))))</f>
        <v>0</v>
      </c>
      <c r="Y260" s="74">
        <f>IF(G260="Vervalt",0,IF(J260="On-Net maken (glasvezel)",$M260*PDC!$F$23+$N260*PDC!$F$24+PDC!$F$22+$O260,IF(J260="On-Net maken (radio)",PDC!$F$25+$O260,0)))</f>
        <v>0</v>
      </c>
    </row>
    <row r="261" spans="1:25" x14ac:dyDescent="0.3">
      <c r="A261" s="149" t="str">
        <f>IF(LEN(LocatieLijst!A261)=0,"",LocatieLijst!A261)</f>
        <v/>
      </c>
      <c r="B261" s="149" t="str">
        <f>IF(LEN(LocatieLijst!B261)=0,"",LocatieLijst!B261)</f>
        <v/>
      </c>
      <c r="C261" s="149" t="str">
        <f>IF(LEN(LocatieLijst!C261)=0,"",LocatieLijst!C261)</f>
        <v/>
      </c>
      <c r="D261" s="149" t="str">
        <f>IF(LEN(LocatieLijst!D261)=0,"",LocatieLijst!D261)</f>
        <v/>
      </c>
      <c r="E261" s="149" t="str">
        <f>IF(LEN(LocatieLijst!E261)=0,"",LocatieLijst!E261)</f>
        <v/>
      </c>
      <c r="F261" s="149" t="str">
        <f>IF(LEN(LocatieLijst!F261)=0,"",LocatieLijst!F261)</f>
        <v/>
      </c>
      <c r="G261" s="149" t="str">
        <f>IF(LEN(LocatieLijst!G261)=0,"",LocatieLijst!G261)</f>
        <v/>
      </c>
      <c r="H261" s="150" t="str">
        <f>IF(G261="Vervalt","Vervalt",IF(G261=0,"",IF(LEN(G261)=0,"",(VLOOKUP(Scenario1!$G261,PDC!$B$6:$I$74,2,FALSE)))))</f>
        <v/>
      </c>
      <c r="I261" s="149" t="str">
        <f>IF(LEN(LocatieLijst!I261)=0,"",LocatieLijst!I261)</f>
        <v/>
      </c>
      <c r="J261" s="2"/>
      <c r="K261" s="2"/>
      <c r="L261" s="3"/>
      <c r="M261" s="8"/>
      <c r="N261" s="8"/>
      <c r="O261" s="12"/>
      <c r="P261" s="4"/>
      <c r="Q261" s="4"/>
      <c r="R261" s="4"/>
      <c r="S261" s="72">
        <f t="shared" si="6"/>
        <v>0</v>
      </c>
      <c r="T261" s="72">
        <f>IF(G261="Vervalt",0,IF(G261=0,0,IF(LEN(G261)=0,0,(VLOOKUP($G261,PDC!$B$6:$I$74,6,FALSE)))))</f>
        <v>0</v>
      </c>
      <c r="U261" s="72">
        <f t="shared" si="7"/>
        <v>0</v>
      </c>
      <c r="V261" s="73">
        <f>IF(G261="Vervalt",0,IF(J261="Inkoop bij 3e partij",Q261*(1+PDC!$F$28),0))</f>
        <v>0</v>
      </c>
      <c r="W261" s="73">
        <f>IF(G261="Vervalt",0,IF(J261="Inkoop bij 3e partij",P261*(1+PDC!$F$27)+IF(G261=0,0,IF(LEN(G261)=0,0,VLOOKUP($G261,PDC!$B$6:$I$74,7,FALSE))),0))</f>
        <v>0</v>
      </c>
      <c r="X261" s="74">
        <f>IF(G261="Vervalt",0,IF(J261="Inkoop bij 3e partij",0,IF(G261=0,0,IF(LEN(G261)=0,0,VLOOKUP($G261,PDC!$B$6:$I$74,5,FALSE)))))</f>
        <v>0</v>
      </c>
      <c r="Y261" s="74">
        <f>IF(G261="Vervalt",0,IF(J261="On-Net maken (glasvezel)",$M261*PDC!$F$23+$N261*PDC!$F$24+PDC!$F$22+$O261,IF(J261="On-Net maken (radio)",PDC!$F$25+$O261,0)))</f>
        <v>0</v>
      </c>
    </row>
    <row r="262" spans="1:25" x14ac:dyDescent="0.3">
      <c r="A262" s="149" t="str">
        <f>IF(LEN(LocatieLijst!A262)=0,"",LocatieLijst!A262)</f>
        <v/>
      </c>
      <c r="B262" s="149" t="str">
        <f>IF(LEN(LocatieLijst!B262)=0,"",LocatieLijst!B262)</f>
        <v/>
      </c>
      <c r="C262" s="149" t="str">
        <f>IF(LEN(LocatieLijst!C262)=0,"",LocatieLijst!C262)</f>
        <v/>
      </c>
      <c r="D262" s="149" t="str">
        <f>IF(LEN(LocatieLijst!D262)=0,"",LocatieLijst!D262)</f>
        <v/>
      </c>
      <c r="E262" s="149" t="str">
        <f>IF(LEN(LocatieLijst!E262)=0,"",LocatieLijst!E262)</f>
        <v/>
      </c>
      <c r="F262" s="149" t="str">
        <f>IF(LEN(LocatieLijst!F262)=0,"",LocatieLijst!F262)</f>
        <v/>
      </c>
      <c r="G262" s="149" t="str">
        <f>IF(LEN(LocatieLijst!G262)=0,"",LocatieLijst!G262)</f>
        <v/>
      </c>
      <c r="H262" s="150" t="str">
        <f>IF(G262="Vervalt","Vervalt",IF(G262=0,"",IF(LEN(G262)=0,"",(VLOOKUP(Scenario1!$G262,PDC!$B$6:$I$74,2,FALSE)))))</f>
        <v/>
      </c>
      <c r="I262" s="149" t="str">
        <f>IF(LEN(LocatieLijst!I262)=0,"",LocatieLijst!I262)</f>
        <v/>
      </c>
      <c r="J262" s="2"/>
      <c r="K262" s="2"/>
      <c r="L262" s="3"/>
      <c r="M262" s="8"/>
      <c r="N262" s="8"/>
      <c r="O262" s="12"/>
      <c r="P262" s="4"/>
      <c r="Q262" s="4"/>
      <c r="R262" s="4"/>
      <c r="S262" s="72">
        <f t="shared" si="6"/>
        <v>0</v>
      </c>
      <c r="T262" s="72">
        <f>IF(G262="Vervalt",0,IF(G262=0,0,IF(LEN(G262)=0,0,(VLOOKUP($G262,PDC!$B$6:$I$74,6,FALSE)))))</f>
        <v>0</v>
      </c>
      <c r="U262" s="72">
        <f t="shared" si="7"/>
        <v>0</v>
      </c>
      <c r="V262" s="73">
        <f>IF(G262="Vervalt",0,IF(J262="Inkoop bij 3e partij",Q262*(1+PDC!$F$28),0))</f>
        <v>0</v>
      </c>
      <c r="W262" s="73">
        <f>IF(G262="Vervalt",0,IF(J262="Inkoop bij 3e partij",P262*(1+PDC!$F$27)+IF(G262=0,0,IF(LEN(G262)=0,0,VLOOKUP($G262,PDC!$B$6:$I$74,7,FALSE))),0))</f>
        <v>0</v>
      </c>
      <c r="X262" s="74">
        <f>IF(G262="Vervalt",0,IF(J262="Inkoop bij 3e partij",0,IF(G262=0,0,IF(LEN(G262)=0,0,VLOOKUP($G262,PDC!$B$6:$I$74,5,FALSE)))))</f>
        <v>0</v>
      </c>
      <c r="Y262" s="74">
        <f>IF(G262="Vervalt",0,IF(J262="On-Net maken (glasvezel)",$M262*PDC!$F$23+$N262*PDC!$F$24+PDC!$F$22+$O262,IF(J262="On-Net maken (radio)",PDC!$F$25+$O262,0)))</f>
        <v>0</v>
      </c>
    </row>
    <row r="263" spans="1:25" x14ac:dyDescent="0.3">
      <c r="A263" s="149" t="str">
        <f>IF(LEN(LocatieLijst!A263)=0,"",LocatieLijst!A263)</f>
        <v/>
      </c>
      <c r="B263" s="149" t="str">
        <f>IF(LEN(LocatieLijst!B263)=0,"",LocatieLijst!B263)</f>
        <v/>
      </c>
      <c r="C263" s="149" t="str">
        <f>IF(LEN(LocatieLijst!C263)=0,"",LocatieLijst!C263)</f>
        <v/>
      </c>
      <c r="D263" s="149" t="str">
        <f>IF(LEN(LocatieLijst!D263)=0,"",LocatieLijst!D263)</f>
        <v/>
      </c>
      <c r="E263" s="149" t="str">
        <f>IF(LEN(LocatieLijst!E263)=0,"",LocatieLijst!E263)</f>
        <v/>
      </c>
      <c r="F263" s="149" t="str">
        <f>IF(LEN(LocatieLijst!F263)=0,"",LocatieLijst!F263)</f>
        <v/>
      </c>
      <c r="G263" s="149" t="str">
        <f>IF(LEN(LocatieLijst!G263)=0,"",LocatieLijst!G263)</f>
        <v/>
      </c>
      <c r="H263" s="150" t="str">
        <f>IF(G263="Vervalt","Vervalt",IF(G263=0,"",IF(LEN(G263)=0,"",(VLOOKUP(Scenario1!$G263,PDC!$B$6:$I$74,2,FALSE)))))</f>
        <v/>
      </c>
      <c r="I263" s="149" t="str">
        <f>IF(LEN(LocatieLijst!I263)=0,"",LocatieLijst!I263)</f>
        <v/>
      </c>
      <c r="J263" s="2"/>
      <c r="K263" s="2"/>
      <c r="L263" s="3"/>
      <c r="M263" s="8"/>
      <c r="N263" s="8"/>
      <c r="O263" s="12"/>
      <c r="P263" s="4"/>
      <c r="Q263" s="4"/>
      <c r="R263" s="4"/>
      <c r="S263" s="72">
        <f t="shared" si="6"/>
        <v>0</v>
      </c>
      <c r="T263" s="72">
        <f>IF(G263="Vervalt",0,IF(G263=0,0,IF(LEN(G263)=0,0,(VLOOKUP($G263,PDC!$B$6:$I$74,6,FALSE)))))</f>
        <v>0</v>
      </c>
      <c r="U263" s="72">
        <f t="shared" si="7"/>
        <v>0</v>
      </c>
      <c r="V263" s="73">
        <f>IF(G263="Vervalt",0,IF(J263="Inkoop bij 3e partij",Q263*(1+PDC!$F$28),0))</f>
        <v>0</v>
      </c>
      <c r="W263" s="73">
        <f>IF(G263="Vervalt",0,IF(J263="Inkoop bij 3e partij",P263*(1+PDC!$F$27)+IF(G263=0,0,IF(LEN(G263)=0,0,VLOOKUP($G263,PDC!$B$6:$I$74,7,FALSE))),0))</f>
        <v>0</v>
      </c>
      <c r="X263" s="74">
        <f>IF(G263="Vervalt",0,IF(J263="Inkoop bij 3e partij",0,IF(G263=0,0,IF(LEN(G263)=0,0,VLOOKUP($G263,PDC!$B$6:$I$74,5,FALSE)))))</f>
        <v>0</v>
      </c>
      <c r="Y263" s="74">
        <f>IF(G263="Vervalt",0,IF(J263="On-Net maken (glasvezel)",$M263*PDC!$F$23+$N263*PDC!$F$24+PDC!$F$22+$O263,IF(J263="On-Net maken (radio)",PDC!$F$25+$O263,0)))</f>
        <v>0</v>
      </c>
    </row>
    <row r="264" spans="1:25" x14ac:dyDescent="0.3">
      <c r="A264" s="149" t="str">
        <f>IF(LEN(LocatieLijst!A264)=0,"",LocatieLijst!A264)</f>
        <v/>
      </c>
      <c r="B264" s="149" t="str">
        <f>IF(LEN(LocatieLijst!B264)=0,"",LocatieLijst!B264)</f>
        <v/>
      </c>
      <c r="C264" s="149" t="str">
        <f>IF(LEN(LocatieLijst!C264)=0,"",LocatieLijst!C264)</f>
        <v/>
      </c>
      <c r="D264" s="149" t="str">
        <f>IF(LEN(LocatieLijst!D264)=0,"",LocatieLijst!D264)</f>
        <v/>
      </c>
      <c r="E264" s="149" t="str">
        <f>IF(LEN(LocatieLijst!E264)=0,"",LocatieLijst!E264)</f>
        <v/>
      </c>
      <c r="F264" s="149" t="str">
        <f>IF(LEN(LocatieLijst!F264)=0,"",LocatieLijst!F264)</f>
        <v/>
      </c>
      <c r="G264" s="149" t="str">
        <f>IF(LEN(LocatieLijst!G264)=0,"",LocatieLijst!G264)</f>
        <v/>
      </c>
      <c r="H264" s="150" t="str">
        <f>IF(G264="Vervalt","Vervalt",IF(G264=0,"",IF(LEN(G264)=0,"",(VLOOKUP(Scenario1!$G264,PDC!$B$6:$I$74,2,FALSE)))))</f>
        <v/>
      </c>
      <c r="I264" s="149" t="str">
        <f>IF(LEN(LocatieLijst!I264)=0,"",LocatieLijst!I264)</f>
        <v/>
      </c>
      <c r="J264" s="2"/>
      <c r="K264" s="2"/>
      <c r="L264" s="3"/>
      <c r="M264" s="8"/>
      <c r="N264" s="8"/>
      <c r="O264" s="12"/>
      <c r="P264" s="4"/>
      <c r="Q264" s="4"/>
      <c r="R264" s="4"/>
      <c r="S264" s="72">
        <f t="shared" si="6"/>
        <v>0</v>
      </c>
      <c r="T264" s="72">
        <f>IF(G264="Vervalt",0,IF(G264=0,0,IF(LEN(G264)=0,0,(VLOOKUP($G264,PDC!$B$6:$I$74,6,FALSE)))))</f>
        <v>0</v>
      </c>
      <c r="U264" s="72">
        <f t="shared" si="7"/>
        <v>0</v>
      </c>
      <c r="V264" s="73">
        <f>IF(G264="Vervalt",0,IF(J264="Inkoop bij 3e partij",Q264*(1+PDC!$F$28),0))</f>
        <v>0</v>
      </c>
      <c r="W264" s="73">
        <f>IF(G264="Vervalt",0,IF(J264="Inkoop bij 3e partij",P264*(1+PDC!$F$27)+IF(G264=0,0,IF(LEN(G264)=0,0,VLOOKUP($G264,PDC!$B$6:$I$74,7,FALSE))),0))</f>
        <v>0</v>
      </c>
      <c r="X264" s="74">
        <f>IF(G264="Vervalt",0,IF(J264="Inkoop bij 3e partij",0,IF(G264=0,0,IF(LEN(G264)=0,0,VLOOKUP($G264,PDC!$B$6:$I$74,5,FALSE)))))</f>
        <v>0</v>
      </c>
      <c r="Y264" s="74">
        <f>IF(G264="Vervalt",0,IF(J264="On-Net maken (glasvezel)",$M264*PDC!$F$23+$N264*PDC!$F$24+PDC!$F$22+$O264,IF(J264="On-Net maken (radio)",PDC!$F$25+$O264,0)))</f>
        <v>0</v>
      </c>
    </row>
    <row r="265" spans="1:25" x14ac:dyDescent="0.3">
      <c r="A265" s="149" t="str">
        <f>IF(LEN(LocatieLijst!A265)=0,"",LocatieLijst!A265)</f>
        <v/>
      </c>
      <c r="B265" s="149" t="str">
        <f>IF(LEN(LocatieLijst!B265)=0,"",LocatieLijst!B265)</f>
        <v/>
      </c>
      <c r="C265" s="149" t="str">
        <f>IF(LEN(LocatieLijst!C265)=0,"",LocatieLijst!C265)</f>
        <v/>
      </c>
      <c r="D265" s="149" t="str">
        <f>IF(LEN(LocatieLijst!D265)=0,"",LocatieLijst!D265)</f>
        <v/>
      </c>
      <c r="E265" s="149" t="str">
        <f>IF(LEN(LocatieLijst!E265)=0,"",LocatieLijst!E265)</f>
        <v/>
      </c>
      <c r="F265" s="149" t="str">
        <f>IF(LEN(LocatieLijst!F265)=0,"",LocatieLijst!F265)</f>
        <v/>
      </c>
      <c r="G265" s="149" t="str">
        <f>IF(LEN(LocatieLijst!G265)=0,"",LocatieLijst!G265)</f>
        <v/>
      </c>
      <c r="H265" s="150" t="str">
        <f>IF(G265="Vervalt","Vervalt",IF(G265=0,"",IF(LEN(G265)=0,"",(VLOOKUP(Scenario1!$G265,PDC!$B$6:$I$74,2,FALSE)))))</f>
        <v/>
      </c>
      <c r="I265" s="149" t="str">
        <f>IF(LEN(LocatieLijst!I265)=0,"",LocatieLijst!I265)</f>
        <v/>
      </c>
      <c r="J265" s="2"/>
      <c r="K265" s="2"/>
      <c r="L265" s="3"/>
      <c r="M265" s="8"/>
      <c r="N265" s="8"/>
      <c r="O265" s="12"/>
      <c r="P265" s="4"/>
      <c r="Q265" s="4"/>
      <c r="R265" s="4"/>
      <c r="S265" s="72">
        <f t="shared" si="6"/>
        <v>0</v>
      </c>
      <c r="T265" s="72">
        <f>IF(G265="Vervalt",0,IF(G265=0,0,IF(LEN(G265)=0,0,(VLOOKUP($G265,PDC!$B$6:$I$74,6,FALSE)))))</f>
        <v>0</v>
      </c>
      <c r="U265" s="72">
        <f t="shared" si="7"/>
        <v>0</v>
      </c>
      <c r="V265" s="73">
        <f>IF(G265="Vervalt",0,IF(J265="Inkoop bij 3e partij",Q265*(1+PDC!$F$28),0))</f>
        <v>0</v>
      </c>
      <c r="W265" s="73">
        <f>IF(G265="Vervalt",0,IF(J265="Inkoop bij 3e partij",P265*(1+PDC!$F$27)+IF(G265=0,0,IF(LEN(G265)=0,0,VLOOKUP($G265,PDC!$B$6:$I$74,7,FALSE))),0))</f>
        <v>0</v>
      </c>
      <c r="X265" s="74">
        <f>IF(G265="Vervalt",0,IF(J265="Inkoop bij 3e partij",0,IF(G265=0,0,IF(LEN(G265)=0,0,VLOOKUP($G265,PDC!$B$6:$I$74,5,FALSE)))))</f>
        <v>0</v>
      </c>
      <c r="Y265" s="74">
        <f>IF(G265="Vervalt",0,IF(J265="On-Net maken (glasvezel)",$M265*PDC!$F$23+$N265*PDC!$F$24+PDC!$F$22+$O265,IF(J265="On-Net maken (radio)",PDC!$F$25+$O265,0)))</f>
        <v>0</v>
      </c>
    </row>
    <row r="266" spans="1:25" x14ac:dyDescent="0.3">
      <c r="A266" s="149" t="str">
        <f>IF(LEN(LocatieLijst!A266)=0,"",LocatieLijst!A266)</f>
        <v/>
      </c>
      <c r="B266" s="149" t="str">
        <f>IF(LEN(LocatieLijst!B266)=0,"",LocatieLijst!B266)</f>
        <v/>
      </c>
      <c r="C266" s="149" t="str">
        <f>IF(LEN(LocatieLijst!C266)=0,"",LocatieLijst!C266)</f>
        <v/>
      </c>
      <c r="D266" s="149" t="str">
        <f>IF(LEN(LocatieLijst!D266)=0,"",LocatieLijst!D266)</f>
        <v/>
      </c>
      <c r="E266" s="149" t="str">
        <f>IF(LEN(LocatieLijst!E266)=0,"",LocatieLijst!E266)</f>
        <v/>
      </c>
      <c r="F266" s="149" t="str">
        <f>IF(LEN(LocatieLijst!F266)=0,"",LocatieLijst!F266)</f>
        <v/>
      </c>
      <c r="G266" s="149" t="str">
        <f>IF(LEN(LocatieLijst!G266)=0,"",LocatieLijst!G266)</f>
        <v/>
      </c>
      <c r="H266" s="150" t="str">
        <f>IF(G266="Vervalt","Vervalt",IF(G266=0,"",IF(LEN(G266)=0,"",(VLOOKUP(Scenario1!$G266,PDC!$B$6:$I$74,2,FALSE)))))</f>
        <v/>
      </c>
      <c r="I266" s="149" t="str">
        <f>IF(LEN(LocatieLijst!I266)=0,"",LocatieLijst!I266)</f>
        <v/>
      </c>
      <c r="J266" s="2"/>
      <c r="K266" s="2"/>
      <c r="L266" s="3"/>
      <c r="M266" s="8"/>
      <c r="N266" s="8"/>
      <c r="O266" s="12"/>
      <c r="P266" s="4"/>
      <c r="Q266" s="4"/>
      <c r="R266" s="4"/>
      <c r="S266" s="72">
        <f t="shared" si="6"/>
        <v>0</v>
      </c>
      <c r="T266" s="72">
        <f>IF(G266="Vervalt",0,IF(G266=0,0,IF(LEN(G266)=0,0,(VLOOKUP($G266,PDC!$B$6:$I$74,6,FALSE)))))</f>
        <v>0</v>
      </c>
      <c r="U266" s="72">
        <f t="shared" si="7"/>
        <v>0</v>
      </c>
      <c r="V266" s="73">
        <f>IF(G266="Vervalt",0,IF(J266="Inkoop bij 3e partij",Q266*(1+PDC!$F$28),0))</f>
        <v>0</v>
      </c>
      <c r="W266" s="73">
        <f>IF(G266="Vervalt",0,IF(J266="Inkoop bij 3e partij",P266*(1+PDC!$F$27)+IF(G266=0,0,IF(LEN(G266)=0,0,VLOOKUP($G266,PDC!$B$6:$I$74,7,FALSE))),0))</f>
        <v>0</v>
      </c>
      <c r="X266" s="74">
        <f>IF(G266="Vervalt",0,IF(J266="Inkoop bij 3e partij",0,IF(G266=0,0,IF(LEN(G266)=0,0,VLOOKUP($G266,PDC!$B$6:$I$74,5,FALSE)))))</f>
        <v>0</v>
      </c>
      <c r="Y266" s="74">
        <f>IF(G266="Vervalt",0,IF(J266="On-Net maken (glasvezel)",$M266*PDC!$F$23+$N266*PDC!$F$24+PDC!$F$22+$O266,IF(J266="On-Net maken (radio)",PDC!$F$25+$O266,0)))</f>
        <v>0</v>
      </c>
    </row>
    <row r="267" spans="1:25" x14ac:dyDescent="0.3">
      <c r="A267" s="149" t="str">
        <f>IF(LEN(LocatieLijst!A267)=0,"",LocatieLijst!A267)</f>
        <v/>
      </c>
      <c r="B267" s="149" t="str">
        <f>IF(LEN(LocatieLijst!B267)=0,"",LocatieLijst!B267)</f>
        <v/>
      </c>
      <c r="C267" s="149" t="str">
        <f>IF(LEN(LocatieLijst!C267)=0,"",LocatieLijst!C267)</f>
        <v/>
      </c>
      <c r="D267" s="149" t="str">
        <f>IF(LEN(LocatieLijst!D267)=0,"",LocatieLijst!D267)</f>
        <v/>
      </c>
      <c r="E267" s="149" t="str">
        <f>IF(LEN(LocatieLijst!E267)=0,"",LocatieLijst!E267)</f>
        <v/>
      </c>
      <c r="F267" s="149" t="str">
        <f>IF(LEN(LocatieLijst!F267)=0,"",LocatieLijst!F267)</f>
        <v/>
      </c>
      <c r="G267" s="149" t="str">
        <f>IF(LEN(LocatieLijst!G267)=0,"",LocatieLijst!G267)</f>
        <v/>
      </c>
      <c r="H267" s="150" t="str">
        <f>IF(G267="Vervalt","Vervalt",IF(G267=0,"",IF(LEN(G267)=0,"",(VLOOKUP(Scenario1!$G267,PDC!$B$6:$I$74,2,FALSE)))))</f>
        <v/>
      </c>
      <c r="I267" s="149" t="str">
        <f>IF(LEN(LocatieLijst!I267)=0,"",LocatieLijst!I267)</f>
        <v/>
      </c>
      <c r="J267" s="2"/>
      <c r="K267" s="2"/>
      <c r="L267" s="3"/>
      <c r="M267" s="8"/>
      <c r="N267" s="8"/>
      <c r="O267" s="12"/>
      <c r="P267" s="4"/>
      <c r="Q267" s="4"/>
      <c r="R267" s="4"/>
      <c r="S267" s="72">
        <f t="shared" si="6"/>
        <v>0</v>
      </c>
      <c r="T267" s="72">
        <f>IF(G267="Vervalt",0,IF(G267=0,0,IF(LEN(G267)=0,0,(VLOOKUP($G267,PDC!$B$6:$I$74,6,FALSE)))))</f>
        <v>0</v>
      </c>
      <c r="U267" s="72">
        <f t="shared" si="7"/>
        <v>0</v>
      </c>
      <c r="V267" s="73">
        <f>IF(G267="Vervalt",0,IF(J267="Inkoop bij 3e partij",Q267*(1+PDC!$F$28),0))</f>
        <v>0</v>
      </c>
      <c r="W267" s="73">
        <f>IF(G267="Vervalt",0,IF(J267="Inkoop bij 3e partij",P267*(1+PDC!$F$27)+IF(G267=0,0,IF(LEN(G267)=0,0,VLOOKUP($G267,PDC!$B$6:$I$74,7,FALSE))),0))</f>
        <v>0</v>
      </c>
      <c r="X267" s="74">
        <f>IF(G267="Vervalt",0,IF(J267="Inkoop bij 3e partij",0,IF(G267=0,0,IF(LEN(G267)=0,0,VLOOKUP($G267,PDC!$B$6:$I$74,5,FALSE)))))</f>
        <v>0</v>
      </c>
      <c r="Y267" s="74">
        <f>IF(G267="Vervalt",0,IF(J267="On-Net maken (glasvezel)",$M267*PDC!$F$23+$N267*PDC!$F$24+PDC!$F$22+$O267,IF(J267="On-Net maken (radio)",PDC!$F$25+$O267,0)))</f>
        <v>0</v>
      </c>
    </row>
    <row r="268" spans="1:25" x14ac:dyDescent="0.3">
      <c r="A268" s="149" t="str">
        <f>IF(LEN(LocatieLijst!A268)=0,"",LocatieLijst!A268)</f>
        <v/>
      </c>
      <c r="B268" s="149" t="str">
        <f>IF(LEN(LocatieLijst!B268)=0,"",LocatieLijst!B268)</f>
        <v/>
      </c>
      <c r="C268" s="149" t="str">
        <f>IF(LEN(LocatieLijst!C268)=0,"",LocatieLijst!C268)</f>
        <v/>
      </c>
      <c r="D268" s="149" t="str">
        <f>IF(LEN(LocatieLijst!D268)=0,"",LocatieLijst!D268)</f>
        <v/>
      </c>
      <c r="E268" s="149" t="str">
        <f>IF(LEN(LocatieLijst!E268)=0,"",LocatieLijst!E268)</f>
        <v/>
      </c>
      <c r="F268" s="149" t="str">
        <f>IF(LEN(LocatieLijst!F268)=0,"",LocatieLijst!F268)</f>
        <v/>
      </c>
      <c r="G268" s="149" t="str">
        <f>IF(LEN(LocatieLijst!G268)=0,"",LocatieLijst!G268)</f>
        <v/>
      </c>
      <c r="H268" s="150" t="str">
        <f>IF(G268="Vervalt","Vervalt",IF(G268=0,"",IF(LEN(G268)=0,"",(VLOOKUP(Scenario1!$G268,PDC!$B$6:$I$74,2,FALSE)))))</f>
        <v/>
      </c>
      <c r="I268" s="149" t="str">
        <f>IF(LEN(LocatieLijst!I268)=0,"",LocatieLijst!I268)</f>
        <v/>
      </c>
      <c r="J268" s="2"/>
      <c r="K268" s="2"/>
      <c r="L268" s="3"/>
      <c r="M268" s="8"/>
      <c r="N268" s="8"/>
      <c r="O268" s="12"/>
      <c r="P268" s="4"/>
      <c r="Q268" s="4"/>
      <c r="R268" s="4"/>
      <c r="S268" s="72">
        <f t="shared" si="6"/>
        <v>0</v>
      </c>
      <c r="T268" s="72">
        <f>IF(G268="Vervalt",0,IF(G268=0,0,IF(LEN(G268)=0,0,(VLOOKUP($G268,PDC!$B$6:$I$74,6,FALSE)))))</f>
        <v>0</v>
      </c>
      <c r="U268" s="72">
        <f t="shared" si="7"/>
        <v>0</v>
      </c>
      <c r="V268" s="73">
        <f>IF(G268="Vervalt",0,IF(J268="Inkoop bij 3e partij",Q268*(1+PDC!$F$28),0))</f>
        <v>0</v>
      </c>
      <c r="W268" s="73">
        <f>IF(G268="Vervalt",0,IF(J268="Inkoop bij 3e partij",P268*(1+PDC!$F$27)+IF(G268=0,0,IF(LEN(G268)=0,0,VLOOKUP($G268,PDC!$B$6:$I$74,7,FALSE))),0))</f>
        <v>0</v>
      </c>
      <c r="X268" s="74">
        <f>IF(G268="Vervalt",0,IF(J268="Inkoop bij 3e partij",0,IF(G268=0,0,IF(LEN(G268)=0,0,VLOOKUP($G268,PDC!$B$6:$I$74,5,FALSE)))))</f>
        <v>0</v>
      </c>
      <c r="Y268" s="74">
        <f>IF(G268="Vervalt",0,IF(J268="On-Net maken (glasvezel)",$M268*PDC!$F$23+$N268*PDC!$F$24+PDC!$F$22+$O268,IF(J268="On-Net maken (radio)",PDC!$F$25+$O268,0)))</f>
        <v>0</v>
      </c>
    </row>
    <row r="269" spans="1:25" x14ac:dyDescent="0.3">
      <c r="A269" s="149" t="str">
        <f>IF(LEN(LocatieLijst!A269)=0,"",LocatieLijst!A269)</f>
        <v/>
      </c>
      <c r="B269" s="149" t="str">
        <f>IF(LEN(LocatieLijst!B269)=0,"",LocatieLijst!B269)</f>
        <v/>
      </c>
      <c r="C269" s="149" t="str">
        <f>IF(LEN(LocatieLijst!C269)=0,"",LocatieLijst!C269)</f>
        <v/>
      </c>
      <c r="D269" s="149" t="str">
        <f>IF(LEN(LocatieLijst!D269)=0,"",LocatieLijst!D269)</f>
        <v/>
      </c>
      <c r="E269" s="149" t="str">
        <f>IF(LEN(LocatieLijst!E269)=0,"",LocatieLijst!E269)</f>
        <v/>
      </c>
      <c r="F269" s="149" t="str">
        <f>IF(LEN(LocatieLijst!F269)=0,"",LocatieLijst!F269)</f>
        <v/>
      </c>
      <c r="G269" s="149" t="str">
        <f>IF(LEN(LocatieLijst!G269)=0,"",LocatieLijst!G269)</f>
        <v/>
      </c>
      <c r="H269" s="150" t="str">
        <f>IF(G269="Vervalt","Vervalt",IF(G269=0,"",IF(LEN(G269)=0,"",(VLOOKUP(Scenario1!$G269,PDC!$B$6:$I$74,2,FALSE)))))</f>
        <v/>
      </c>
      <c r="I269" s="149" t="str">
        <f>IF(LEN(LocatieLijst!I269)=0,"",LocatieLijst!I269)</f>
        <v/>
      </c>
      <c r="J269" s="2"/>
      <c r="K269" s="2"/>
      <c r="L269" s="3"/>
      <c r="M269" s="8"/>
      <c r="N269" s="8"/>
      <c r="O269" s="12"/>
      <c r="P269" s="4"/>
      <c r="Q269" s="4"/>
      <c r="R269" s="4"/>
      <c r="S269" s="72">
        <f t="shared" ref="S269:S332" si="8">IF(J269="Inkoop bij 3e partij",V269,X269)</f>
        <v>0</v>
      </c>
      <c r="T269" s="72">
        <f>IF(G269="Vervalt",0,IF(G269=0,0,IF(LEN(G269)=0,0,(VLOOKUP($G269,PDC!$B$6:$I$74,6,FALSE)))))</f>
        <v>0</v>
      </c>
      <c r="U269" s="72">
        <f t="shared" ref="U269:U332" si="9">IF(J269="On-Net maken",Y269,IF(J269="Inkoop bij 3e partij",W269,0))</f>
        <v>0</v>
      </c>
      <c r="V269" s="73">
        <f>IF(G269="Vervalt",0,IF(J269="Inkoop bij 3e partij",Q269*(1+PDC!$F$28),0))</f>
        <v>0</v>
      </c>
      <c r="W269" s="73">
        <f>IF(G269="Vervalt",0,IF(J269="Inkoop bij 3e partij",P269*(1+PDC!$F$27)+IF(G269=0,0,IF(LEN(G269)=0,0,VLOOKUP($G269,PDC!$B$6:$I$74,7,FALSE))),0))</f>
        <v>0</v>
      </c>
      <c r="X269" s="74">
        <f>IF(G269="Vervalt",0,IF(J269="Inkoop bij 3e partij",0,IF(G269=0,0,IF(LEN(G269)=0,0,VLOOKUP($G269,PDC!$B$6:$I$74,5,FALSE)))))</f>
        <v>0</v>
      </c>
      <c r="Y269" s="74">
        <f>IF(G269="Vervalt",0,IF(J269="On-Net maken (glasvezel)",$M269*PDC!$F$23+$N269*PDC!$F$24+PDC!$F$22+$O269,IF(J269="On-Net maken (radio)",PDC!$F$25+$O269,0)))</f>
        <v>0</v>
      </c>
    </row>
    <row r="270" spans="1:25" x14ac:dyDescent="0.3">
      <c r="A270" s="149" t="str">
        <f>IF(LEN(LocatieLijst!A270)=0,"",LocatieLijst!A270)</f>
        <v/>
      </c>
      <c r="B270" s="149" t="str">
        <f>IF(LEN(LocatieLijst!B270)=0,"",LocatieLijst!B270)</f>
        <v/>
      </c>
      <c r="C270" s="149" t="str">
        <f>IF(LEN(LocatieLijst!C270)=0,"",LocatieLijst!C270)</f>
        <v/>
      </c>
      <c r="D270" s="149" t="str">
        <f>IF(LEN(LocatieLijst!D270)=0,"",LocatieLijst!D270)</f>
        <v/>
      </c>
      <c r="E270" s="149" t="str">
        <f>IF(LEN(LocatieLijst!E270)=0,"",LocatieLijst!E270)</f>
        <v/>
      </c>
      <c r="F270" s="149" t="str">
        <f>IF(LEN(LocatieLijst!F270)=0,"",LocatieLijst!F270)</f>
        <v/>
      </c>
      <c r="G270" s="149" t="str">
        <f>IF(LEN(LocatieLijst!G270)=0,"",LocatieLijst!G270)</f>
        <v/>
      </c>
      <c r="H270" s="150" t="str">
        <f>IF(G270="Vervalt","Vervalt",IF(G270=0,"",IF(LEN(G270)=0,"",(VLOOKUP(Scenario1!$G270,PDC!$B$6:$I$74,2,FALSE)))))</f>
        <v/>
      </c>
      <c r="I270" s="149" t="str">
        <f>IF(LEN(LocatieLijst!I270)=0,"",LocatieLijst!I270)</f>
        <v/>
      </c>
      <c r="J270" s="2"/>
      <c r="K270" s="2"/>
      <c r="L270" s="3"/>
      <c r="M270" s="8"/>
      <c r="N270" s="8"/>
      <c r="O270" s="12"/>
      <c r="P270" s="4"/>
      <c r="Q270" s="4"/>
      <c r="R270" s="4"/>
      <c r="S270" s="72">
        <f t="shared" si="8"/>
        <v>0</v>
      </c>
      <c r="T270" s="72">
        <f>IF(G270="Vervalt",0,IF(G270=0,0,IF(LEN(G270)=0,0,(VLOOKUP($G270,PDC!$B$6:$I$74,6,FALSE)))))</f>
        <v>0</v>
      </c>
      <c r="U270" s="72">
        <f t="shared" si="9"/>
        <v>0</v>
      </c>
      <c r="V270" s="73">
        <f>IF(G270="Vervalt",0,IF(J270="Inkoop bij 3e partij",Q270*(1+PDC!$F$28),0))</f>
        <v>0</v>
      </c>
      <c r="W270" s="73">
        <f>IF(G270="Vervalt",0,IF(J270="Inkoop bij 3e partij",P270*(1+PDC!$F$27)+IF(G270=0,0,IF(LEN(G270)=0,0,VLOOKUP($G270,PDC!$B$6:$I$74,7,FALSE))),0))</f>
        <v>0</v>
      </c>
      <c r="X270" s="74">
        <f>IF(G270="Vervalt",0,IF(J270="Inkoop bij 3e partij",0,IF(G270=0,0,IF(LEN(G270)=0,0,VLOOKUP($G270,PDC!$B$6:$I$74,5,FALSE)))))</f>
        <v>0</v>
      </c>
      <c r="Y270" s="74">
        <f>IF(G270="Vervalt",0,IF(J270="On-Net maken (glasvezel)",$M270*PDC!$F$23+$N270*PDC!$F$24+PDC!$F$22+$O270,IF(J270="On-Net maken (radio)",PDC!$F$25+$O270,0)))</f>
        <v>0</v>
      </c>
    </row>
    <row r="271" spans="1:25" x14ac:dyDescent="0.3">
      <c r="A271" s="149" t="str">
        <f>IF(LEN(LocatieLijst!A271)=0,"",LocatieLijst!A271)</f>
        <v/>
      </c>
      <c r="B271" s="149" t="str">
        <f>IF(LEN(LocatieLijst!B271)=0,"",LocatieLijst!B271)</f>
        <v/>
      </c>
      <c r="C271" s="149" t="str">
        <f>IF(LEN(LocatieLijst!C271)=0,"",LocatieLijst!C271)</f>
        <v/>
      </c>
      <c r="D271" s="149" t="str">
        <f>IF(LEN(LocatieLijst!D271)=0,"",LocatieLijst!D271)</f>
        <v/>
      </c>
      <c r="E271" s="149" t="str">
        <f>IF(LEN(LocatieLijst!E271)=0,"",LocatieLijst!E271)</f>
        <v/>
      </c>
      <c r="F271" s="149" t="str">
        <f>IF(LEN(LocatieLijst!F271)=0,"",LocatieLijst!F271)</f>
        <v/>
      </c>
      <c r="G271" s="149" t="str">
        <f>IF(LEN(LocatieLijst!G271)=0,"",LocatieLijst!G271)</f>
        <v/>
      </c>
      <c r="H271" s="150" t="str">
        <f>IF(G271="Vervalt","Vervalt",IF(G271=0,"",IF(LEN(G271)=0,"",(VLOOKUP(Scenario1!$G271,PDC!$B$6:$I$74,2,FALSE)))))</f>
        <v/>
      </c>
      <c r="I271" s="149" t="str">
        <f>IF(LEN(LocatieLijst!I271)=0,"",LocatieLijst!I271)</f>
        <v/>
      </c>
      <c r="J271" s="2"/>
      <c r="K271" s="2"/>
      <c r="L271" s="3"/>
      <c r="M271" s="8"/>
      <c r="N271" s="8"/>
      <c r="O271" s="12"/>
      <c r="P271" s="4"/>
      <c r="Q271" s="4"/>
      <c r="R271" s="4"/>
      <c r="S271" s="72">
        <f t="shared" si="8"/>
        <v>0</v>
      </c>
      <c r="T271" s="72">
        <f>IF(G271="Vervalt",0,IF(G271=0,0,IF(LEN(G271)=0,0,(VLOOKUP($G271,PDC!$B$6:$I$74,6,FALSE)))))</f>
        <v>0</v>
      </c>
      <c r="U271" s="72">
        <f t="shared" si="9"/>
        <v>0</v>
      </c>
      <c r="V271" s="73">
        <f>IF(G271="Vervalt",0,IF(J271="Inkoop bij 3e partij",Q271*(1+PDC!$F$28),0))</f>
        <v>0</v>
      </c>
      <c r="W271" s="73">
        <f>IF(G271="Vervalt",0,IF(J271="Inkoop bij 3e partij",P271*(1+PDC!$F$27)+IF(G271=0,0,IF(LEN(G271)=0,0,VLOOKUP($G271,PDC!$B$6:$I$74,7,FALSE))),0))</f>
        <v>0</v>
      </c>
      <c r="X271" s="74">
        <f>IF(G271="Vervalt",0,IF(J271="Inkoop bij 3e partij",0,IF(G271=0,0,IF(LEN(G271)=0,0,VLOOKUP($G271,PDC!$B$6:$I$74,5,FALSE)))))</f>
        <v>0</v>
      </c>
      <c r="Y271" s="74">
        <f>IF(G271="Vervalt",0,IF(J271="On-Net maken (glasvezel)",$M271*PDC!$F$23+$N271*PDC!$F$24+PDC!$F$22+$O271,IF(J271="On-Net maken (radio)",PDC!$F$25+$O271,0)))</f>
        <v>0</v>
      </c>
    </row>
    <row r="272" spans="1:25" x14ac:dyDescent="0.3">
      <c r="A272" s="149" t="str">
        <f>IF(LEN(LocatieLijst!A272)=0,"",LocatieLijst!A272)</f>
        <v/>
      </c>
      <c r="B272" s="149" t="str">
        <f>IF(LEN(LocatieLijst!B272)=0,"",LocatieLijst!B272)</f>
        <v/>
      </c>
      <c r="C272" s="149" t="str">
        <f>IF(LEN(LocatieLijst!C272)=0,"",LocatieLijst!C272)</f>
        <v/>
      </c>
      <c r="D272" s="149" t="str">
        <f>IF(LEN(LocatieLijst!D272)=0,"",LocatieLijst!D272)</f>
        <v/>
      </c>
      <c r="E272" s="149" t="str">
        <f>IF(LEN(LocatieLijst!E272)=0,"",LocatieLijst!E272)</f>
        <v/>
      </c>
      <c r="F272" s="149" t="str">
        <f>IF(LEN(LocatieLijst!F272)=0,"",LocatieLijst!F272)</f>
        <v/>
      </c>
      <c r="G272" s="149" t="str">
        <f>IF(LEN(LocatieLijst!G272)=0,"",LocatieLijst!G272)</f>
        <v/>
      </c>
      <c r="H272" s="150" t="str">
        <f>IF(G272="Vervalt","Vervalt",IF(G272=0,"",IF(LEN(G272)=0,"",(VLOOKUP(Scenario1!$G272,PDC!$B$6:$I$74,2,FALSE)))))</f>
        <v/>
      </c>
      <c r="I272" s="149" t="str">
        <f>IF(LEN(LocatieLijst!I272)=0,"",LocatieLijst!I272)</f>
        <v/>
      </c>
      <c r="J272" s="2"/>
      <c r="K272" s="2"/>
      <c r="L272" s="3"/>
      <c r="M272" s="8"/>
      <c r="N272" s="8"/>
      <c r="O272" s="12"/>
      <c r="P272" s="4"/>
      <c r="Q272" s="4"/>
      <c r="R272" s="4"/>
      <c r="S272" s="72">
        <f t="shared" si="8"/>
        <v>0</v>
      </c>
      <c r="T272" s="72">
        <f>IF(G272="Vervalt",0,IF(G272=0,0,IF(LEN(G272)=0,0,(VLOOKUP($G272,PDC!$B$6:$I$74,6,FALSE)))))</f>
        <v>0</v>
      </c>
      <c r="U272" s="72">
        <f t="shared" si="9"/>
        <v>0</v>
      </c>
      <c r="V272" s="73">
        <f>IF(G272="Vervalt",0,IF(J272="Inkoop bij 3e partij",Q272*(1+PDC!$F$28),0))</f>
        <v>0</v>
      </c>
      <c r="W272" s="73">
        <f>IF(G272="Vervalt",0,IF(J272="Inkoop bij 3e partij",P272*(1+PDC!$F$27)+IF(G272=0,0,IF(LEN(G272)=0,0,VLOOKUP($G272,PDC!$B$6:$I$74,7,FALSE))),0))</f>
        <v>0</v>
      </c>
      <c r="X272" s="74">
        <f>IF(G272="Vervalt",0,IF(J272="Inkoop bij 3e partij",0,IF(G272=0,0,IF(LEN(G272)=0,0,VLOOKUP($G272,PDC!$B$6:$I$74,5,FALSE)))))</f>
        <v>0</v>
      </c>
      <c r="Y272" s="74">
        <f>IF(G272="Vervalt",0,IF(J272="On-Net maken (glasvezel)",$M272*PDC!$F$23+$N272*PDC!$F$24+PDC!$F$22+$O272,IF(J272="On-Net maken (radio)",PDC!$F$25+$O272,0)))</f>
        <v>0</v>
      </c>
    </row>
    <row r="273" spans="1:25" x14ac:dyDescent="0.3">
      <c r="A273" s="149" t="str">
        <f>IF(LEN(LocatieLijst!A273)=0,"",LocatieLijst!A273)</f>
        <v/>
      </c>
      <c r="B273" s="149" t="str">
        <f>IF(LEN(LocatieLijst!B273)=0,"",LocatieLijst!B273)</f>
        <v/>
      </c>
      <c r="C273" s="149" t="str">
        <f>IF(LEN(LocatieLijst!C273)=0,"",LocatieLijst!C273)</f>
        <v/>
      </c>
      <c r="D273" s="149" t="str">
        <f>IF(LEN(LocatieLijst!D273)=0,"",LocatieLijst!D273)</f>
        <v/>
      </c>
      <c r="E273" s="149" t="str">
        <f>IF(LEN(LocatieLijst!E273)=0,"",LocatieLijst!E273)</f>
        <v/>
      </c>
      <c r="F273" s="149" t="str">
        <f>IF(LEN(LocatieLijst!F273)=0,"",LocatieLijst!F273)</f>
        <v/>
      </c>
      <c r="G273" s="149" t="str">
        <f>IF(LEN(LocatieLijst!G273)=0,"",LocatieLijst!G273)</f>
        <v/>
      </c>
      <c r="H273" s="150" t="str">
        <f>IF(G273="Vervalt","Vervalt",IF(G273=0,"",IF(LEN(G273)=0,"",(VLOOKUP(Scenario1!$G273,PDC!$B$6:$I$74,2,FALSE)))))</f>
        <v/>
      </c>
      <c r="I273" s="149" t="str">
        <f>IF(LEN(LocatieLijst!I273)=0,"",LocatieLijst!I273)</f>
        <v/>
      </c>
      <c r="J273" s="2"/>
      <c r="K273" s="2"/>
      <c r="L273" s="3"/>
      <c r="M273" s="8"/>
      <c r="N273" s="8"/>
      <c r="O273" s="12"/>
      <c r="P273" s="4"/>
      <c r="Q273" s="4"/>
      <c r="R273" s="4"/>
      <c r="S273" s="72">
        <f t="shared" si="8"/>
        <v>0</v>
      </c>
      <c r="T273" s="72">
        <f>IF(G273="Vervalt",0,IF(G273=0,0,IF(LEN(G273)=0,0,(VLOOKUP($G273,PDC!$B$6:$I$74,6,FALSE)))))</f>
        <v>0</v>
      </c>
      <c r="U273" s="72">
        <f t="shared" si="9"/>
        <v>0</v>
      </c>
      <c r="V273" s="73">
        <f>IF(G273="Vervalt",0,IF(J273="Inkoop bij 3e partij",Q273*(1+PDC!$F$28),0))</f>
        <v>0</v>
      </c>
      <c r="W273" s="73">
        <f>IF(G273="Vervalt",0,IF(J273="Inkoop bij 3e partij",P273*(1+PDC!$F$27)+IF(G273=0,0,IF(LEN(G273)=0,0,VLOOKUP($G273,PDC!$B$6:$I$74,7,FALSE))),0))</f>
        <v>0</v>
      </c>
      <c r="X273" s="74">
        <f>IF(G273="Vervalt",0,IF(J273="Inkoop bij 3e partij",0,IF(G273=0,0,IF(LEN(G273)=0,0,VLOOKUP($G273,PDC!$B$6:$I$74,5,FALSE)))))</f>
        <v>0</v>
      </c>
      <c r="Y273" s="74">
        <f>IF(G273="Vervalt",0,IF(J273="On-Net maken (glasvezel)",$M273*PDC!$F$23+$N273*PDC!$F$24+PDC!$F$22+$O273,IF(J273="On-Net maken (radio)",PDC!$F$25+$O273,0)))</f>
        <v>0</v>
      </c>
    </row>
    <row r="274" spans="1:25" x14ac:dyDescent="0.3">
      <c r="A274" s="149" t="str">
        <f>IF(LEN(LocatieLijst!A274)=0,"",LocatieLijst!A274)</f>
        <v/>
      </c>
      <c r="B274" s="149" t="str">
        <f>IF(LEN(LocatieLijst!B274)=0,"",LocatieLijst!B274)</f>
        <v/>
      </c>
      <c r="C274" s="149" t="str">
        <f>IF(LEN(LocatieLijst!C274)=0,"",LocatieLijst!C274)</f>
        <v/>
      </c>
      <c r="D274" s="149" t="str">
        <f>IF(LEN(LocatieLijst!D274)=0,"",LocatieLijst!D274)</f>
        <v/>
      </c>
      <c r="E274" s="149" t="str">
        <f>IF(LEN(LocatieLijst!E274)=0,"",LocatieLijst!E274)</f>
        <v/>
      </c>
      <c r="F274" s="149" t="str">
        <f>IF(LEN(LocatieLijst!F274)=0,"",LocatieLijst!F274)</f>
        <v/>
      </c>
      <c r="G274" s="149" t="str">
        <f>IF(LEN(LocatieLijst!G274)=0,"",LocatieLijst!G274)</f>
        <v/>
      </c>
      <c r="H274" s="150" t="str">
        <f>IF(G274="Vervalt","Vervalt",IF(G274=0,"",IF(LEN(G274)=0,"",(VLOOKUP(Scenario1!$G274,PDC!$B$6:$I$74,2,FALSE)))))</f>
        <v/>
      </c>
      <c r="I274" s="149" t="str">
        <f>IF(LEN(LocatieLijst!I274)=0,"",LocatieLijst!I274)</f>
        <v/>
      </c>
      <c r="J274" s="2"/>
      <c r="K274" s="2"/>
      <c r="L274" s="3"/>
      <c r="M274" s="8"/>
      <c r="N274" s="8"/>
      <c r="O274" s="12"/>
      <c r="P274" s="4"/>
      <c r="Q274" s="4"/>
      <c r="R274" s="4"/>
      <c r="S274" s="72">
        <f t="shared" si="8"/>
        <v>0</v>
      </c>
      <c r="T274" s="72">
        <f>IF(G274="Vervalt",0,IF(G274=0,0,IF(LEN(G274)=0,0,(VLOOKUP($G274,PDC!$B$6:$I$74,6,FALSE)))))</f>
        <v>0</v>
      </c>
      <c r="U274" s="72">
        <f t="shared" si="9"/>
        <v>0</v>
      </c>
      <c r="V274" s="73">
        <f>IF(G274="Vervalt",0,IF(J274="Inkoop bij 3e partij",Q274*(1+PDC!$F$28),0))</f>
        <v>0</v>
      </c>
      <c r="W274" s="73">
        <f>IF(G274="Vervalt",0,IF(J274="Inkoop bij 3e partij",P274*(1+PDC!$F$27)+IF(G274=0,0,IF(LEN(G274)=0,0,VLOOKUP($G274,PDC!$B$6:$I$74,7,FALSE))),0))</f>
        <v>0</v>
      </c>
      <c r="X274" s="74">
        <f>IF(G274="Vervalt",0,IF(J274="Inkoop bij 3e partij",0,IF(G274=0,0,IF(LEN(G274)=0,0,VLOOKUP($G274,PDC!$B$6:$I$74,5,FALSE)))))</f>
        <v>0</v>
      </c>
      <c r="Y274" s="74">
        <f>IF(G274="Vervalt",0,IF(J274="On-Net maken (glasvezel)",$M274*PDC!$F$23+$N274*PDC!$F$24+PDC!$F$22+$O274,IF(J274="On-Net maken (radio)",PDC!$F$25+$O274,0)))</f>
        <v>0</v>
      </c>
    </row>
    <row r="275" spans="1:25" x14ac:dyDescent="0.3">
      <c r="A275" s="149" t="str">
        <f>IF(LEN(LocatieLijst!A275)=0,"",LocatieLijst!A275)</f>
        <v/>
      </c>
      <c r="B275" s="149" t="str">
        <f>IF(LEN(LocatieLijst!B275)=0,"",LocatieLijst!B275)</f>
        <v/>
      </c>
      <c r="C275" s="149" t="str">
        <f>IF(LEN(LocatieLijst!C275)=0,"",LocatieLijst!C275)</f>
        <v/>
      </c>
      <c r="D275" s="149" t="str">
        <f>IF(LEN(LocatieLijst!D275)=0,"",LocatieLijst!D275)</f>
        <v/>
      </c>
      <c r="E275" s="149" t="str">
        <f>IF(LEN(LocatieLijst!E275)=0,"",LocatieLijst!E275)</f>
        <v/>
      </c>
      <c r="F275" s="149" t="str">
        <f>IF(LEN(LocatieLijst!F275)=0,"",LocatieLijst!F275)</f>
        <v/>
      </c>
      <c r="G275" s="149" t="str">
        <f>IF(LEN(LocatieLijst!G275)=0,"",LocatieLijst!G275)</f>
        <v/>
      </c>
      <c r="H275" s="150" t="str">
        <f>IF(G275="Vervalt","Vervalt",IF(G275=0,"",IF(LEN(G275)=0,"",(VLOOKUP(Scenario1!$G275,PDC!$B$6:$I$74,2,FALSE)))))</f>
        <v/>
      </c>
      <c r="I275" s="149" t="str">
        <f>IF(LEN(LocatieLijst!I275)=0,"",LocatieLijst!I275)</f>
        <v/>
      </c>
      <c r="J275" s="2"/>
      <c r="K275" s="2"/>
      <c r="L275" s="3"/>
      <c r="M275" s="8"/>
      <c r="N275" s="8"/>
      <c r="O275" s="12"/>
      <c r="P275" s="4"/>
      <c r="Q275" s="4"/>
      <c r="R275" s="4"/>
      <c r="S275" s="72">
        <f t="shared" si="8"/>
        <v>0</v>
      </c>
      <c r="T275" s="72">
        <f>IF(G275="Vervalt",0,IF(G275=0,0,IF(LEN(G275)=0,0,(VLOOKUP($G275,PDC!$B$6:$I$74,6,FALSE)))))</f>
        <v>0</v>
      </c>
      <c r="U275" s="72">
        <f t="shared" si="9"/>
        <v>0</v>
      </c>
      <c r="V275" s="73">
        <f>IF(G275="Vervalt",0,IF(J275="Inkoop bij 3e partij",Q275*(1+PDC!$F$28),0))</f>
        <v>0</v>
      </c>
      <c r="W275" s="73">
        <f>IF(G275="Vervalt",0,IF(J275="Inkoop bij 3e partij",P275*(1+PDC!$F$27)+IF(G275=0,0,IF(LEN(G275)=0,0,VLOOKUP($G275,PDC!$B$6:$I$74,7,FALSE))),0))</f>
        <v>0</v>
      </c>
      <c r="X275" s="74">
        <f>IF(G275="Vervalt",0,IF(J275="Inkoop bij 3e partij",0,IF(G275=0,0,IF(LEN(G275)=0,0,VLOOKUP($G275,PDC!$B$6:$I$74,5,FALSE)))))</f>
        <v>0</v>
      </c>
      <c r="Y275" s="74">
        <f>IF(G275="Vervalt",0,IF(J275="On-Net maken (glasvezel)",$M275*PDC!$F$23+$N275*PDC!$F$24+PDC!$F$22+$O275,IF(J275="On-Net maken (radio)",PDC!$F$25+$O275,0)))</f>
        <v>0</v>
      </c>
    </row>
    <row r="276" spans="1:25" x14ac:dyDescent="0.3">
      <c r="A276" s="149" t="str">
        <f>IF(LEN(LocatieLijst!A276)=0,"",LocatieLijst!A276)</f>
        <v/>
      </c>
      <c r="B276" s="149" t="str">
        <f>IF(LEN(LocatieLijst!B276)=0,"",LocatieLijst!B276)</f>
        <v/>
      </c>
      <c r="C276" s="149" t="str">
        <f>IF(LEN(LocatieLijst!C276)=0,"",LocatieLijst!C276)</f>
        <v/>
      </c>
      <c r="D276" s="149" t="str">
        <f>IF(LEN(LocatieLijst!D276)=0,"",LocatieLijst!D276)</f>
        <v/>
      </c>
      <c r="E276" s="149" t="str">
        <f>IF(LEN(LocatieLijst!E276)=0,"",LocatieLijst!E276)</f>
        <v/>
      </c>
      <c r="F276" s="149" t="str">
        <f>IF(LEN(LocatieLijst!F276)=0,"",LocatieLijst!F276)</f>
        <v/>
      </c>
      <c r="G276" s="149" t="str">
        <f>IF(LEN(LocatieLijst!G276)=0,"",LocatieLijst!G276)</f>
        <v/>
      </c>
      <c r="H276" s="150" t="str">
        <f>IF(G276="Vervalt","Vervalt",IF(G276=0,"",IF(LEN(G276)=0,"",(VLOOKUP(Scenario1!$G276,PDC!$B$6:$I$74,2,FALSE)))))</f>
        <v/>
      </c>
      <c r="I276" s="149" t="str">
        <f>IF(LEN(LocatieLijst!I276)=0,"",LocatieLijst!I276)</f>
        <v/>
      </c>
      <c r="J276" s="2"/>
      <c r="K276" s="2"/>
      <c r="L276" s="3"/>
      <c r="M276" s="8"/>
      <c r="N276" s="8"/>
      <c r="O276" s="12"/>
      <c r="P276" s="4"/>
      <c r="Q276" s="4"/>
      <c r="R276" s="4"/>
      <c r="S276" s="72">
        <f t="shared" si="8"/>
        <v>0</v>
      </c>
      <c r="T276" s="72">
        <f>IF(G276="Vervalt",0,IF(G276=0,0,IF(LEN(G276)=0,0,(VLOOKUP($G276,PDC!$B$6:$I$74,6,FALSE)))))</f>
        <v>0</v>
      </c>
      <c r="U276" s="72">
        <f t="shared" si="9"/>
        <v>0</v>
      </c>
      <c r="V276" s="73">
        <f>IF(G276="Vervalt",0,IF(J276="Inkoop bij 3e partij",Q276*(1+PDC!$F$28),0))</f>
        <v>0</v>
      </c>
      <c r="W276" s="73">
        <f>IF(G276="Vervalt",0,IF(J276="Inkoop bij 3e partij",P276*(1+PDC!$F$27)+IF(G276=0,0,IF(LEN(G276)=0,0,VLOOKUP($G276,PDC!$B$6:$I$74,7,FALSE))),0))</f>
        <v>0</v>
      </c>
      <c r="X276" s="74">
        <f>IF(G276="Vervalt",0,IF(J276="Inkoop bij 3e partij",0,IF(G276=0,0,IF(LEN(G276)=0,0,VLOOKUP($G276,PDC!$B$6:$I$74,5,FALSE)))))</f>
        <v>0</v>
      </c>
      <c r="Y276" s="74">
        <f>IF(G276="Vervalt",0,IF(J276="On-Net maken (glasvezel)",$M276*PDC!$F$23+$N276*PDC!$F$24+PDC!$F$22+$O276,IF(J276="On-Net maken (radio)",PDC!$F$25+$O276,0)))</f>
        <v>0</v>
      </c>
    </row>
    <row r="277" spans="1:25" x14ac:dyDescent="0.3">
      <c r="A277" s="149" t="str">
        <f>IF(LEN(LocatieLijst!A277)=0,"",LocatieLijst!A277)</f>
        <v/>
      </c>
      <c r="B277" s="149" t="str">
        <f>IF(LEN(LocatieLijst!B277)=0,"",LocatieLijst!B277)</f>
        <v/>
      </c>
      <c r="C277" s="149" t="str">
        <f>IF(LEN(LocatieLijst!C277)=0,"",LocatieLijst!C277)</f>
        <v/>
      </c>
      <c r="D277" s="149" t="str">
        <f>IF(LEN(LocatieLijst!D277)=0,"",LocatieLijst!D277)</f>
        <v/>
      </c>
      <c r="E277" s="149" t="str">
        <f>IF(LEN(LocatieLijst!E277)=0,"",LocatieLijst!E277)</f>
        <v/>
      </c>
      <c r="F277" s="149" t="str">
        <f>IF(LEN(LocatieLijst!F277)=0,"",LocatieLijst!F277)</f>
        <v/>
      </c>
      <c r="G277" s="149" t="str">
        <f>IF(LEN(LocatieLijst!G277)=0,"",LocatieLijst!G277)</f>
        <v/>
      </c>
      <c r="H277" s="150" t="str">
        <f>IF(G277="Vervalt","Vervalt",IF(G277=0,"",IF(LEN(G277)=0,"",(VLOOKUP(Scenario1!$G277,PDC!$B$6:$I$74,2,FALSE)))))</f>
        <v/>
      </c>
      <c r="I277" s="149" t="str">
        <f>IF(LEN(LocatieLijst!I277)=0,"",LocatieLijst!I277)</f>
        <v/>
      </c>
      <c r="J277" s="2"/>
      <c r="K277" s="2"/>
      <c r="L277" s="3"/>
      <c r="M277" s="8"/>
      <c r="N277" s="8"/>
      <c r="O277" s="12"/>
      <c r="P277" s="4"/>
      <c r="Q277" s="4"/>
      <c r="R277" s="4"/>
      <c r="S277" s="72">
        <f t="shared" si="8"/>
        <v>0</v>
      </c>
      <c r="T277" s="72">
        <f>IF(G277="Vervalt",0,IF(G277=0,0,IF(LEN(G277)=0,0,(VLOOKUP($G277,PDC!$B$6:$I$74,6,FALSE)))))</f>
        <v>0</v>
      </c>
      <c r="U277" s="72">
        <f t="shared" si="9"/>
        <v>0</v>
      </c>
      <c r="V277" s="73">
        <f>IF(G277="Vervalt",0,IF(J277="Inkoop bij 3e partij",Q277*(1+PDC!$F$28),0))</f>
        <v>0</v>
      </c>
      <c r="W277" s="73">
        <f>IF(G277="Vervalt",0,IF(J277="Inkoop bij 3e partij",P277*(1+PDC!$F$27)+IF(G277=0,0,IF(LEN(G277)=0,0,VLOOKUP($G277,PDC!$B$6:$I$74,7,FALSE))),0))</f>
        <v>0</v>
      </c>
      <c r="X277" s="74">
        <f>IF(G277="Vervalt",0,IF(J277="Inkoop bij 3e partij",0,IF(G277=0,0,IF(LEN(G277)=0,0,VLOOKUP($G277,PDC!$B$6:$I$74,5,FALSE)))))</f>
        <v>0</v>
      </c>
      <c r="Y277" s="74">
        <f>IF(G277="Vervalt",0,IF(J277="On-Net maken (glasvezel)",$M277*PDC!$F$23+$N277*PDC!$F$24+PDC!$F$22+$O277,IF(J277="On-Net maken (radio)",PDC!$F$25+$O277,0)))</f>
        <v>0</v>
      </c>
    </row>
    <row r="278" spans="1:25" x14ac:dyDescent="0.3">
      <c r="A278" s="149" t="str">
        <f>IF(LEN(LocatieLijst!A278)=0,"",LocatieLijst!A278)</f>
        <v/>
      </c>
      <c r="B278" s="149" t="str">
        <f>IF(LEN(LocatieLijst!B278)=0,"",LocatieLijst!B278)</f>
        <v/>
      </c>
      <c r="C278" s="149" t="str">
        <f>IF(LEN(LocatieLijst!C278)=0,"",LocatieLijst!C278)</f>
        <v/>
      </c>
      <c r="D278" s="149" t="str">
        <f>IF(LEN(LocatieLijst!D278)=0,"",LocatieLijst!D278)</f>
        <v/>
      </c>
      <c r="E278" s="149" t="str">
        <f>IF(LEN(LocatieLijst!E278)=0,"",LocatieLijst!E278)</f>
        <v/>
      </c>
      <c r="F278" s="149" t="str">
        <f>IF(LEN(LocatieLijst!F278)=0,"",LocatieLijst!F278)</f>
        <v/>
      </c>
      <c r="G278" s="149" t="str">
        <f>IF(LEN(LocatieLijst!G278)=0,"",LocatieLijst!G278)</f>
        <v/>
      </c>
      <c r="H278" s="150" t="str">
        <f>IF(G278="Vervalt","Vervalt",IF(G278=0,"",IF(LEN(G278)=0,"",(VLOOKUP(Scenario1!$G278,PDC!$B$6:$I$74,2,FALSE)))))</f>
        <v/>
      </c>
      <c r="I278" s="149" t="str">
        <f>IF(LEN(LocatieLijst!I278)=0,"",LocatieLijst!I278)</f>
        <v/>
      </c>
      <c r="J278" s="2"/>
      <c r="K278" s="2"/>
      <c r="L278" s="3"/>
      <c r="M278" s="8"/>
      <c r="N278" s="8"/>
      <c r="O278" s="12"/>
      <c r="P278" s="4"/>
      <c r="Q278" s="4"/>
      <c r="R278" s="4"/>
      <c r="S278" s="72">
        <f t="shared" si="8"/>
        <v>0</v>
      </c>
      <c r="T278" s="72">
        <f>IF(G278="Vervalt",0,IF(G278=0,0,IF(LEN(G278)=0,0,(VLOOKUP($G278,PDC!$B$6:$I$74,6,FALSE)))))</f>
        <v>0</v>
      </c>
      <c r="U278" s="72">
        <f t="shared" si="9"/>
        <v>0</v>
      </c>
      <c r="V278" s="73">
        <f>IF(G278="Vervalt",0,IF(J278="Inkoop bij 3e partij",Q278*(1+PDC!$F$28),0))</f>
        <v>0</v>
      </c>
      <c r="W278" s="73">
        <f>IF(G278="Vervalt",0,IF(J278="Inkoop bij 3e partij",P278*(1+PDC!$F$27)+IF(G278=0,0,IF(LEN(G278)=0,0,VLOOKUP($G278,PDC!$B$6:$I$74,7,FALSE))),0))</f>
        <v>0</v>
      </c>
      <c r="X278" s="74">
        <f>IF(G278="Vervalt",0,IF(J278="Inkoop bij 3e partij",0,IF(G278=0,0,IF(LEN(G278)=0,0,VLOOKUP($G278,PDC!$B$6:$I$74,5,FALSE)))))</f>
        <v>0</v>
      </c>
      <c r="Y278" s="74">
        <f>IF(G278="Vervalt",0,IF(J278="On-Net maken (glasvezel)",$M278*PDC!$F$23+$N278*PDC!$F$24+PDC!$F$22+$O278,IF(J278="On-Net maken (radio)",PDC!$F$25+$O278,0)))</f>
        <v>0</v>
      </c>
    </row>
    <row r="279" spans="1:25" x14ac:dyDescent="0.3">
      <c r="A279" s="149" t="str">
        <f>IF(LEN(LocatieLijst!A279)=0,"",LocatieLijst!A279)</f>
        <v/>
      </c>
      <c r="B279" s="149" t="str">
        <f>IF(LEN(LocatieLijst!B279)=0,"",LocatieLijst!B279)</f>
        <v/>
      </c>
      <c r="C279" s="149" t="str">
        <f>IF(LEN(LocatieLijst!C279)=0,"",LocatieLijst!C279)</f>
        <v/>
      </c>
      <c r="D279" s="149" t="str">
        <f>IF(LEN(LocatieLijst!D279)=0,"",LocatieLijst!D279)</f>
        <v/>
      </c>
      <c r="E279" s="149" t="str">
        <f>IF(LEN(LocatieLijst!E279)=0,"",LocatieLijst!E279)</f>
        <v/>
      </c>
      <c r="F279" s="149" t="str">
        <f>IF(LEN(LocatieLijst!F279)=0,"",LocatieLijst!F279)</f>
        <v/>
      </c>
      <c r="G279" s="149" t="str">
        <f>IF(LEN(LocatieLijst!G279)=0,"",LocatieLijst!G279)</f>
        <v/>
      </c>
      <c r="H279" s="150" t="str">
        <f>IF(G279="Vervalt","Vervalt",IF(G279=0,"",IF(LEN(G279)=0,"",(VLOOKUP(Scenario1!$G279,PDC!$B$6:$I$74,2,FALSE)))))</f>
        <v/>
      </c>
      <c r="I279" s="149" t="str">
        <f>IF(LEN(LocatieLijst!I279)=0,"",LocatieLijst!I279)</f>
        <v/>
      </c>
      <c r="J279" s="2"/>
      <c r="K279" s="2"/>
      <c r="L279" s="3"/>
      <c r="M279" s="8"/>
      <c r="N279" s="8"/>
      <c r="O279" s="12"/>
      <c r="P279" s="4"/>
      <c r="Q279" s="4"/>
      <c r="R279" s="4"/>
      <c r="S279" s="72">
        <f t="shared" si="8"/>
        <v>0</v>
      </c>
      <c r="T279" s="72">
        <f>IF(G279="Vervalt",0,IF(G279=0,0,IF(LEN(G279)=0,0,(VLOOKUP($G279,PDC!$B$6:$I$74,6,FALSE)))))</f>
        <v>0</v>
      </c>
      <c r="U279" s="72">
        <f t="shared" si="9"/>
        <v>0</v>
      </c>
      <c r="V279" s="73">
        <f>IF(G279="Vervalt",0,IF(J279="Inkoop bij 3e partij",Q279*(1+PDC!$F$28),0))</f>
        <v>0</v>
      </c>
      <c r="W279" s="73">
        <f>IF(G279="Vervalt",0,IF(J279="Inkoop bij 3e partij",P279*(1+PDC!$F$27)+IF(G279=0,0,IF(LEN(G279)=0,0,VLOOKUP($G279,PDC!$B$6:$I$74,7,FALSE))),0))</f>
        <v>0</v>
      </c>
      <c r="X279" s="74">
        <f>IF(G279="Vervalt",0,IF(J279="Inkoop bij 3e partij",0,IF(G279=0,0,IF(LEN(G279)=0,0,VLOOKUP($G279,PDC!$B$6:$I$74,5,FALSE)))))</f>
        <v>0</v>
      </c>
      <c r="Y279" s="74">
        <f>IF(G279="Vervalt",0,IF(J279="On-Net maken (glasvezel)",$M279*PDC!$F$23+$N279*PDC!$F$24+PDC!$F$22+$O279,IF(J279="On-Net maken (radio)",PDC!$F$25+$O279,0)))</f>
        <v>0</v>
      </c>
    </row>
    <row r="280" spans="1:25" x14ac:dyDescent="0.3">
      <c r="A280" s="149" t="str">
        <f>IF(LEN(LocatieLijst!A280)=0,"",LocatieLijst!A280)</f>
        <v/>
      </c>
      <c r="B280" s="149" t="str">
        <f>IF(LEN(LocatieLijst!B280)=0,"",LocatieLijst!B280)</f>
        <v/>
      </c>
      <c r="C280" s="149" t="str">
        <f>IF(LEN(LocatieLijst!C280)=0,"",LocatieLijst!C280)</f>
        <v/>
      </c>
      <c r="D280" s="149" t="str">
        <f>IF(LEN(LocatieLijst!D280)=0,"",LocatieLijst!D280)</f>
        <v/>
      </c>
      <c r="E280" s="149" t="str">
        <f>IF(LEN(LocatieLijst!E280)=0,"",LocatieLijst!E280)</f>
        <v/>
      </c>
      <c r="F280" s="149" t="str">
        <f>IF(LEN(LocatieLijst!F280)=0,"",LocatieLijst!F280)</f>
        <v/>
      </c>
      <c r="G280" s="149" t="str">
        <f>IF(LEN(LocatieLijst!G280)=0,"",LocatieLijst!G280)</f>
        <v/>
      </c>
      <c r="H280" s="150" t="str">
        <f>IF(G280="Vervalt","Vervalt",IF(G280=0,"",IF(LEN(G280)=0,"",(VLOOKUP(Scenario1!$G280,PDC!$B$6:$I$74,2,FALSE)))))</f>
        <v/>
      </c>
      <c r="I280" s="149" t="str">
        <f>IF(LEN(LocatieLijst!I280)=0,"",LocatieLijst!I280)</f>
        <v/>
      </c>
      <c r="J280" s="2"/>
      <c r="K280" s="2"/>
      <c r="L280" s="3"/>
      <c r="M280" s="8"/>
      <c r="N280" s="8"/>
      <c r="O280" s="12"/>
      <c r="P280" s="4"/>
      <c r="Q280" s="4"/>
      <c r="R280" s="4"/>
      <c r="S280" s="72">
        <f t="shared" si="8"/>
        <v>0</v>
      </c>
      <c r="T280" s="72">
        <f>IF(G280="Vervalt",0,IF(G280=0,0,IF(LEN(G280)=0,0,(VLOOKUP($G280,PDC!$B$6:$I$74,6,FALSE)))))</f>
        <v>0</v>
      </c>
      <c r="U280" s="72">
        <f t="shared" si="9"/>
        <v>0</v>
      </c>
      <c r="V280" s="73">
        <f>IF(G280="Vervalt",0,IF(J280="Inkoop bij 3e partij",Q280*(1+PDC!$F$28),0))</f>
        <v>0</v>
      </c>
      <c r="W280" s="73">
        <f>IF(G280="Vervalt",0,IF(J280="Inkoop bij 3e partij",P280*(1+PDC!$F$27)+IF(G280=0,0,IF(LEN(G280)=0,0,VLOOKUP($G280,PDC!$B$6:$I$74,7,FALSE))),0))</f>
        <v>0</v>
      </c>
      <c r="X280" s="74">
        <f>IF(G280="Vervalt",0,IF(J280="Inkoop bij 3e partij",0,IF(G280=0,0,IF(LEN(G280)=0,0,VLOOKUP($G280,PDC!$B$6:$I$74,5,FALSE)))))</f>
        <v>0</v>
      </c>
      <c r="Y280" s="74">
        <f>IF(G280="Vervalt",0,IF(J280="On-Net maken (glasvezel)",$M280*PDC!$F$23+$N280*PDC!$F$24+PDC!$F$22+$O280,IF(J280="On-Net maken (radio)",PDC!$F$25+$O280,0)))</f>
        <v>0</v>
      </c>
    </row>
    <row r="281" spans="1:25" x14ac:dyDescent="0.3">
      <c r="A281" s="149" t="str">
        <f>IF(LEN(LocatieLijst!A281)=0,"",LocatieLijst!A281)</f>
        <v/>
      </c>
      <c r="B281" s="149" t="str">
        <f>IF(LEN(LocatieLijst!B281)=0,"",LocatieLijst!B281)</f>
        <v/>
      </c>
      <c r="C281" s="149" t="str">
        <f>IF(LEN(LocatieLijst!C281)=0,"",LocatieLijst!C281)</f>
        <v/>
      </c>
      <c r="D281" s="149" t="str">
        <f>IF(LEN(LocatieLijst!D281)=0,"",LocatieLijst!D281)</f>
        <v/>
      </c>
      <c r="E281" s="149" t="str">
        <f>IF(LEN(LocatieLijst!E281)=0,"",LocatieLijst!E281)</f>
        <v/>
      </c>
      <c r="F281" s="149" t="str">
        <f>IF(LEN(LocatieLijst!F281)=0,"",LocatieLijst!F281)</f>
        <v/>
      </c>
      <c r="G281" s="149" t="str">
        <f>IF(LEN(LocatieLijst!G281)=0,"",LocatieLijst!G281)</f>
        <v/>
      </c>
      <c r="H281" s="150" t="str">
        <f>IF(G281="Vervalt","Vervalt",IF(G281=0,"",IF(LEN(G281)=0,"",(VLOOKUP(Scenario1!$G281,PDC!$B$6:$I$74,2,FALSE)))))</f>
        <v/>
      </c>
      <c r="I281" s="149" t="str">
        <f>IF(LEN(LocatieLijst!I281)=0,"",LocatieLijst!I281)</f>
        <v/>
      </c>
      <c r="J281" s="2"/>
      <c r="K281" s="2"/>
      <c r="L281" s="3"/>
      <c r="M281" s="8"/>
      <c r="N281" s="8"/>
      <c r="O281" s="12"/>
      <c r="P281" s="4"/>
      <c r="Q281" s="4"/>
      <c r="R281" s="4"/>
      <c r="S281" s="72">
        <f t="shared" si="8"/>
        <v>0</v>
      </c>
      <c r="T281" s="72">
        <f>IF(G281="Vervalt",0,IF(G281=0,0,IF(LEN(G281)=0,0,(VLOOKUP($G281,PDC!$B$6:$I$74,6,FALSE)))))</f>
        <v>0</v>
      </c>
      <c r="U281" s="72">
        <f t="shared" si="9"/>
        <v>0</v>
      </c>
      <c r="V281" s="73">
        <f>IF(G281="Vervalt",0,IF(J281="Inkoop bij 3e partij",Q281*(1+PDC!$F$28),0))</f>
        <v>0</v>
      </c>
      <c r="W281" s="73">
        <f>IF(G281="Vervalt",0,IF(J281="Inkoop bij 3e partij",P281*(1+PDC!$F$27)+IF(G281=0,0,IF(LEN(G281)=0,0,VLOOKUP($G281,PDC!$B$6:$I$74,7,FALSE))),0))</f>
        <v>0</v>
      </c>
      <c r="X281" s="74">
        <f>IF(G281="Vervalt",0,IF(J281="Inkoop bij 3e partij",0,IF(G281=0,0,IF(LEN(G281)=0,0,VLOOKUP($G281,PDC!$B$6:$I$74,5,FALSE)))))</f>
        <v>0</v>
      </c>
      <c r="Y281" s="74">
        <f>IF(G281="Vervalt",0,IF(J281="On-Net maken (glasvezel)",$M281*PDC!$F$23+$N281*PDC!$F$24+PDC!$F$22+$O281,IF(J281="On-Net maken (radio)",PDC!$F$25+$O281,0)))</f>
        <v>0</v>
      </c>
    </row>
    <row r="282" spans="1:25" x14ac:dyDescent="0.3">
      <c r="A282" s="149" t="str">
        <f>IF(LEN(LocatieLijst!A282)=0,"",LocatieLijst!A282)</f>
        <v/>
      </c>
      <c r="B282" s="149" t="str">
        <f>IF(LEN(LocatieLijst!B282)=0,"",LocatieLijst!B282)</f>
        <v/>
      </c>
      <c r="C282" s="149" t="str">
        <f>IF(LEN(LocatieLijst!C282)=0,"",LocatieLijst!C282)</f>
        <v/>
      </c>
      <c r="D282" s="149" t="str">
        <f>IF(LEN(LocatieLijst!D282)=0,"",LocatieLijst!D282)</f>
        <v/>
      </c>
      <c r="E282" s="149" t="str">
        <f>IF(LEN(LocatieLijst!E282)=0,"",LocatieLijst!E282)</f>
        <v/>
      </c>
      <c r="F282" s="149" t="str">
        <f>IF(LEN(LocatieLijst!F282)=0,"",LocatieLijst!F282)</f>
        <v/>
      </c>
      <c r="G282" s="149" t="str">
        <f>IF(LEN(LocatieLijst!G282)=0,"",LocatieLijst!G282)</f>
        <v/>
      </c>
      <c r="H282" s="150" t="str">
        <f>IF(G282="Vervalt","Vervalt",IF(G282=0,"",IF(LEN(G282)=0,"",(VLOOKUP(Scenario1!$G282,PDC!$B$6:$I$74,2,FALSE)))))</f>
        <v/>
      </c>
      <c r="I282" s="149" t="str">
        <f>IF(LEN(LocatieLijst!I282)=0,"",LocatieLijst!I282)</f>
        <v/>
      </c>
      <c r="J282" s="2"/>
      <c r="K282" s="2"/>
      <c r="L282" s="3"/>
      <c r="M282" s="8"/>
      <c r="N282" s="8"/>
      <c r="O282" s="12"/>
      <c r="P282" s="4"/>
      <c r="Q282" s="4"/>
      <c r="R282" s="4"/>
      <c r="S282" s="72">
        <f t="shared" si="8"/>
        <v>0</v>
      </c>
      <c r="T282" s="72">
        <f>IF(G282="Vervalt",0,IF(G282=0,0,IF(LEN(G282)=0,0,(VLOOKUP($G282,PDC!$B$6:$I$74,6,FALSE)))))</f>
        <v>0</v>
      </c>
      <c r="U282" s="72">
        <f t="shared" si="9"/>
        <v>0</v>
      </c>
      <c r="V282" s="73">
        <f>IF(G282="Vervalt",0,IF(J282="Inkoop bij 3e partij",Q282*(1+PDC!$F$28),0))</f>
        <v>0</v>
      </c>
      <c r="W282" s="73">
        <f>IF(G282="Vervalt",0,IF(J282="Inkoop bij 3e partij",P282*(1+PDC!$F$27)+IF(G282=0,0,IF(LEN(G282)=0,0,VLOOKUP($G282,PDC!$B$6:$I$74,7,FALSE))),0))</f>
        <v>0</v>
      </c>
      <c r="X282" s="74">
        <f>IF(G282="Vervalt",0,IF(J282="Inkoop bij 3e partij",0,IF(G282=0,0,IF(LEN(G282)=0,0,VLOOKUP($G282,PDC!$B$6:$I$74,5,FALSE)))))</f>
        <v>0</v>
      </c>
      <c r="Y282" s="74">
        <f>IF(G282="Vervalt",0,IF(J282="On-Net maken (glasvezel)",$M282*PDC!$F$23+$N282*PDC!$F$24+PDC!$F$22+$O282,IF(J282="On-Net maken (radio)",PDC!$F$25+$O282,0)))</f>
        <v>0</v>
      </c>
    </row>
    <row r="283" spans="1:25" x14ac:dyDescent="0.3">
      <c r="A283" s="149" t="str">
        <f>IF(LEN(LocatieLijst!A283)=0,"",LocatieLijst!A283)</f>
        <v/>
      </c>
      <c r="B283" s="149" t="str">
        <f>IF(LEN(LocatieLijst!B283)=0,"",LocatieLijst!B283)</f>
        <v/>
      </c>
      <c r="C283" s="149" t="str">
        <f>IF(LEN(LocatieLijst!C283)=0,"",LocatieLijst!C283)</f>
        <v/>
      </c>
      <c r="D283" s="149" t="str">
        <f>IF(LEN(LocatieLijst!D283)=0,"",LocatieLijst!D283)</f>
        <v/>
      </c>
      <c r="E283" s="149" t="str">
        <f>IF(LEN(LocatieLijst!E283)=0,"",LocatieLijst!E283)</f>
        <v/>
      </c>
      <c r="F283" s="149" t="str">
        <f>IF(LEN(LocatieLijst!F283)=0,"",LocatieLijst!F283)</f>
        <v/>
      </c>
      <c r="G283" s="149" t="str">
        <f>IF(LEN(LocatieLijst!G283)=0,"",LocatieLijst!G283)</f>
        <v/>
      </c>
      <c r="H283" s="150" t="str">
        <f>IF(G283="Vervalt","Vervalt",IF(G283=0,"",IF(LEN(G283)=0,"",(VLOOKUP(Scenario1!$G283,PDC!$B$6:$I$74,2,FALSE)))))</f>
        <v/>
      </c>
      <c r="I283" s="149" t="str">
        <f>IF(LEN(LocatieLijst!I283)=0,"",LocatieLijst!I283)</f>
        <v/>
      </c>
      <c r="J283" s="2"/>
      <c r="K283" s="2"/>
      <c r="L283" s="3"/>
      <c r="M283" s="8"/>
      <c r="N283" s="8"/>
      <c r="O283" s="12"/>
      <c r="P283" s="4"/>
      <c r="Q283" s="4"/>
      <c r="R283" s="4"/>
      <c r="S283" s="72">
        <f t="shared" si="8"/>
        <v>0</v>
      </c>
      <c r="T283" s="72">
        <f>IF(G283="Vervalt",0,IF(G283=0,0,IF(LEN(G283)=0,0,(VLOOKUP($G283,PDC!$B$6:$I$74,6,FALSE)))))</f>
        <v>0</v>
      </c>
      <c r="U283" s="72">
        <f t="shared" si="9"/>
        <v>0</v>
      </c>
      <c r="V283" s="73">
        <f>IF(G283="Vervalt",0,IF(J283="Inkoop bij 3e partij",Q283*(1+PDC!$F$28),0))</f>
        <v>0</v>
      </c>
      <c r="W283" s="73">
        <f>IF(G283="Vervalt",0,IF(J283="Inkoop bij 3e partij",P283*(1+PDC!$F$27)+IF(G283=0,0,IF(LEN(G283)=0,0,VLOOKUP($G283,PDC!$B$6:$I$74,7,FALSE))),0))</f>
        <v>0</v>
      </c>
      <c r="X283" s="74">
        <f>IF(G283="Vervalt",0,IF(J283="Inkoop bij 3e partij",0,IF(G283=0,0,IF(LEN(G283)=0,0,VLOOKUP($G283,PDC!$B$6:$I$74,5,FALSE)))))</f>
        <v>0</v>
      </c>
      <c r="Y283" s="74">
        <f>IF(G283="Vervalt",0,IF(J283="On-Net maken (glasvezel)",$M283*PDC!$F$23+$N283*PDC!$F$24+PDC!$F$22+$O283,IF(J283="On-Net maken (radio)",PDC!$F$25+$O283,0)))</f>
        <v>0</v>
      </c>
    </row>
    <row r="284" spans="1:25" x14ac:dyDescent="0.3">
      <c r="A284" s="149" t="str">
        <f>IF(LEN(LocatieLijst!A284)=0,"",LocatieLijst!A284)</f>
        <v/>
      </c>
      <c r="B284" s="149" t="str">
        <f>IF(LEN(LocatieLijst!B284)=0,"",LocatieLijst!B284)</f>
        <v/>
      </c>
      <c r="C284" s="149" t="str">
        <f>IF(LEN(LocatieLijst!C284)=0,"",LocatieLijst!C284)</f>
        <v/>
      </c>
      <c r="D284" s="149" t="str">
        <f>IF(LEN(LocatieLijst!D284)=0,"",LocatieLijst!D284)</f>
        <v/>
      </c>
      <c r="E284" s="149" t="str">
        <f>IF(LEN(LocatieLijst!E284)=0,"",LocatieLijst!E284)</f>
        <v/>
      </c>
      <c r="F284" s="149" t="str">
        <f>IF(LEN(LocatieLijst!F284)=0,"",LocatieLijst!F284)</f>
        <v/>
      </c>
      <c r="G284" s="149" t="str">
        <f>IF(LEN(LocatieLijst!G284)=0,"",LocatieLijst!G284)</f>
        <v/>
      </c>
      <c r="H284" s="150" t="str">
        <f>IF(G284="Vervalt","Vervalt",IF(G284=0,"",IF(LEN(G284)=0,"",(VLOOKUP(Scenario1!$G284,PDC!$B$6:$I$74,2,FALSE)))))</f>
        <v/>
      </c>
      <c r="I284" s="149" t="str">
        <f>IF(LEN(LocatieLijst!I284)=0,"",LocatieLijst!I284)</f>
        <v/>
      </c>
      <c r="J284" s="2"/>
      <c r="K284" s="2"/>
      <c r="L284" s="3"/>
      <c r="M284" s="8"/>
      <c r="N284" s="8"/>
      <c r="O284" s="12"/>
      <c r="P284" s="4"/>
      <c r="Q284" s="4"/>
      <c r="R284" s="4"/>
      <c r="S284" s="72">
        <f t="shared" si="8"/>
        <v>0</v>
      </c>
      <c r="T284" s="72">
        <f>IF(G284="Vervalt",0,IF(G284=0,0,IF(LEN(G284)=0,0,(VLOOKUP($G284,PDC!$B$6:$I$74,6,FALSE)))))</f>
        <v>0</v>
      </c>
      <c r="U284" s="72">
        <f t="shared" si="9"/>
        <v>0</v>
      </c>
      <c r="V284" s="73">
        <f>IF(G284="Vervalt",0,IF(J284="Inkoop bij 3e partij",Q284*(1+PDC!$F$28),0))</f>
        <v>0</v>
      </c>
      <c r="W284" s="73">
        <f>IF(G284="Vervalt",0,IF(J284="Inkoop bij 3e partij",P284*(1+PDC!$F$27)+IF(G284=0,0,IF(LEN(G284)=0,0,VLOOKUP($G284,PDC!$B$6:$I$74,7,FALSE))),0))</f>
        <v>0</v>
      </c>
      <c r="X284" s="74">
        <f>IF(G284="Vervalt",0,IF(J284="Inkoop bij 3e partij",0,IF(G284=0,0,IF(LEN(G284)=0,0,VLOOKUP($G284,PDC!$B$6:$I$74,5,FALSE)))))</f>
        <v>0</v>
      </c>
      <c r="Y284" s="74">
        <f>IF(G284="Vervalt",0,IF(J284="On-Net maken (glasvezel)",$M284*PDC!$F$23+$N284*PDC!$F$24+PDC!$F$22+$O284,IF(J284="On-Net maken (radio)",PDC!$F$25+$O284,0)))</f>
        <v>0</v>
      </c>
    </row>
    <row r="285" spans="1:25" x14ac:dyDescent="0.3">
      <c r="A285" s="149" t="str">
        <f>IF(LEN(LocatieLijst!A285)=0,"",LocatieLijst!A285)</f>
        <v/>
      </c>
      <c r="B285" s="149" t="str">
        <f>IF(LEN(LocatieLijst!B285)=0,"",LocatieLijst!B285)</f>
        <v/>
      </c>
      <c r="C285" s="149" t="str">
        <f>IF(LEN(LocatieLijst!C285)=0,"",LocatieLijst!C285)</f>
        <v/>
      </c>
      <c r="D285" s="149" t="str">
        <f>IF(LEN(LocatieLijst!D285)=0,"",LocatieLijst!D285)</f>
        <v/>
      </c>
      <c r="E285" s="149" t="str">
        <f>IF(LEN(LocatieLijst!E285)=0,"",LocatieLijst!E285)</f>
        <v/>
      </c>
      <c r="F285" s="149" t="str">
        <f>IF(LEN(LocatieLijst!F285)=0,"",LocatieLijst!F285)</f>
        <v/>
      </c>
      <c r="G285" s="149" t="str">
        <f>IF(LEN(LocatieLijst!G285)=0,"",LocatieLijst!G285)</f>
        <v/>
      </c>
      <c r="H285" s="150" t="str">
        <f>IF(G285="Vervalt","Vervalt",IF(G285=0,"",IF(LEN(G285)=0,"",(VLOOKUP(Scenario1!$G285,PDC!$B$6:$I$74,2,FALSE)))))</f>
        <v/>
      </c>
      <c r="I285" s="149" t="str">
        <f>IF(LEN(LocatieLijst!I285)=0,"",LocatieLijst!I285)</f>
        <v/>
      </c>
      <c r="J285" s="2"/>
      <c r="K285" s="2"/>
      <c r="L285" s="3"/>
      <c r="M285" s="8"/>
      <c r="N285" s="8"/>
      <c r="O285" s="12"/>
      <c r="P285" s="4"/>
      <c r="Q285" s="4"/>
      <c r="R285" s="4"/>
      <c r="S285" s="72">
        <f t="shared" si="8"/>
        <v>0</v>
      </c>
      <c r="T285" s="72">
        <f>IF(G285="Vervalt",0,IF(G285=0,0,IF(LEN(G285)=0,0,(VLOOKUP($G285,PDC!$B$6:$I$74,6,FALSE)))))</f>
        <v>0</v>
      </c>
      <c r="U285" s="72">
        <f t="shared" si="9"/>
        <v>0</v>
      </c>
      <c r="V285" s="73">
        <f>IF(G285="Vervalt",0,IF(J285="Inkoop bij 3e partij",Q285*(1+PDC!$F$28),0))</f>
        <v>0</v>
      </c>
      <c r="W285" s="73">
        <f>IF(G285="Vervalt",0,IF(J285="Inkoop bij 3e partij",P285*(1+PDC!$F$27)+IF(G285=0,0,IF(LEN(G285)=0,0,VLOOKUP($G285,PDC!$B$6:$I$74,7,FALSE))),0))</f>
        <v>0</v>
      </c>
      <c r="X285" s="74">
        <f>IF(G285="Vervalt",0,IF(J285="Inkoop bij 3e partij",0,IF(G285=0,0,IF(LEN(G285)=0,0,VLOOKUP($G285,PDC!$B$6:$I$74,5,FALSE)))))</f>
        <v>0</v>
      </c>
      <c r="Y285" s="74">
        <f>IF(G285="Vervalt",0,IF(J285="On-Net maken (glasvezel)",$M285*PDC!$F$23+$N285*PDC!$F$24+PDC!$F$22+$O285,IF(J285="On-Net maken (radio)",PDC!$F$25+$O285,0)))</f>
        <v>0</v>
      </c>
    </row>
    <row r="286" spans="1:25" x14ac:dyDescent="0.3">
      <c r="A286" s="149" t="str">
        <f>IF(LEN(LocatieLijst!A286)=0,"",LocatieLijst!A286)</f>
        <v/>
      </c>
      <c r="B286" s="149" t="str">
        <f>IF(LEN(LocatieLijst!B286)=0,"",LocatieLijst!B286)</f>
        <v/>
      </c>
      <c r="C286" s="149" t="str">
        <f>IF(LEN(LocatieLijst!C286)=0,"",LocatieLijst!C286)</f>
        <v/>
      </c>
      <c r="D286" s="149" t="str">
        <f>IF(LEN(LocatieLijst!D286)=0,"",LocatieLijst!D286)</f>
        <v/>
      </c>
      <c r="E286" s="149" t="str">
        <f>IF(LEN(LocatieLijst!E286)=0,"",LocatieLijst!E286)</f>
        <v/>
      </c>
      <c r="F286" s="149" t="str">
        <f>IF(LEN(LocatieLijst!F286)=0,"",LocatieLijst!F286)</f>
        <v/>
      </c>
      <c r="G286" s="149" t="str">
        <f>IF(LEN(LocatieLijst!G286)=0,"",LocatieLijst!G286)</f>
        <v/>
      </c>
      <c r="H286" s="150" t="str">
        <f>IF(G286="Vervalt","Vervalt",IF(G286=0,"",IF(LEN(G286)=0,"",(VLOOKUP(Scenario1!$G286,PDC!$B$6:$I$74,2,FALSE)))))</f>
        <v/>
      </c>
      <c r="I286" s="149" t="str">
        <f>IF(LEN(LocatieLijst!I286)=0,"",LocatieLijst!I286)</f>
        <v/>
      </c>
      <c r="J286" s="2"/>
      <c r="K286" s="2"/>
      <c r="L286" s="3"/>
      <c r="M286" s="8"/>
      <c r="N286" s="8"/>
      <c r="O286" s="12"/>
      <c r="P286" s="4"/>
      <c r="Q286" s="4"/>
      <c r="R286" s="4"/>
      <c r="S286" s="72">
        <f t="shared" si="8"/>
        <v>0</v>
      </c>
      <c r="T286" s="72">
        <f>IF(G286="Vervalt",0,IF(G286=0,0,IF(LEN(G286)=0,0,(VLOOKUP($G286,PDC!$B$6:$I$74,6,FALSE)))))</f>
        <v>0</v>
      </c>
      <c r="U286" s="72">
        <f t="shared" si="9"/>
        <v>0</v>
      </c>
      <c r="V286" s="73">
        <f>IF(G286="Vervalt",0,IF(J286="Inkoop bij 3e partij",Q286*(1+PDC!$F$28),0))</f>
        <v>0</v>
      </c>
      <c r="W286" s="73">
        <f>IF(G286="Vervalt",0,IF(J286="Inkoop bij 3e partij",P286*(1+PDC!$F$27)+IF(G286=0,0,IF(LEN(G286)=0,0,VLOOKUP($G286,PDC!$B$6:$I$74,7,FALSE))),0))</f>
        <v>0</v>
      </c>
      <c r="X286" s="74">
        <f>IF(G286="Vervalt",0,IF(J286="Inkoop bij 3e partij",0,IF(G286=0,0,IF(LEN(G286)=0,0,VLOOKUP($G286,PDC!$B$6:$I$74,5,FALSE)))))</f>
        <v>0</v>
      </c>
      <c r="Y286" s="74">
        <f>IF(G286="Vervalt",0,IF(J286="On-Net maken (glasvezel)",$M286*PDC!$F$23+$N286*PDC!$F$24+PDC!$F$22+$O286,IF(J286="On-Net maken (radio)",PDC!$F$25+$O286,0)))</f>
        <v>0</v>
      </c>
    </row>
    <row r="287" spans="1:25" x14ac:dyDescent="0.3">
      <c r="A287" s="149" t="str">
        <f>IF(LEN(LocatieLijst!A287)=0,"",LocatieLijst!A287)</f>
        <v/>
      </c>
      <c r="B287" s="149" t="str">
        <f>IF(LEN(LocatieLijst!B287)=0,"",LocatieLijst!B287)</f>
        <v/>
      </c>
      <c r="C287" s="149" t="str">
        <f>IF(LEN(LocatieLijst!C287)=0,"",LocatieLijst!C287)</f>
        <v/>
      </c>
      <c r="D287" s="149" t="str">
        <f>IF(LEN(LocatieLijst!D287)=0,"",LocatieLijst!D287)</f>
        <v/>
      </c>
      <c r="E287" s="149" t="str">
        <f>IF(LEN(LocatieLijst!E287)=0,"",LocatieLijst!E287)</f>
        <v/>
      </c>
      <c r="F287" s="149" t="str">
        <f>IF(LEN(LocatieLijst!F287)=0,"",LocatieLijst!F287)</f>
        <v/>
      </c>
      <c r="G287" s="149" t="str">
        <f>IF(LEN(LocatieLijst!G287)=0,"",LocatieLijst!G287)</f>
        <v/>
      </c>
      <c r="H287" s="150" t="str">
        <f>IF(G287="Vervalt","Vervalt",IF(G287=0,"",IF(LEN(G287)=0,"",(VLOOKUP(Scenario1!$G287,PDC!$B$6:$I$74,2,FALSE)))))</f>
        <v/>
      </c>
      <c r="I287" s="149" t="str">
        <f>IF(LEN(LocatieLijst!I287)=0,"",LocatieLijst!I287)</f>
        <v/>
      </c>
      <c r="J287" s="2"/>
      <c r="K287" s="2"/>
      <c r="L287" s="3"/>
      <c r="M287" s="8"/>
      <c r="N287" s="8"/>
      <c r="O287" s="12"/>
      <c r="P287" s="4"/>
      <c r="Q287" s="4"/>
      <c r="R287" s="4"/>
      <c r="S287" s="72">
        <f t="shared" si="8"/>
        <v>0</v>
      </c>
      <c r="T287" s="72">
        <f>IF(G287="Vervalt",0,IF(G287=0,0,IF(LEN(G287)=0,0,(VLOOKUP($G287,PDC!$B$6:$I$74,6,FALSE)))))</f>
        <v>0</v>
      </c>
      <c r="U287" s="72">
        <f t="shared" si="9"/>
        <v>0</v>
      </c>
      <c r="V287" s="73">
        <f>IF(G287="Vervalt",0,IF(J287="Inkoop bij 3e partij",Q287*(1+PDC!$F$28),0))</f>
        <v>0</v>
      </c>
      <c r="W287" s="73">
        <f>IF(G287="Vervalt",0,IF(J287="Inkoop bij 3e partij",P287*(1+PDC!$F$27)+IF(G287=0,0,IF(LEN(G287)=0,0,VLOOKUP($G287,PDC!$B$6:$I$74,7,FALSE))),0))</f>
        <v>0</v>
      </c>
      <c r="X287" s="74">
        <f>IF(G287="Vervalt",0,IF(J287="Inkoop bij 3e partij",0,IF(G287=0,0,IF(LEN(G287)=0,0,VLOOKUP($G287,PDC!$B$6:$I$74,5,FALSE)))))</f>
        <v>0</v>
      </c>
      <c r="Y287" s="74">
        <f>IF(G287="Vervalt",0,IF(J287="On-Net maken (glasvezel)",$M287*PDC!$F$23+$N287*PDC!$F$24+PDC!$F$22+$O287,IF(J287="On-Net maken (radio)",PDC!$F$25+$O287,0)))</f>
        <v>0</v>
      </c>
    </row>
    <row r="288" spans="1:25" x14ac:dyDescent="0.3">
      <c r="A288" s="149" t="str">
        <f>IF(LEN(LocatieLijst!A288)=0,"",LocatieLijst!A288)</f>
        <v/>
      </c>
      <c r="B288" s="149" t="str">
        <f>IF(LEN(LocatieLijst!B288)=0,"",LocatieLijst!B288)</f>
        <v/>
      </c>
      <c r="C288" s="149" t="str">
        <f>IF(LEN(LocatieLijst!C288)=0,"",LocatieLijst!C288)</f>
        <v/>
      </c>
      <c r="D288" s="149" t="str">
        <f>IF(LEN(LocatieLijst!D288)=0,"",LocatieLijst!D288)</f>
        <v/>
      </c>
      <c r="E288" s="149" t="str">
        <f>IF(LEN(LocatieLijst!E288)=0,"",LocatieLijst!E288)</f>
        <v/>
      </c>
      <c r="F288" s="149" t="str">
        <f>IF(LEN(LocatieLijst!F288)=0,"",LocatieLijst!F288)</f>
        <v/>
      </c>
      <c r="G288" s="149" t="str">
        <f>IF(LEN(LocatieLijst!G288)=0,"",LocatieLijst!G288)</f>
        <v/>
      </c>
      <c r="H288" s="150" t="str">
        <f>IF(G288="Vervalt","Vervalt",IF(G288=0,"",IF(LEN(G288)=0,"",(VLOOKUP(Scenario1!$G288,PDC!$B$6:$I$74,2,FALSE)))))</f>
        <v/>
      </c>
      <c r="I288" s="149" t="str">
        <f>IF(LEN(LocatieLijst!I288)=0,"",LocatieLijst!I288)</f>
        <v/>
      </c>
      <c r="J288" s="2"/>
      <c r="K288" s="2"/>
      <c r="L288" s="3"/>
      <c r="M288" s="8"/>
      <c r="N288" s="8"/>
      <c r="O288" s="12"/>
      <c r="P288" s="4"/>
      <c r="Q288" s="4"/>
      <c r="R288" s="4"/>
      <c r="S288" s="72">
        <f t="shared" si="8"/>
        <v>0</v>
      </c>
      <c r="T288" s="72">
        <f>IF(G288="Vervalt",0,IF(G288=0,0,IF(LEN(G288)=0,0,(VLOOKUP($G288,PDC!$B$6:$I$74,6,FALSE)))))</f>
        <v>0</v>
      </c>
      <c r="U288" s="72">
        <f t="shared" si="9"/>
        <v>0</v>
      </c>
      <c r="V288" s="73">
        <f>IF(G288="Vervalt",0,IF(J288="Inkoop bij 3e partij",Q288*(1+PDC!$F$28),0))</f>
        <v>0</v>
      </c>
      <c r="W288" s="73">
        <f>IF(G288="Vervalt",0,IF(J288="Inkoop bij 3e partij",P288*(1+PDC!$F$27)+IF(G288=0,0,IF(LEN(G288)=0,0,VLOOKUP($G288,PDC!$B$6:$I$74,7,FALSE))),0))</f>
        <v>0</v>
      </c>
      <c r="X288" s="74">
        <f>IF(G288="Vervalt",0,IF(J288="Inkoop bij 3e partij",0,IF(G288=0,0,IF(LEN(G288)=0,0,VLOOKUP($G288,PDC!$B$6:$I$74,5,FALSE)))))</f>
        <v>0</v>
      </c>
      <c r="Y288" s="74">
        <f>IF(G288="Vervalt",0,IF(J288="On-Net maken (glasvezel)",$M288*PDC!$F$23+$N288*PDC!$F$24+PDC!$F$22+$O288,IF(J288="On-Net maken (radio)",PDC!$F$25+$O288,0)))</f>
        <v>0</v>
      </c>
    </row>
    <row r="289" spans="1:25" x14ac:dyDescent="0.3">
      <c r="A289" s="149" t="str">
        <f>IF(LEN(LocatieLijst!A289)=0,"",LocatieLijst!A289)</f>
        <v/>
      </c>
      <c r="B289" s="149" t="str">
        <f>IF(LEN(LocatieLijst!B289)=0,"",LocatieLijst!B289)</f>
        <v/>
      </c>
      <c r="C289" s="149" t="str">
        <f>IF(LEN(LocatieLijst!C289)=0,"",LocatieLijst!C289)</f>
        <v/>
      </c>
      <c r="D289" s="149" t="str">
        <f>IF(LEN(LocatieLijst!D289)=0,"",LocatieLijst!D289)</f>
        <v/>
      </c>
      <c r="E289" s="149" t="str">
        <f>IF(LEN(LocatieLijst!E289)=0,"",LocatieLijst!E289)</f>
        <v/>
      </c>
      <c r="F289" s="149" t="str">
        <f>IF(LEN(LocatieLijst!F289)=0,"",LocatieLijst!F289)</f>
        <v/>
      </c>
      <c r="G289" s="149" t="str">
        <f>IF(LEN(LocatieLijst!G289)=0,"",LocatieLijst!G289)</f>
        <v/>
      </c>
      <c r="H289" s="150" t="str">
        <f>IF(G289="Vervalt","Vervalt",IF(G289=0,"",IF(LEN(G289)=0,"",(VLOOKUP(Scenario1!$G289,PDC!$B$6:$I$74,2,FALSE)))))</f>
        <v/>
      </c>
      <c r="I289" s="149" t="str">
        <f>IF(LEN(LocatieLijst!I289)=0,"",LocatieLijst!I289)</f>
        <v/>
      </c>
      <c r="J289" s="2"/>
      <c r="K289" s="2"/>
      <c r="L289" s="3"/>
      <c r="M289" s="8"/>
      <c r="N289" s="8"/>
      <c r="O289" s="12"/>
      <c r="P289" s="4"/>
      <c r="Q289" s="4"/>
      <c r="R289" s="4"/>
      <c r="S289" s="72">
        <f t="shared" si="8"/>
        <v>0</v>
      </c>
      <c r="T289" s="72">
        <f>IF(G289="Vervalt",0,IF(G289=0,0,IF(LEN(G289)=0,0,(VLOOKUP($G289,PDC!$B$6:$I$74,6,FALSE)))))</f>
        <v>0</v>
      </c>
      <c r="U289" s="72">
        <f t="shared" si="9"/>
        <v>0</v>
      </c>
      <c r="V289" s="73">
        <f>IF(G289="Vervalt",0,IF(J289="Inkoop bij 3e partij",Q289*(1+PDC!$F$28),0))</f>
        <v>0</v>
      </c>
      <c r="W289" s="73">
        <f>IF(G289="Vervalt",0,IF(J289="Inkoop bij 3e partij",P289*(1+PDC!$F$27)+IF(G289=0,0,IF(LEN(G289)=0,0,VLOOKUP($G289,PDC!$B$6:$I$74,7,FALSE))),0))</f>
        <v>0</v>
      </c>
      <c r="X289" s="74">
        <f>IF(G289="Vervalt",0,IF(J289="Inkoop bij 3e partij",0,IF(G289=0,0,IF(LEN(G289)=0,0,VLOOKUP($G289,PDC!$B$6:$I$74,5,FALSE)))))</f>
        <v>0</v>
      </c>
      <c r="Y289" s="74">
        <f>IF(G289="Vervalt",0,IF(J289="On-Net maken (glasvezel)",$M289*PDC!$F$23+$N289*PDC!$F$24+PDC!$F$22+$O289,IF(J289="On-Net maken (radio)",PDC!$F$25+$O289,0)))</f>
        <v>0</v>
      </c>
    </row>
    <row r="290" spans="1:25" x14ac:dyDescent="0.3">
      <c r="A290" s="149" t="str">
        <f>IF(LEN(LocatieLijst!A290)=0,"",LocatieLijst!A290)</f>
        <v/>
      </c>
      <c r="B290" s="149" t="str">
        <f>IF(LEN(LocatieLijst!B290)=0,"",LocatieLijst!B290)</f>
        <v/>
      </c>
      <c r="C290" s="149" t="str">
        <f>IF(LEN(LocatieLijst!C290)=0,"",LocatieLijst!C290)</f>
        <v/>
      </c>
      <c r="D290" s="149" t="str">
        <f>IF(LEN(LocatieLijst!D290)=0,"",LocatieLijst!D290)</f>
        <v/>
      </c>
      <c r="E290" s="149" t="str">
        <f>IF(LEN(LocatieLijst!E290)=0,"",LocatieLijst!E290)</f>
        <v/>
      </c>
      <c r="F290" s="149" t="str">
        <f>IF(LEN(LocatieLijst!F290)=0,"",LocatieLijst!F290)</f>
        <v/>
      </c>
      <c r="G290" s="149" t="str">
        <f>IF(LEN(LocatieLijst!G290)=0,"",LocatieLijst!G290)</f>
        <v/>
      </c>
      <c r="H290" s="150" t="str">
        <f>IF(G290="Vervalt","Vervalt",IF(G290=0,"",IF(LEN(G290)=0,"",(VLOOKUP(Scenario1!$G290,PDC!$B$6:$I$74,2,FALSE)))))</f>
        <v/>
      </c>
      <c r="I290" s="149" t="str">
        <f>IF(LEN(LocatieLijst!I290)=0,"",LocatieLijst!I290)</f>
        <v/>
      </c>
      <c r="J290" s="2"/>
      <c r="K290" s="2"/>
      <c r="L290" s="3"/>
      <c r="M290" s="8"/>
      <c r="N290" s="8"/>
      <c r="O290" s="12"/>
      <c r="P290" s="4"/>
      <c r="Q290" s="4"/>
      <c r="R290" s="4"/>
      <c r="S290" s="72">
        <f t="shared" si="8"/>
        <v>0</v>
      </c>
      <c r="T290" s="72">
        <f>IF(G290="Vervalt",0,IF(G290=0,0,IF(LEN(G290)=0,0,(VLOOKUP($G290,PDC!$B$6:$I$74,6,FALSE)))))</f>
        <v>0</v>
      </c>
      <c r="U290" s="72">
        <f t="shared" si="9"/>
        <v>0</v>
      </c>
      <c r="V290" s="73">
        <f>IF(G290="Vervalt",0,IF(J290="Inkoop bij 3e partij",Q290*(1+PDC!$F$28),0))</f>
        <v>0</v>
      </c>
      <c r="W290" s="73">
        <f>IF(G290="Vervalt",0,IF(J290="Inkoop bij 3e partij",P290*(1+PDC!$F$27)+IF(G290=0,0,IF(LEN(G290)=0,0,VLOOKUP($G290,PDC!$B$6:$I$74,7,FALSE))),0))</f>
        <v>0</v>
      </c>
      <c r="X290" s="74">
        <f>IF(G290="Vervalt",0,IF(J290="Inkoop bij 3e partij",0,IF(G290=0,0,IF(LEN(G290)=0,0,VLOOKUP($G290,PDC!$B$6:$I$74,5,FALSE)))))</f>
        <v>0</v>
      </c>
      <c r="Y290" s="74">
        <f>IF(G290="Vervalt",0,IF(J290="On-Net maken (glasvezel)",$M290*PDC!$F$23+$N290*PDC!$F$24+PDC!$F$22+$O290,IF(J290="On-Net maken (radio)",PDC!$F$25+$O290,0)))</f>
        <v>0</v>
      </c>
    </row>
    <row r="291" spans="1:25" x14ac:dyDescent="0.3">
      <c r="A291" s="149" t="str">
        <f>IF(LEN(LocatieLijst!A291)=0,"",LocatieLijst!A291)</f>
        <v/>
      </c>
      <c r="B291" s="149" t="str">
        <f>IF(LEN(LocatieLijst!B291)=0,"",LocatieLijst!B291)</f>
        <v/>
      </c>
      <c r="C291" s="149" t="str">
        <f>IF(LEN(LocatieLijst!C291)=0,"",LocatieLijst!C291)</f>
        <v/>
      </c>
      <c r="D291" s="149" t="str">
        <f>IF(LEN(LocatieLijst!D291)=0,"",LocatieLijst!D291)</f>
        <v/>
      </c>
      <c r="E291" s="149" t="str">
        <f>IF(LEN(LocatieLijst!E291)=0,"",LocatieLijst!E291)</f>
        <v/>
      </c>
      <c r="F291" s="149" t="str">
        <f>IF(LEN(LocatieLijst!F291)=0,"",LocatieLijst!F291)</f>
        <v/>
      </c>
      <c r="G291" s="149" t="str">
        <f>IF(LEN(LocatieLijst!G291)=0,"",LocatieLijst!G291)</f>
        <v/>
      </c>
      <c r="H291" s="150" t="str">
        <f>IF(G291="Vervalt","Vervalt",IF(G291=0,"",IF(LEN(G291)=0,"",(VLOOKUP(Scenario1!$G291,PDC!$B$6:$I$74,2,FALSE)))))</f>
        <v/>
      </c>
      <c r="I291" s="149" t="str">
        <f>IF(LEN(LocatieLijst!I291)=0,"",LocatieLijst!I291)</f>
        <v/>
      </c>
      <c r="J291" s="2"/>
      <c r="K291" s="2"/>
      <c r="L291" s="3"/>
      <c r="M291" s="8"/>
      <c r="N291" s="8"/>
      <c r="O291" s="12"/>
      <c r="P291" s="4"/>
      <c r="Q291" s="4"/>
      <c r="R291" s="4"/>
      <c r="S291" s="72">
        <f t="shared" si="8"/>
        <v>0</v>
      </c>
      <c r="T291" s="72">
        <f>IF(G291="Vervalt",0,IF(G291=0,0,IF(LEN(G291)=0,0,(VLOOKUP($G291,PDC!$B$6:$I$74,6,FALSE)))))</f>
        <v>0</v>
      </c>
      <c r="U291" s="72">
        <f t="shared" si="9"/>
        <v>0</v>
      </c>
      <c r="V291" s="73">
        <f>IF(G291="Vervalt",0,IF(J291="Inkoop bij 3e partij",Q291*(1+PDC!$F$28),0))</f>
        <v>0</v>
      </c>
      <c r="W291" s="73">
        <f>IF(G291="Vervalt",0,IF(J291="Inkoop bij 3e partij",P291*(1+PDC!$F$27)+IF(G291=0,0,IF(LEN(G291)=0,0,VLOOKUP($G291,PDC!$B$6:$I$74,7,FALSE))),0))</f>
        <v>0</v>
      </c>
      <c r="X291" s="74">
        <f>IF(G291="Vervalt",0,IF(J291="Inkoop bij 3e partij",0,IF(G291=0,0,IF(LEN(G291)=0,0,VLOOKUP($G291,PDC!$B$6:$I$74,5,FALSE)))))</f>
        <v>0</v>
      </c>
      <c r="Y291" s="74">
        <f>IF(G291="Vervalt",0,IF(J291="On-Net maken (glasvezel)",$M291*PDC!$F$23+$N291*PDC!$F$24+PDC!$F$22+$O291,IF(J291="On-Net maken (radio)",PDC!$F$25+$O291,0)))</f>
        <v>0</v>
      </c>
    </row>
    <row r="292" spans="1:25" x14ac:dyDescent="0.3">
      <c r="A292" s="149" t="str">
        <f>IF(LEN(LocatieLijst!A292)=0,"",LocatieLijst!A292)</f>
        <v/>
      </c>
      <c r="B292" s="149" t="str">
        <f>IF(LEN(LocatieLijst!B292)=0,"",LocatieLijst!B292)</f>
        <v/>
      </c>
      <c r="C292" s="149" t="str">
        <f>IF(LEN(LocatieLijst!C292)=0,"",LocatieLijst!C292)</f>
        <v/>
      </c>
      <c r="D292" s="149" t="str">
        <f>IF(LEN(LocatieLijst!D292)=0,"",LocatieLijst!D292)</f>
        <v/>
      </c>
      <c r="E292" s="149" t="str">
        <f>IF(LEN(LocatieLijst!E292)=0,"",LocatieLijst!E292)</f>
        <v/>
      </c>
      <c r="F292" s="149" t="str">
        <f>IF(LEN(LocatieLijst!F292)=0,"",LocatieLijst!F292)</f>
        <v/>
      </c>
      <c r="G292" s="149" t="str">
        <f>IF(LEN(LocatieLijst!G292)=0,"",LocatieLijst!G292)</f>
        <v/>
      </c>
      <c r="H292" s="150" t="str">
        <f>IF(G292="Vervalt","Vervalt",IF(G292=0,"",IF(LEN(G292)=0,"",(VLOOKUP(Scenario1!$G292,PDC!$B$6:$I$74,2,FALSE)))))</f>
        <v/>
      </c>
      <c r="I292" s="149" t="str">
        <f>IF(LEN(LocatieLijst!I292)=0,"",LocatieLijst!I292)</f>
        <v/>
      </c>
      <c r="J292" s="2"/>
      <c r="K292" s="2"/>
      <c r="L292" s="3"/>
      <c r="M292" s="8"/>
      <c r="N292" s="8"/>
      <c r="O292" s="12"/>
      <c r="P292" s="4"/>
      <c r="Q292" s="4"/>
      <c r="R292" s="4"/>
      <c r="S292" s="72">
        <f t="shared" si="8"/>
        <v>0</v>
      </c>
      <c r="T292" s="72">
        <f>IF(G292="Vervalt",0,IF(G292=0,0,IF(LEN(G292)=0,0,(VLOOKUP($G292,PDC!$B$6:$I$74,6,FALSE)))))</f>
        <v>0</v>
      </c>
      <c r="U292" s="72">
        <f t="shared" si="9"/>
        <v>0</v>
      </c>
      <c r="V292" s="73">
        <f>IF(G292="Vervalt",0,IF(J292="Inkoop bij 3e partij",Q292*(1+PDC!$F$28),0))</f>
        <v>0</v>
      </c>
      <c r="W292" s="73">
        <f>IF(G292="Vervalt",0,IF(J292="Inkoop bij 3e partij",P292*(1+PDC!$F$27)+IF(G292=0,0,IF(LEN(G292)=0,0,VLOOKUP($G292,PDC!$B$6:$I$74,7,FALSE))),0))</f>
        <v>0</v>
      </c>
      <c r="X292" s="74">
        <f>IF(G292="Vervalt",0,IF(J292="Inkoop bij 3e partij",0,IF(G292=0,0,IF(LEN(G292)=0,0,VLOOKUP($G292,PDC!$B$6:$I$74,5,FALSE)))))</f>
        <v>0</v>
      </c>
      <c r="Y292" s="74">
        <f>IF(G292="Vervalt",0,IF(J292="On-Net maken (glasvezel)",$M292*PDC!$F$23+$N292*PDC!$F$24+PDC!$F$22+$O292,IF(J292="On-Net maken (radio)",PDC!$F$25+$O292,0)))</f>
        <v>0</v>
      </c>
    </row>
    <row r="293" spans="1:25" x14ac:dyDescent="0.3">
      <c r="A293" s="149" t="str">
        <f>IF(LEN(LocatieLijst!A293)=0,"",LocatieLijst!A293)</f>
        <v/>
      </c>
      <c r="B293" s="149" t="str">
        <f>IF(LEN(LocatieLijst!B293)=0,"",LocatieLijst!B293)</f>
        <v/>
      </c>
      <c r="C293" s="149" t="str">
        <f>IF(LEN(LocatieLijst!C293)=0,"",LocatieLijst!C293)</f>
        <v/>
      </c>
      <c r="D293" s="149" t="str">
        <f>IF(LEN(LocatieLijst!D293)=0,"",LocatieLijst!D293)</f>
        <v/>
      </c>
      <c r="E293" s="149" t="str">
        <f>IF(LEN(LocatieLijst!E293)=0,"",LocatieLijst!E293)</f>
        <v/>
      </c>
      <c r="F293" s="149" t="str">
        <f>IF(LEN(LocatieLijst!F293)=0,"",LocatieLijst!F293)</f>
        <v/>
      </c>
      <c r="G293" s="149" t="str">
        <f>IF(LEN(LocatieLijst!G293)=0,"",LocatieLijst!G293)</f>
        <v/>
      </c>
      <c r="H293" s="150" t="str">
        <f>IF(G293="Vervalt","Vervalt",IF(G293=0,"",IF(LEN(G293)=0,"",(VLOOKUP(Scenario1!$G293,PDC!$B$6:$I$74,2,FALSE)))))</f>
        <v/>
      </c>
      <c r="I293" s="149" t="str">
        <f>IF(LEN(LocatieLijst!I293)=0,"",LocatieLijst!I293)</f>
        <v/>
      </c>
      <c r="J293" s="2"/>
      <c r="K293" s="2"/>
      <c r="L293" s="3"/>
      <c r="M293" s="8"/>
      <c r="N293" s="8"/>
      <c r="O293" s="12"/>
      <c r="P293" s="4"/>
      <c r="Q293" s="4"/>
      <c r="R293" s="4"/>
      <c r="S293" s="72">
        <f t="shared" si="8"/>
        <v>0</v>
      </c>
      <c r="T293" s="72">
        <f>IF(G293="Vervalt",0,IF(G293=0,0,IF(LEN(G293)=0,0,(VLOOKUP($G293,PDC!$B$6:$I$74,6,FALSE)))))</f>
        <v>0</v>
      </c>
      <c r="U293" s="72">
        <f t="shared" si="9"/>
        <v>0</v>
      </c>
      <c r="V293" s="73">
        <f>IF(G293="Vervalt",0,IF(J293="Inkoop bij 3e partij",Q293*(1+PDC!$F$28),0))</f>
        <v>0</v>
      </c>
      <c r="W293" s="73">
        <f>IF(G293="Vervalt",0,IF(J293="Inkoop bij 3e partij",P293*(1+PDC!$F$27)+IF(G293=0,0,IF(LEN(G293)=0,0,VLOOKUP($G293,PDC!$B$6:$I$74,7,FALSE))),0))</f>
        <v>0</v>
      </c>
      <c r="X293" s="74">
        <f>IF(G293="Vervalt",0,IF(J293="Inkoop bij 3e partij",0,IF(G293=0,0,IF(LEN(G293)=0,0,VLOOKUP($G293,PDC!$B$6:$I$74,5,FALSE)))))</f>
        <v>0</v>
      </c>
      <c r="Y293" s="74">
        <f>IF(G293="Vervalt",0,IF(J293="On-Net maken (glasvezel)",$M293*PDC!$F$23+$N293*PDC!$F$24+PDC!$F$22+$O293,IF(J293="On-Net maken (radio)",PDC!$F$25+$O293,0)))</f>
        <v>0</v>
      </c>
    </row>
    <row r="294" spans="1:25" x14ac:dyDescent="0.3">
      <c r="A294" s="149" t="str">
        <f>IF(LEN(LocatieLijst!A294)=0,"",LocatieLijst!A294)</f>
        <v/>
      </c>
      <c r="B294" s="149" t="str">
        <f>IF(LEN(LocatieLijst!B294)=0,"",LocatieLijst!B294)</f>
        <v/>
      </c>
      <c r="C294" s="149" t="str">
        <f>IF(LEN(LocatieLijst!C294)=0,"",LocatieLijst!C294)</f>
        <v/>
      </c>
      <c r="D294" s="149" t="str">
        <f>IF(LEN(LocatieLijst!D294)=0,"",LocatieLijst!D294)</f>
        <v/>
      </c>
      <c r="E294" s="149" t="str">
        <f>IF(LEN(LocatieLijst!E294)=0,"",LocatieLijst!E294)</f>
        <v/>
      </c>
      <c r="F294" s="149" t="str">
        <f>IF(LEN(LocatieLijst!F294)=0,"",LocatieLijst!F294)</f>
        <v/>
      </c>
      <c r="G294" s="149" t="str">
        <f>IF(LEN(LocatieLijst!G294)=0,"",LocatieLijst!G294)</f>
        <v/>
      </c>
      <c r="H294" s="150" t="str">
        <f>IF(G294="Vervalt","Vervalt",IF(G294=0,"",IF(LEN(G294)=0,"",(VLOOKUP(Scenario1!$G294,PDC!$B$6:$I$74,2,FALSE)))))</f>
        <v/>
      </c>
      <c r="I294" s="149" t="str">
        <f>IF(LEN(LocatieLijst!I294)=0,"",LocatieLijst!I294)</f>
        <v/>
      </c>
      <c r="J294" s="2"/>
      <c r="K294" s="2"/>
      <c r="L294" s="3"/>
      <c r="M294" s="8"/>
      <c r="N294" s="8"/>
      <c r="O294" s="12"/>
      <c r="P294" s="4"/>
      <c r="Q294" s="4"/>
      <c r="R294" s="4"/>
      <c r="S294" s="72">
        <f t="shared" si="8"/>
        <v>0</v>
      </c>
      <c r="T294" s="72">
        <f>IF(G294="Vervalt",0,IF(G294=0,0,IF(LEN(G294)=0,0,(VLOOKUP($G294,PDC!$B$6:$I$74,6,FALSE)))))</f>
        <v>0</v>
      </c>
      <c r="U294" s="72">
        <f t="shared" si="9"/>
        <v>0</v>
      </c>
      <c r="V294" s="73">
        <f>IF(G294="Vervalt",0,IF(J294="Inkoop bij 3e partij",Q294*(1+PDC!$F$28),0))</f>
        <v>0</v>
      </c>
      <c r="W294" s="73">
        <f>IF(G294="Vervalt",0,IF(J294="Inkoop bij 3e partij",P294*(1+PDC!$F$27)+IF(G294=0,0,IF(LEN(G294)=0,0,VLOOKUP($G294,PDC!$B$6:$I$74,7,FALSE))),0))</f>
        <v>0</v>
      </c>
      <c r="X294" s="74">
        <f>IF(G294="Vervalt",0,IF(J294="Inkoop bij 3e partij",0,IF(G294=0,0,IF(LEN(G294)=0,0,VLOOKUP($G294,PDC!$B$6:$I$74,5,FALSE)))))</f>
        <v>0</v>
      </c>
      <c r="Y294" s="74">
        <f>IF(G294="Vervalt",0,IF(J294="On-Net maken (glasvezel)",$M294*PDC!$F$23+$N294*PDC!$F$24+PDC!$F$22+$O294,IF(J294="On-Net maken (radio)",PDC!$F$25+$O294,0)))</f>
        <v>0</v>
      </c>
    </row>
    <row r="295" spans="1:25" x14ac:dyDescent="0.3">
      <c r="A295" s="149" t="str">
        <f>IF(LEN(LocatieLijst!A295)=0,"",LocatieLijst!A295)</f>
        <v/>
      </c>
      <c r="B295" s="149" t="str">
        <f>IF(LEN(LocatieLijst!B295)=0,"",LocatieLijst!B295)</f>
        <v/>
      </c>
      <c r="C295" s="149" t="str">
        <f>IF(LEN(LocatieLijst!C295)=0,"",LocatieLijst!C295)</f>
        <v/>
      </c>
      <c r="D295" s="149" t="str">
        <f>IF(LEN(LocatieLijst!D295)=0,"",LocatieLijst!D295)</f>
        <v/>
      </c>
      <c r="E295" s="149" t="str">
        <f>IF(LEN(LocatieLijst!E295)=0,"",LocatieLijst!E295)</f>
        <v/>
      </c>
      <c r="F295" s="149" t="str">
        <f>IF(LEN(LocatieLijst!F295)=0,"",LocatieLijst!F295)</f>
        <v/>
      </c>
      <c r="G295" s="149" t="str">
        <f>IF(LEN(LocatieLijst!G295)=0,"",LocatieLijst!G295)</f>
        <v/>
      </c>
      <c r="H295" s="150" t="str">
        <f>IF(G295="Vervalt","Vervalt",IF(G295=0,"",IF(LEN(G295)=0,"",(VLOOKUP(Scenario1!$G295,PDC!$B$6:$I$74,2,FALSE)))))</f>
        <v/>
      </c>
      <c r="I295" s="149" t="str">
        <f>IF(LEN(LocatieLijst!I295)=0,"",LocatieLijst!I295)</f>
        <v/>
      </c>
      <c r="J295" s="2"/>
      <c r="K295" s="2"/>
      <c r="L295" s="3"/>
      <c r="M295" s="8"/>
      <c r="N295" s="8"/>
      <c r="O295" s="12"/>
      <c r="P295" s="4"/>
      <c r="Q295" s="4"/>
      <c r="R295" s="4"/>
      <c r="S295" s="72">
        <f t="shared" si="8"/>
        <v>0</v>
      </c>
      <c r="T295" s="72">
        <f>IF(G295="Vervalt",0,IF(G295=0,0,IF(LEN(G295)=0,0,(VLOOKUP($G295,PDC!$B$6:$I$74,6,FALSE)))))</f>
        <v>0</v>
      </c>
      <c r="U295" s="72">
        <f t="shared" si="9"/>
        <v>0</v>
      </c>
      <c r="V295" s="73">
        <f>IF(G295="Vervalt",0,IF(J295="Inkoop bij 3e partij",Q295*(1+PDC!$F$28),0))</f>
        <v>0</v>
      </c>
      <c r="W295" s="73">
        <f>IF(G295="Vervalt",0,IF(J295="Inkoop bij 3e partij",P295*(1+PDC!$F$27)+IF(G295=0,0,IF(LEN(G295)=0,0,VLOOKUP($G295,PDC!$B$6:$I$74,7,FALSE))),0))</f>
        <v>0</v>
      </c>
      <c r="X295" s="74">
        <f>IF(G295="Vervalt",0,IF(J295="Inkoop bij 3e partij",0,IF(G295=0,0,IF(LEN(G295)=0,0,VLOOKUP($G295,PDC!$B$6:$I$74,5,FALSE)))))</f>
        <v>0</v>
      </c>
      <c r="Y295" s="74">
        <f>IF(G295="Vervalt",0,IF(J295="On-Net maken (glasvezel)",$M295*PDC!$F$23+$N295*PDC!$F$24+PDC!$F$22+$O295,IF(J295="On-Net maken (radio)",PDC!$F$25+$O295,0)))</f>
        <v>0</v>
      </c>
    </row>
    <row r="296" spans="1:25" x14ac:dyDescent="0.3">
      <c r="A296" s="149" t="str">
        <f>IF(LEN(LocatieLijst!A296)=0,"",LocatieLijst!A296)</f>
        <v/>
      </c>
      <c r="B296" s="149" t="str">
        <f>IF(LEN(LocatieLijst!B296)=0,"",LocatieLijst!B296)</f>
        <v/>
      </c>
      <c r="C296" s="149" t="str">
        <f>IF(LEN(LocatieLijst!C296)=0,"",LocatieLijst!C296)</f>
        <v/>
      </c>
      <c r="D296" s="149" t="str">
        <f>IF(LEN(LocatieLijst!D296)=0,"",LocatieLijst!D296)</f>
        <v/>
      </c>
      <c r="E296" s="149" t="str">
        <f>IF(LEN(LocatieLijst!E296)=0,"",LocatieLijst!E296)</f>
        <v/>
      </c>
      <c r="F296" s="149" t="str">
        <f>IF(LEN(LocatieLijst!F296)=0,"",LocatieLijst!F296)</f>
        <v/>
      </c>
      <c r="G296" s="149" t="str">
        <f>IF(LEN(LocatieLijst!G296)=0,"",LocatieLijst!G296)</f>
        <v/>
      </c>
      <c r="H296" s="150" t="str">
        <f>IF(G296="Vervalt","Vervalt",IF(G296=0,"",IF(LEN(G296)=0,"",(VLOOKUP(Scenario1!$G296,PDC!$B$6:$I$74,2,FALSE)))))</f>
        <v/>
      </c>
      <c r="I296" s="149" t="str">
        <f>IF(LEN(LocatieLijst!I296)=0,"",LocatieLijst!I296)</f>
        <v/>
      </c>
      <c r="J296" s="2"/>
      <c r="K296" s="2"/>
      <c r="L296" s="3"/>
      <c r="M296" s="8"/>
      <c r="N296" s="8"/>
      <c r="O296" s="12"/>
      <c r="P296" s="4"/>
      <c r="Q296" s="4"/>
      <c r="R296" s="4"/>
      <c r="S296" s="72">
        <f t="shared" si="8"/>
        <v>0</v>
      </c>
      <c r="T296" s="72">
        <f>IF(G296="Vervalt",0,IF(G296=0,0,IF(LEN(G296)=0,0,(VLOOKUP($G296,PDC!$B$6:$I$74,6,FALSE)))))</f>
        <v>0</v>
      </c>
      <c r="U296" s="72">
        <f t="shared" si="9"/>
        <v>0</v>
      </c>
      <c r="V296" s="73">
        <f>IF(G296="Vervalt",0,IF(J296="Inkoop bij 3e partij",Q296*(1+PDC!$F$28),0))</f>
        <v>0</v>
      </c>
      <c r="W296" s="73">
        <f>IF(G296="Vervalt",0,IF(J296="Inkoop bij 3e partij",P296*(1+PDC!$F$27)+IF(G296=0,0,IF(LEN(G296)=0,0,VLOOKUP($G296,PDC!$B$6:$I$74,7,FALSE))),0))</f>
        <v>0</v>
      </c>
      <c r="X296" s="74">
        <f>IF(G296="Vervalt",0,IF(J296="Inkoop bij 3e partij",0,IF(G296=0,0,IF(LEN(G296)=0,0,VLOOKUP($G296,PDC!$B$6:$I$74,5,FALSE)))))</f>
        <v>0</v>
      </c>
      <c r="Y296" s="74">
        <f>IF(G296="Vervalt",0,IF(J296="On-Net maken (glasvezel)",$M296*PDC!$F$23+$N296*PDC!$F$24+PDC!$F$22+$O296,IF(J296="On-Net maken (radio)",PDC!$F$25+$O296,0)))</f>
        <v>0</v>
      </c>
    </row>
    <row r="297" spans="1:25" x14ac:dyDescent="0.3">
      <c r="A297" s="149" t="str">
        <f>IF(LEN(LocatieLijst!A297)=0,"",LocatieLijst!A297)</f>
        <v/>
      </c>
      <c r="B297" s="149" t="str">
        <f>IF(LEN(LocatieLijst!B297)=0,"",LocatieLijst!B297)</f>
        <v/>
      </c>
      <c r="C297" s="149" t="str">
        <f>IF(LEN(LocatieLijst!C297)=0,"",LocatieLijst!C297)</f>
        <v/>
      </c>
      <c r="D297" s="149" t="str">
        <f>IF(LEN(LocatieLijst!D297)=0,"",LocatieLijst!D297)</f>
        <v/>
      </c>
      <c r="E297" s="149" t="str">
        <f>IF(LEN(LocatieLijst!E297)=0,"",LocatieLijst!E297)</f>
        <v/>
      </c>
      <c r="F297" s="149" t="str">
        <f>IF(LEN(LocatieLijst!F297)=0,"",LocatieLijst!F297)</f>
        <v/>
      </c>
      <c r="G297" s="149" t="str">
        <f>IF(LEN(LocatieLijst!G297)=0,"",LocatieLijst!G297)</f>
        <v/>
      </c>
      <c r="H297" s="150" t="str">
        <f>IF(G297="Vervalt","Vervalt",IF(G297=0,"",IF(LEN(G297)=0,"",(VLOOKUP(Scenario1!$G297,PDC!$B$6:$I$74,2,FALSE)))))</f>
        <v/>
      </c>
      <c r="I297" s="149" t="str">
        <f>IF(LEN(LocatieLijst!I297)=0,"",LocatieLijst!I297)</f>
        <v/>
      </c>
      <c r="J297" s="2"/>
      <c r="K297" s="2"/>
      <c r="L297" s="3"/>
      <c r="M297" s="8"/>
      <c r="N297" s="8"/>
      <c r="O297" s="12"/>
      <c r="P297" s="4"/>
      <c r="Q297" s="4"/>
      <c r="R297" s="4"/>
      <c r="S297" s="72">
        <f t="shared" si="8"/>
        <v>0</v>
      </c>
      <c r="T297" s="72">
        <f>IF(G297="Vervalt",0,IF(G297=0,0,IF(LEN(G297)=0,0,(VLOOKUP($G297,PDC!$B$6:$I$74,6,FALSE)))))</f>
        <v>0</v>
      </c>
      <c r="U297" s="72">
        <f t="shared" si="9"/>
        <v>0</v>
      </c>
      <c r="V297" s="73">
        <f>IF(G297="Vervalt",0,IF(J297="Inkoop bij 3e partij",Q297*(1+PDC!$F$28),0))</f>
        <v>0</v>
      </c>
      <c r="W297" s="73">
        <f>IF(G297="Vervalt",0,IF(J297="Inkoop bij 3e partij",P297*(1+PDC!$F$27)+IF(G297=0,0,IF(LEN(G297)=0,0,VLOOKUP($G297,PDC!$B$6:$I$74,7,FALSE))),0))</f>
        <v>0</v>
      </c>
      <c r="X297" s="74">
        <f>IF(G297="Vervalt",0,IF(J297="Inkoop bij 3e partij",0,IF(G297=0,0,IF(LEN(G297)=0,0,VLOOKUP($G297,PDC!$B$6:$I$74,5,FALSE)))))</f>
        <v>0</v>
      </c>
      <c r="Y297" s="74">
        <f>IF(G297="Vervalt",0,IF(J297="On-Net maken (glasvezel)",$M297*PDC!$F$23+$N297*PDC!$F$24+PDC!$F$22+$O297,IF(J297="On-Net maken (radio)",PDC!$F$25+$O297,0)))</f>
        <v>0</v>
      </c>
    </row>
    <row r="298" spans="1:25" x14ac:dyDescent="0.3">
      <c r="A298" s="149" t="str">
        <f>IF(LEN(LocatieLijst!A298)=0,"",LocatieLijst!A298)</f>
        <v/>
      </c>
      <c r="B298" s="149" t="str">
        <f>IF(LEN(LocatieLijst!B298)=0,"",LocatieLijst!B298)</f>
        <v/>
      </c>
      <c r="C298" s="149" t="str">
        <f>IF(LEN(LocatieLijst!C298)=0,"",LocatieLijst!C298)</f>
        <v/>
      </c>
      <c r="D298" s="149" t="str">
        <f>IF(LEN(LocatieLijst!D298)=0,"",LocatieLijst!D298)</f>
        <v/>
      </c>
      <c r="E298" s="149" t="str">
        <f>IF(LEN(LocatieLijst!E298)=0,"",LocatieLijst!E298)</f>
        <v/>
      </c>
      <c r="F298" s="149" t="str">
        <f>IF(LEN(LocatieLijst!F298)=0,"",LocatieLijst!F298)</f>
        <v/>
      </c>
      <c r="G298" s="149" t="str">
        <f>IF(LEN(LocatieLijst!G298)=0,"",LocatieLijst!G298)</f>
        <v/>
      </c>
      <c r="H298" s="150" t="str">
        <f>IF(G298="Vervalt","Vervalt",IF(G298=0,"",IF(LEN(G298)=0,"",(VLOOKUP(Scenario1!$G298,PDC!$B$6:$I$74,2,FALSE)))))</f>
        <v/>
      </c>
      <c r="I298" s="149" t="str">
        <f>IF(LEN(LocatieLijst!I298)=0,"",LocatieLijst!I298)</f>
        <v/>
      </c>
      <c r="J298" s="2"/>
      <c r="K298" s="2"/>
      <c r="L298" s="3"/>
      <c r="M298" s="8"/>
      <c r="N298" s="8"/>
      <c r="O298" s="12"/>
      <c r="P298" s="4"/>
      <c r="Q298" s="4"/>
      <c r="R298" s="4"/>
      <c r="S298" s="72">
        <f t="shared" si="8"/>
        <v>0</v>
      </c>
      <c r="T298" s="72">
        <f>IF(G298="Vervalt",0,IF(G298=0,0,IF(LEN(G298)=0,0,(VLOOKUP($G298,PDC!$B$6:$I$74,6,FALSE)))))</f>
        <v>0</v>
      </c>
      <c r="U298" s="72">
        <f t="shared" si="9"/>
        <v>0</v>
      </c>
      <c r="V298" s="73">
        <f>IF(G298="Vervalt",0,IF(J298="Inkoop bij 3e partij",Q298*(1+PDC!$F$28),0))</f>
        <v>0</v>
      </c>
      <c r="W298" s="73">
        <f>IF(G298="Vervalt",0,IF(J298="Inkoop bij 3e partij",P298*(1+PDC!$F$27)+IF(G298=0,0,IF(LEN(G298)=0,0,VLOOKUP($G298,PDC!$B$6:$I$74,7,FALSE))),0))</f>
        <v>0</v>
      </c>
      <c r="X298" s="74">
        <f>IF(G298="Vervalt",0,IF(J298="Inkoop bij 3e partij",0,IF(G298=0,0,IF(LEN(G298)=0,0,VLOOKUP($G298,PDC!$B$6:$I$74,5,FALSE)))))</f>
        <v>0</v>
      </c>
      <c r="Y298" s="74">
        <f>IF(G298="Vervalt",0,IF(J298="On-Net maken (glasvezel)",$M298*PDC!$F$23+$N298*PDC!$F$24+PDC!$F$22+$O298,IF(J298="On-Net maken (radio)",PDC!$F$25+$O298,0)))</f>
        <v>0</v>
      </c>
    </row>
    <row r="299" spans="1:25" x14ac:dyDescent="0.3">
      <c r="A299" s="149" t="str">
        <f>IF(LEN(LocatieLijst!A299)=0,"",LocatieLijst!A299)</f>
        <v/>
      </c>
      <c r="B299" s="149" t="str">
        <f>IF(LEN(LocatieLijst!B299)=0,"",LocatieLijst!B299)</f>
        <v/>
      </c>
      <c r="C299" s="149" t="str">
        <f>IF(LEN(LocatieLijst!C299)=0,"",LocatieLijst!C299)</f>
        <v/>
      </c>
      <c r="D299" s="149" t="str">
        <f>IF(LEN(LocatieLijst!D299)=0,"",LocatieLijst!D299)</f>
        <v/>
      </c>
      <c r="E299" s="149" t="str">
        <f>IF(LEN(LocatieLijst!E299)=0,"",LocatieLijst!E299)</f>
        <v/>
      </c>
      <c r="F299" s="149" t="str">
        <f>IF(LEN(LocatieLijst!F299)=0,"",LocatieLijst!F299)</f>
        <v/>
      </c>
      <c r="G299" s="149" t="str">
        <f>IF(LEN(LocatieLijst!G299)=0,"",LocatieLijst!G299)</f>
        <v/>
      </c>
      <c r="H299" s="150" t="str">
        <f>IF(G299="Vervalt","Vervalt",IF(G299=0,"",IF(LEN(G299)=0,"",(VLOOKUP(Scenario1!$G299,PDC!$B$6:$I$74,2,FALSE)))))</f>
        <v/>
      </c>
      <c r="I299" s="149" t="str">
        <f>IF(LEN(LocatieLijst!I299)=0,"",LocatieLijst!I299)</f>
        <v/>
      </c>
      <c r="J299" s="2"/>
      <c r="K299" s="2"/>
      <c r="L299" s="3"/>
      <c r="M299" s="8"/>
      <c r="N299" s="8"/>
      <c r="O299" s="12"/>
      <c r="P299" s="4"/>
      <c r="Q299" s="4"/>
      <c r="R299" s="4"/>
      <c r="S299" s="72">
        <f t="shared" si="8"/>
        <v>0</v>
      </c>
      <c r="T299" s="72">
        <f>IF(G299="Vervalt",0,IF(G299=0,0,IF(LEN(G299)=0,0,(VLOOKUP($G299,PDC!$B$6:$I$74,6,FALSE)))))</f>
        <v>0</v>
      </c>
      <c r="U299" s="72">
        <f t="shared" si="9"/>
        <v>0</v>
      </c>
      <c r="V299" s="73">
        <f>IF(G299="Vervalt",0,IF(J299="Inkoop bij 3e partij",Q299*(1+PDC!$F$28),0))</f>
        <v>0</v>
      </c>
      <c r="W299" s="73">
        <f>IF(G299="Vervalt",0,IF(J299="Inkoop bij 3e partij",P299*(1+PDC!$F$27)+IF(G299=0,0,IF(LEN(G299)=0,0,VLOOKUP($G299,PDC!$B$6:$I$74,7,FALSE))),0))</f>
        <v>0</v>
      </c>
      <c r="X299" s="74">
        <f>IF(G299="Vervalt",0,IF(J299="Inkoop bij 3e partij",0,IF(G299=0,0,IF(LEN(G299)=0,0,VLOOKUP($G299,PDC!$B$6:$I$74,5,FALSE)))))</f>
        <v>0</v>
      </c>
      <c r="Y299" s="74">
        <f>IF(G299="Vervalt",0,IF(J299="On-Net maken (glasvezel)",$M299*PDC!$F$23+$N299*PDC!$F$24+PDC!$F$22+$O299,IF(J299="On-Net maken (radio)",PDC!$F$25+$O299,0)))</f>
        <v>0</v>
      </c>
    </row>
    <row r="300" spans="1:25" x14ac:dyDescent="0.3">
      <c r="A300" s="149" t="str">
        <f>IF(LEN(LocatieLijst!A300)=0,"",LocatieLijst!A300)</f>
        <v/>
      </c>
      <c r="B300" s="149" t="str">
        <f>IF(LEN(LocatieLijst!B300)=0,"",LocatieLijst!B300)</f>
        <v/>
      </c>
      <c r="C300" s="149" t="str">
        <f>IF(LEN(LocatieLijst!C300)=0,"",LocatieLijst!C300)</f>
        <v/>
      </c>
      <c r="D300" s="149" t="str">
        <f>IF(LEN(LocatieLijst!D300)=0,"",LocatieLijst!D300)</f>
        <v/>
      </c>
      <c r="E300" s="149" t="str">
        <f>IF(LEN(LocatieLijst!E300)=0,"",LocatieLijst!E300)</f>
        <v/>
      </c>
      <c r="F300" s="149" t="str">
        <f>IF(LEN(LocatieLijst!F300)=0,"",LocatieLijst!F300)</f>
        <v/>
      </c>
      <c r="G300" s="149" t="str">
        <f>IF(LEN(LocatieLijst!G300)=0,"",LocatieLijst!G300)</f>
        <v/>
      </c>
      <c r="H300" s="150" t="str">
        <f>IF(G300="Vervalt","Vervalt",IF(G300=0,"",IF(LEN(G300)=0,"",(VLOOKUP(Scenario1!$G300,PDC!$B$6:$I$74,2,FALSE)))))</f>
        <v/>
      </c>
      <c r="I300" s="149" t="str">
        <f>IF(LEN(LocatieLijst!I300)=0,"",LocatieLijst!I300)</f>
        <v/>
      </c>
      <c r="J300" s="2"/>
      <c r="K300" s="2"/>
      <c r="L300" s="3"/>
      <c r="M300" s="8"/>
      <c r="N300" s="8"/>
      <c r="O300" s="12"/>
      <c r="P300" s="4"/>
      <c r="Q300" s="4"/>
      <c r="R300" s="4"/>
      <c r="S300" s="72">
        <f t="shared" si="8"/>
        <v>0</v>
      </c>
      <c r="T300" s="72">
        <f>IF(G300="Vervalt",0,IF(G300=0,0,IF(LEN(G300)=0,0,(VLOOKUP($G300,PDC!$B$6:$I$74,6,FALSE)))))</f>
        <v>0</v>
      </c>
      <c r="U300" s="72">
        <f t="shared" si="9"/>
        <v>0</v>
      </c>
      <c r="V300" s="73">
        <f>IF(G300="Vervalt",0,IF(J300="Inkoop bij 3e partij",Q300*(1+PDC!$F$28),0))</f>
        <v>0</v>
      </c>
      <c r="W300" s="73">
        <f>IF(G300="Vervalt",0,IF(J300="Inkoop bij 3e partij",P300*(1+PDC!$F$27)+IF(G300=0,0,IF(LEN(G300)=0,0,VLOOKUP($G300,PDC!$B$6:$I$74,7,FALSE))),0))</f>
        <v>0</v>
      </c>
      <c r="X300" s="74">
        <f>IF(G300="Vervalt",0,IF(J300="Inkoop bij 3e partij",0,IF(G300=0,0,IF(LEN(G300)=0,0,VLOOKUP($G300,PDC!$B$6:$I$74,5,FALSE)))))</f>
        <v>0</v>
      </c>
      <c r="Y300" s="74">
        <f>IF(G300="Vervalt",0,IF(J300="On-Net maken (glasvezel)",$M300*PDC!$F$23+$N300*PDC!$F$24+PDC!$F$22+$O300,IF(J300="On-Net maken (radio)",PDC!$F$25+$O300,0)))</f>
        <v>0</v>
      </c>
    </row>
    <row r="301" spans="1:25" x14ac:dyDescent="0.3">
      <c r="A301" s="149" t="str">
        <f>IF(LEN(LocatieLijst!A301)=0,"",LocatieLijst!A301)</f>
        <v/>
      </c>
      <c r="B301" s="149" t="str">
        <f>IF(LEN(LocatieLijst!B301)=0,"",LocatieLijst!B301)</f>
        <v/>
      </c>
      <c r="C301" s="149" t="str">
        <f>IF(LEN(LocatieLijst!C301)=0,"",LocatieLijst!C301)</f>
        <v/>
      </c>
      <c r="D301" s="149" t="str">
        <f>IF(LEN(LocatieLijst!D301)=0,"",LocatieLijst!D301)</f>
        <v/>
      </c>
      <c r="E301" s="149" t="str">
        <f>IF(LEN(LocatieLijst!E301)=0,"",LocatieLijst!E301)</f>
        <v/>
      </c>
      <c r="F301" s="149" t="str">
        <f>IF(LEN(LocatieLijst!F301)=0,"",LocatieLijst!F301)</f>
        <v/>
      </c>
      <c r="G301" s="149" t="str">
        <f>IF(LEN(LocatieLijst!G301)=0,"",LocatieLijst!G301)</f>
        <v/>
      </c>
      <c r="H301" s="150" t="str">
        <f>IF(G301="Vervalt","Vervalt",IF(G301=0,"",IF(LEN(G301)=0,"",(VLOOKUP(Scenario1!$G301,PDC!$B$6:$I$74,2,FALSE)))))</f>
        <v/>
      </c>
      <c r="I301" s="149" t="str">
        <f>IF(LEN(LocatieLijst!I301)=0,"",LocatieLijst!I301)</f>
        <v/>
      </c>
      <c r="J301" s="2"/>
      <c r="K301" s="2"/>
      <c r="L301" s="3"/>
      <c r="M301" s="8"/>
      <c r="N301" s="8"/>
      <c r="O301" s="12"/>
      <c r="P301" s="4"/>
      <c r="Q301" s="4"/>
      <c r="R301" s="4"/>
      <c r="S301" s="72">
        <f t="shared" si="8"/>
        <v>0</v>
      </c>
      <c r="T301" s="72">
        <f>IF(G301="Vervalt",0,IF(G301=0,0,IF(LEN(G301)=0,0,(VLOOKUP($G301,PDC!$B$6:$I$74,6,FALSE)))))</f>
        <v>0</v>
      </c>
      <c r="U301" s="72">
        <f t="shared" si="9"/>
        <v>0</v>
      </c>
      <c r="V301" s="73">
        <f>IF(G301="Vervalt",0,IF(J301="Inkoop bij 3e partij",Q301*(1+PDC!$F$28),0))</f>
        <v>0</v>
      </c>
      <c r="W301" s="73">
        <f>IF(G301="Vervalt",0,IF(J301="Inkoop bij 3e partij",P301*(1+PDC!$F$27)+IF(G301=0,0,IF(LEN(G301)=0,0,VLOOKUP($G301,PDC!$B$6:$I$74,7,FALSE))),0))</f>
        <v>0</v>
      </c>
      <c r="X301" s="74">
        <f>IF(G301="Vervalt",0,IF(J301="Inkoop bij 3e partij",0,IF(G301=0,0,IF(LEN(G301)=0,0,VLOOKUP($G301,PDC!$B$6:$I$74,5,FALSE)))))</f>
        <v>0</v>
      </c>
      <c r="Y301" s="74">
        <f>IF(G301="Vervalt",0,IF(J301="On-Net maken (glasvezel)",$M301*PDC!$F$23+$N301*PDC!$F$24+PDC!$F$22+$O301,IF(J301="On-Net maken (radio)",PDC!$F$25+$O301,0)))</f>
        <v>0</v>
      </c>
    </row>
    <row r="302" spans="1:25" x14ac:dyDescent="0.3">
      <c r="A302" s="149" t="str">
        <f>IF(LEN(LocatieLijst!A302)=0,"",LocatieLijst!A302)</f>
        <v/>
      </c>
      <c r="B302" s="149" t="str">
        <f>IF(LEN(LocatieLijst!B302)=0,"",LocatieLijst!B302)</f>
        <v/>
      </c>
      <c r="C302" s="149" t="str">
        <f>IF(LEN(LocatieLijst!C302)=0,"",LocatieLijst!C302)</f>
        <v/>
      </c>
      <c r="D302" s="149" t="str">
        <f>IF(LEN(LocatieLijst!D302)=0,"",LocatieLijst!D302)</f>
        <v/>
      </c>
      <c r="E302" s="149" t="str">
        <f>IF(LEN(LocatieLijst!E302)=0,"",LocatieLijst!E302)</f>
        <v/>
      </c>
      <c r="F302" s="149" t="str">
        <f>IF(LEN(LocatieLijst!F302)=0,"",LocatieLijst!F302)</f>
        <v/>
      </c>
      <c r="G302" s="149" t="str">
        <f>IF(LEN(LocatieLijst!G302)=0,"",LocatieLijst!G302)</f>
        <v/>
      </c>
      <c r="H302" s="150" t="str">
        <f>IF(G302="Vervalt","Vervalt",IF(G302=0,"",IF(LEN(G302)=0,"",(VLOOKUP(Scenario1!$G302,PDC!$B$6:$I$74,2,FALSE)))))</f>
        <v/>
      </c>
      <c r="I302" s="149" t="str">
        <f>IF(LEN(LocatieLijst!I302)=0,"",LocatieLijst!I302)</f>
        <v/>
      </c>
      <c r="J302" s="2"/>
      <c r="K302" s="2"/>
      <c r="L302" s="3"/>
      <c r="M302" s="8"/>
      <c r="N302" s="8"/>
      <c r="O302" s="12"/>
      <c r="P302" s="4"/>
      <c r="Q302" s="4"/>
      <c r="R302" s="4"/>
      <c r="S302" s="72">
        <f t="shared" si="8"/>
        <v>0</v>
      </c>
      <c r="T302" s="72">
        <f>IF(G302="Vervalt",0,IF(G302=0,0,IF(LEN(G302)=0,0,(VLOOKUP($G302,PDC!$B$6:$I$74,6,FALSE)))))</f>
        <v>0</v>
      </c>
      <c r="U302" s="72">
        <f t="shared" si="9"/>
        <v>0</v>
      </c>
      <c r="V302" s="73">
        <f>IF(G302="Vervalt",0,IF(J302="Inkoop bij 3e partij",Q302*(1+PDC!$F$28),0))</f>
        <v>0</v>
      </c>
      <c r="W302" s="73">
        <f>IF(G302="Vervalt",0,IF(J302="Inkoop bij 3e partij",P302*(1+PDC!$F$27)+IF(G302=0,0,IF(LEN(G302)=0,0,VLOOKUP($G302,PDC!$B$6:$I$74,7,FALSE))),0))</f>
        <v>0</v>
      </c>
      <c r="X302" s="74">
        <f>IF(G302="Vervalt",0,IF(J302="Inkoop bij 3e partij",0,IF(G302=0,0,IF(LEN(G302)=0,0,VLOOKUP($G302,PDC!$B$6:$I$74,5,FALSE)))))</f>
        <v>0</v>
      </c>
      <c r="Y302" s="74">
        <f>IF(G302="Vervalt",0,IF(J302="On-Net maken (glasvezel)",$M302*PDC!$F$23+$N302*PDC!$F$24+PDC!$F$22+$O302,IF(J302="On-Net maken (radio)",PDC!$F$25+$O302,0)))</f>
        <v>0</v>
      </c>
    </row>
    <row r="303" spans="1:25" x14ac:dyDescent="0.3">
      <c r="A303" s="149" t="str">
        <f>IF(LEN(LocatieLijst!A303)=0,"",LocatieLijst!A303)</f>
        <v/>
      </c>
      <c r="B303" s="149" t="str">
        <f>IF(LEN(LocatieLijst!B303)=0,"",LocatieLijst!B303)</f>
        <v/>
      </c>
      <c r="C303" s="149" t="str">
        <f>IF(LEN(LocatieLijst!C303)=0,"",LocatieLijst!C303)</f>
        <v/>
      </c>
      <c r="D303" s="149" t="str">
        <f>IF(LEN(LocatieLijst!D303)=0,"",LocatieLijst!D303)</f>
        <v/>
      </c>
      <c r="E303" s="149" t="str">
        <f>IF(LEN(LocatieLijst!E303)=0,"",LocatieLijst!E303)</f>
        <v/>
      </c>
      <c r="F303" s="149" t="str">
        <f>IF(LEN(LocatieLijst!F303)=0,"",LocatieLijst!F303)</f>
        <v/>
      </c>
      <c r="G303" s="149" t="str">
        <f>IF(LEN(LocatieLijst!G303)=0,"",LocatieLijst!G303)</f>
        <v/>
      </c>
      <c r="H303" s="150" t="str">
        <f>IF(G303="Vervalt","Vervalt",IF(G303=0,"",IF(LEN(G303)=0,"",(VLOOKUP(Scenario1!$G303,PDC!$B$6:$I$74,2,FALSE)))))</f>
        <v/>
      </c>
      <c r="I303" s="149" t="str">
        <f>IF(LEN(LocatieLijst!I303)=0,"",LocatieLijst!I303)</f>
        <v/>
      </c>
      <c r="J303" s="2"/>
      <c r="K303" s="2"/>
      <c r="L303" s="3"/>
      <c r="M303" s="8"/>
      <c r="N303" s="8"/>
      <c r="O303" s="12"/>
      <c r="P303" s="4"/>
      <c r="Q303" s="4"/>
      <c r="R303" s="4"/>
      <c r="S303" s="72">
        <f t="shared" si="8"/>
        <v>0</v>
      </c>
      <c r="T303" s="72">
        <f>IF(G303="Vervalt",0,IF(G303=0,0,IF(LEN(G303)=0,0,(VLOOKUP($G303,PDC!$B$6:$I$74,6,FALSE)))))</f>
        <v>0</v>
      </c>
      <c r="U303" s="72">
        <f t="shared" si="9"/>
        <v>0</v>
      </c>
      <c r="V303" s="73">
        <f>IF(G303="Vervalt",0,IF(J303="Inkoop bij 3e partij",Q303*(1+PDC!$F$28),0))</f>
        <v>0</v>
      </c>
      <c r="W303" s="73">
        <f>IF(G303="Vervalt",0,IF(J303="Inkoop bij 3e partij",P303*(1+PDC!$F$27)+IF(G303=0,0,IF(LEN(G303)=0,0,VLOOKUP($G303,PDC!$B$6:$I$74,7,FALSE))),0))</f>
        <v>0</v>
      </c>
      <c r="X303" s="74">
        <f>IF(G303="Vervalt",0,IF(J303="Inkoop bij 3e partij",0,IF(G303=0,0,IF(LEN(G303)=0,0,VLOOKUP($G303,PDC!$B$6:$I$74,5,FALSE)))))</f>
        <v>0</v>
      </c>
      <c r="Y303" s="74">
        <f>IF(G303="Vervalt",0,IF(J303="On-Net maken (glasvezel)",$M303*PDC!$F$23+$N303*PDC!$F$24+PDC!$F$22+$O303,IF(J303="On-Net maken (radio)",PDC!$F$25+$O303,0)))</f>
        <v>0</v>
      </c>
    </row>
    <row r="304" spans="1:25" x14ac:dyDescent="0.3">
      <c r="A304" s="149" t="str">
        <f>IF(LEN(LocatieLijst!A304)=0,"",LocatieLijst!A304)</f>
        <v/>
      </c>
      <c r="B304" s="149" t="str">
        <f>IF(LEN(LocatieLijst!B304)=0,"",LocatieLijst!B304)</f>
        <v/>
      </c>
      <c r="C304" s="149" t="str">
        <f>IF(LEN(LocatieLijst!C304)=0,"",LocatieLijst!C304)</f>
        <v/>
      </c>
      <c r="D304" s="149" t="str">
        <f>IF(LEN(LocatieLijst!D304)=0,"",LocatieLijst!D304)</f>
        <v/>
      </c>
      <c r="E304" s="149" t="str">
        <f>IF(LEN(LocatieLijst!E304)=0,"",LocatieLijst!E304)</f>
        <v/>
      </c>
      <c r="F304" s="149" t="str">
        <f>IF(LEN(LocatieLijst!F304)=0,"",LocatieLijst!F304)</f>
        <v/>
      </c>
      <c r="G304" s="149" t="str">
        <f>IF(LEN(LocatieLijst!G304)=0,"",LocatieLijst!G304)</f>
        <v/>
      </c>
      <c r="H304" s="150" t="str">
        <f>IF(G304="Vervalt","Vervalt",IF(G304=0,"",IF(LEN(G304)=0,"",(VLOOKUP(Scenario1!$G304,PDC!$B$6:$I$74,2,FALSE)))))</f>
        <v/>
      </c>
      <c r="I304" s="149" t="str">
        <f>IF(LEN(LocatieLijst!I304)=0,"",LocatieLijst!I304)</f>
        <v/>
      </c>
      <c r="J304" s="2"/>
      <c r="K304" s="2"/>
      <c r="L304" s="3"/>
      <c r="M304" s="8"/>
      <c r="N304" s="8"/>
      <c r="O304" s="12"/>
      <c r="P304" s="4"/>
      <c r="Q304" s="4"/>
      <c r="R304" s="4"/>
      <c r="S304" s="72">
        <f t="shared" si="8"/>
        <v>0</v>
      </c>
      <c r="T304" s="72">
        <f>IF(G304="Vervalt",0,IF(G304=0,0,IF(LEN(G304)=0,0,(VLOOKUP($G304,PDC!$B$6:$I$74,6,FALSE)))))</f>
        <v>0</v>
      </c>
      <c r="U304" s="72">
        <f t="shared" si="9"/>
        <v>0</v>
      </c>
      <c r="V304" s="73">
        <f>IF(G304="Vervalt",0,IF(J304="Inkoop bij 3e partij",Q304*(1+PDC!$F$28),0))</f>
        <v>0</v>
      </c>
      <c r="W304" s="73">
        <f>IF(G304="Vervalt",0,IF(J304="Inkoop bij 3e partij",P304*(1+PDC!$F$27)+IF(G304=0,0,IF(LEN(G304)=0,0,VLOOKUP($G304,PDC!$B$6:$I$74,7,FALSE))),0))</f>
        <v>0</v>
      </c>
      <c r="X304" s="74">
        <f>IF(G304="Vervalt",0,IF(J304="Inkoop bij 3e partij",0,IF(G304=0,0,IF(LEN(G304)=0,0,VLOOKUP($G304,PDC!$B$6:$I$74,5,FALSE)))))</f>
        <v>0</v>
      </c>
      <c r="Y304" s="74">
        <f>IF(G304="Vervalt",0,IF(J304="On-Net maken (glasvezel)",$M304*PDC!$F$23+$N304*PDC!$F$24+PDC!$F$22+$O304,IF(J304="On-Net maken (radio)",PDC!$F$25+$O304,0)))</f>
        <v>0</v>
      </c>
    </row>
    <row r="305" spans="1:25" x14ac:dyDescent="0.3">
      <c r="A305" s="149" t="str">
        <f>IF(LEN(LocatieLijst!A305)=0,"",LocatieLijst!A305)</f>
        <v/>
      </c>
      <c r="B305" s="149" t="str">
        <f>IF(LEN(LocatieLijst!B305)=0,"",LocatieLijst!B305)</f>
        <v/>
      </c>
      <c r="C305" s="149" t="str">
        <f>IF(LEN(LocatieLijst!C305)=0,"",LocatieLijst!C305)</f>
        <v/>
      </c>
      <c r="D305" s="149" t="str">
        <f>IF(LEN(LocatieLijst!D305)=0,"",LocatieLijst!D305)</f>
        <v/>
      </c>
      <c r="E305" s="149" t="str">
        <f>IF(LEN(LocatieLijst!E305)=0,"",LocatieLijst!E305)</f>
        <v/>
      </c>
      <c r="F305" s="149" t="str">
        <f>IF(LEN(LocatieLijst!F305)=0,"",LocatieLijst!F305)</f>
        <v/>
      </c>
      <c r="G305" s="149" t="str">
        <f>IF(LEN(LocatieLijst!G305)=0,"",LocatieLijst!G305)</f>
        <v/>
      </c>
      <c r="H305" s="150" t="str">
        <f>IF(G305="Vervalt","Vervalt",IF(G305=0,"",IF(LEN(G305)=0,"",(VLOOKUP(Scenario1!$G305,PDC!$B$6:$I$74,2,FALSE)))))</f>
        <v/>
      </c>
      <c r="I305" s="149" t="str">
        <f>IF(LEN(LocatieLijst!I305)=0,"",LocatieLijst!I305)</f>
        <v/>
      </c>
      <c r="J305" s="2"/>
      <c r="K305" s="2"/>
      <c r="L305" s="3"/>
      <c r="M305" s="8"/>
      <c r="N305" s="8"/>
      <c r="O305" s="12"/>
      <c r="P305" s="4"/>
      <c r="Q305" s="4"/>
      <c r="R305" s="4"/>
      <c r="S305" s="72">
        <f t="shared" si="8"/>
        <v>0</v>
      </c>
      <c r="T305" s="72">
        <f>IF(G305="Vervalt",0,IF(G305=0,0,IF(LEN(G305)=0,0,(VLOOKUP($G305,PDC!$B$6:$I$74,6,FALSE)))))</f>
        <v>0</v>
      </c>
      <c r="U305" s="72">
        <f t="shared" si="9"/>
        <v>0</v>
      </c>
      <c r="V305" s="73">
        <f>IF(G305="Vervalt",0,IF(J305="Inkoop bij 3e partij",Q305*(1+PDC!$F$28),0))</f>
        <v>0</v>
      </c>
      <c r="W305" s="73">
        <f>IF(G305="Vervalt",0,IF(J305="Inkoop bij 3e partij",P305*(1+PDC!$F$27)+IF(G305=0,0,IF(LEN(G305)=0,0,VLOOKUP($G305,PDC!$B$6:$I$74,7,FALSE))),0))</f>
        <v>0</v>
      </c>
      <c r="X305" s="74">
        <f>IF(G305="Vervalt",0,IF(J305="Inkoop bij 3e partij",0,IF(G305=0,0,IF(LEN(G305)=0,0,VLOOKUP($G305,PDC!$B$6:$I$74,5,FALSE)))))</f>
        <v>0</v>
      </c>
      <c r="Y305" s="74">
        <f>IF(G305="Vervalt",0,IF(J305="On-Net maken (glasvezel)",$M305*PDC!$F$23+$N305*PDC!$F$24+PDC!$F$22+$O305,IF(J305="On-Net maken (radio)",PDC!$F$25+$O305,0)))</f>
        <v>0</v>
      </c>
    </row>
    <row r="306" spans="1:25" x14ac:dyDescent="0.3">
      <c r="A306" s="149" t="str">
        <f>IF(LEN(LocatieLijst!A306)=0,"",LocatieLijst!A306)</f>
        <v/>
      </c>
      <c r="B306" s="149" t="str">
        <f>IF(LEN(LocatieLijst!B306)=0,"",LocatieLijst!B306)</f>
        <v/>
      </c>
      <c r="C306" s="149" t="str">
        <f>IF(LEN(LocatieLijst!C306)=0,"",LocatieLijst!C306)</f>
        <v/>
      </c>
      <c r="D306" s="149" t="str">
        <f>IF(LEN(LocatieLijst!D306)=0,"",LocatieLijst!D306)</f>
        <v/>
      </c>
      <c r="E306" s="149" t="str">
        <f>IF(LEN(LocatieLijst!E306)=0,"",LocatieLijst!E306)</f>
        <v/>
      </c>
      <c r="F306" s="149" t="str">
        <f>IF(LEN(LocatieLijst!F306)=0,"",LocatieLijst!F306)</f>
        <v/>
      </c>
      <c r="G306" s="149" t="str">
        <f>IF(LEN(LocatieLijst!G306)=0,"",LocatieLijst!G306)</f>
        <v/>
      </c>
      <c r="H306" s="150" t="str">
        <f>IF(G306="Vervalt","Vervalt",IF(G306=0,"",IF(LEN(G306)=0,"",(VLOOKUP(Scenario1!$G306,PDC!$B$6:$I$74,2,FALSE)))))</f>
        <v/>
      </c>
      <c r="I306" s="149" t="str">
        <f>IF(LEN(LocatieLijst!I306)=0,"",LocatieLijst!I306)</f>
        <v/>
      </c>
      <c r="J306" s="2"/>
      <c r="K306" s="2"/>
      <c r="L306" s="3"/>
      <c r="M306" s="8"/>
      <c r="N306" s="8"/>
      <c r="O306" s="12"/>
      <c r="P306" s="4"/>
      <c r="Q306" s="4"/>
      <c r="R306" s="4"/>
      <c r="S306" s="72">
        <f t="shared" si="8"/>
        <v>0</v>
      </c>
      <c r="T306" s="72">
        <f>IF(G306="Vervalt",0,IF(G306=0,0,IF(LEN(G306)=0,0,(VLOOKUP($G306,PDC!$B$6:$I$74,6,FALSE)))))</f>
        <v>0</v>
      </c>
      <c r="U306" s="72">
        <f t="shared" si="9"/>
        <v>0</v>
      </c>
      <c r="V306" s="73">
        <f>IF(G306="Vervalt",0,IF(J306="Inkoop bij 3e partij",Q306*(1+PDC!$F$28),0))</f>
        <v>0</v>
      </c>
      <c r="W306" s="73">
        <f>IF(G306="Vervalt",0,IF(J306="Inkoop bij 3e partij",P306*(1+PDC!$F$27)+IF(G306=0,0,IF(LEN(G306)=0,0,VLOOKUP($G306,PDC!$B$6:$I$74,7,FALSE))),0))</f>
        <v>0</v>
      </c>
      <c r="X306" s="74">
        <f>IF(G306="Vervalt",0,IF(J306="Inkoop bij 3e partij",0,IF(G306=0,0,IF(LEN(G306)=0,0,VLOOKUP($G306,PDC!$B$6:$I$74,5,FALSE)))))</f>
        <v>0</v>
      </c>
      <c r="Y306" s="74">
        <f>IF(G306="Vervalt",0,IF(J306="On-Net maken (glasvezel)",$M306*PDC!$F$23+$N306*PDC!$F$24+PDC!$F$22+$O306,IF(J306="On-Net maken (radio)",PDC!$F$25+$O306,0)))</f>
        <v>0</v>
      </c>
    </row>
    <row r="307" spans="1:25" x14ac:dyDescent="0.3">
      <c r="A307" s="149" t="str">
        <f>IF(LEN(LocatieLijst!A307)=0,"",LocatieLijst!A307)</f>
        <v/>
      </c>
      <c r="B307" s="149" t="str">
        <f>IF(LEN(LocatieLijst!B307)=0,"",LocatieLijst!B307)</f>
        <v/>
      </c>
      <c r="C307" s="149" t="str">
        <f>IF(LEN(LocatieLijst!C307)=0,"",LocatieLijst!C307)</f>
        <v/>
      </c>
      <c r="D307" s="149" t="str">
        <f>IF(LEN(LocatieLijst!D307)=0,"",LocatieLijst!D307)</f>
        <v/>
      </c>
      <c r="E307" s="149" t="str">
        <f>IF(LEN(LocatieLijst!E307)=0,"",LocatieLijst!E307)</f>
        <v/>
      </c>
      <c r="F307" s="149" t="str">
        <f>IF(LEN(LocatieLijst!F307)=0,"",LocatieLijst!F307)</f>
        <v/>
      </c>
      <c r="G307" s="149" t="str">
        <f>IF(LEN(LocatieLijst!G307)=0,"",LocatieLijst!G307)</f>
        <v/>
      </c>
      <c r="H307" s="150" t="str">
        <f>IF(G307="Vervalt","Vervalt",IF(G307=0,"",IF(LEN(G307)=0,"",(VLOOKUP(Scenario1!$G307,PDC!$B$6:$I$74,2,FALSE)))))</f>
        <v/>
      </c>
      <c r="I307" s="149" t="str">
        <f>IF(LEN(LocatieLijst!I307)=0,"",LocatieLijst!I307)</f>
        <v/>
      </c>
      <c r="J307" s="2"/>
      <c r="K307" s="2"/>
      <c r="L307" s="3"/>
      <c r="M307" s="8"/>
      <c r="N307" s="8"/>
      <c r="O307" s="12"/>
      <c r="P307" s="4"/>
      <c r="Q307" s="4"/>
      <c r="R307" s="4"/>
      <c r="S307" s="72">
        <f t="shared" si="8"/>
        <v>0</v>
      </c>
      <c r="T307" s="72">
        <f>IF(G307="Vervalt",0,IF(G307=0,0,IF(LEN(G307)=0,0,(VLOOKUP($G307,PDC!$B$6:$I$74,6,FALSE)))))</f>
        <v>0</v>
      </c>
      <c r="U307" s="72">
        <f t="shared" si="9"/>
        <v>0</v>
      </c>
      <c r="V307" s="73">
        <f>IF(G307="Vervalt",0,IF(J307="Inkoop bij 3e partij",Q307*(1+PDC!$F$28),0))</f>
        <v>0</v>
      </c>
      <c r="W307" s="73">
        <f>IF(G307="Vervalt",0,IF(J307="Inkoop bij 3e partij",P307*(1+PDC!$F$27)+IF(G307=0,0,IF(LEN(G307)=0,0,VLOOKUP($G307,PDC!$B$6:$I$74,7,FALSE))),0))</f>
        <v>0</v>
      </c>
      <c r="X307" s="74">
        <f>IF(G307="Vervalt",0,IF(J307="Inkoop bij 3e partij",0,IF(G307=0,0,IF(LEN(G307)=0,0,VLOOKUP($G307,PDC!$B$6:$I$74,5,FALSE)))))</f>
        <v>0</v>
      </c>
      <c r="Y307" s="74">
        <f>IF(G307="Vervalt",0,IF(J307="On-Net maken (glasvezel)",$M307*PDC!$F$23+$N307*PDC!$F$24+PDC!$F$22+$O307,IF(J307="On-Net maken (radio)",PDC!$F$25+$O307,0)))</f>
        <v>0</v>
      </c>
    </row>
    <row r="308" spans="1:25" x14ac:dyDescent="0.3">
      <c r="A308" s="149" t="str">
        <f>IF(LEN(LocatieLijst!A308)=0,"",LocatieLijst!A308)</f>
        <v/>
      </c>
      <c r="B308" s="149" t="str">
        <f>IF(LEN(LocatieLijst!B308)=0,"",LocatieLijst!B308)</f>
        <v/>
      </c>
      <c r="C308" s="149" t="str">
        <f>IF(LEN(LocatieLijst!C308)=0,"",LocatieLijst!C308)</f>
        <v/>
      </c>
      <c r="D308" s="149" t="str">
        <f>IF(LEN(LocatieLijst!D308)=0,"",LocatieLijst!D308)</f>
        <v/>
      </c>
      <c r="E308" s="149" t="str">
        <f>IF(LEN(LocatieLijst!E308)=0,"",LocatieLijst!E308)</f>
        <v/>
      </c>
      <c r="F308" s="149" t="str">
        <f>IF(LEN(LocatieLijst!F308)=0,"",LocatieLijst!F308)</f>
        <v/>
      </c>
      <c r="G308" s="149" t="str">
        <f>IF(LEN(LocatieLijst!G308)=0,"",LocatieLijst!G308)</f>
        <v/>
      </c>
      <c r="H308" s="150" t="str">
        <f>IF(G308="Vervalt","Vervalt",IF(G308=0,"",IF(LEN(G308)=0,"",(VLOOKUP(Scenario1!$G308,PDC!$B$6:$I$74,2,FALSE)))))</f>
        <v/>
      </c>
      <c r="I308" s="149" t="str">
        <f>IF(LEN(LocatieLijst!I308)=0,"",LocatieLijst!I308)</f>
        <v/>
      </c>
      <c r="J308" s="2"/>
      <c r="K308" s="2"/>
      <c r="L308" s="3"/>
      <c r="M308" s="8"/>
      <c r="N308" s="8"/>
      <c r="O308" s="12"/>
      <c r="P308" s="4"/>
      <c r="Q308" s="4"/>
      <c r="R308" s="4"/>
      <c r="S308" s="72">
        <f t="shared" si="8"/>
        <v>0</v>
      </c>
      <c r="T308" s="72">
        <f>IF(G308="Vervalt",0,IF(G308=0,0,IF(LEN(G308)=0,0,(VLOOKUP($G308,PDC!$B$6:$I$74,6,FALSE)))))</f>
        <v>0</v>
      </c>
      <c r="U308" s="72">
        <f t="shared" si="9"/>
        <v>0</v>
      </c>
      <c r="V308" s="73">
        <f>IF(G308="Vervalt",0,IF(J308="Inkoop bij 3e partij",Q308*(1+PDC!$F$28),0))</f>
        <v>0</v>
      </c>
      <c r="W308" s="73">
        <f>IF(G308="Vervalt",0,IF(J308="Inkoop bij 3e partij",P308*(1+PDC!$F$27)+IF(G308=0,0,IF(LEN(G308)=0,0,VLOOKUP($G308,PDC!$B$6:$I$74,7,FALSE))),0))</f>
        <v>0</v>
      </c>
      <c r="X308" s="74">
        <f>IF(G308="Vervalt",0,IF(J308="Inkoop bij 3e partij",0,IF(G308=0,0,IF(LEN(G308)=0,0,VLOOKUP($G308,PDC!$B$6:$I$74,5,FALSE)))))</f>
        <v>0</v>
      </c>
      <c r="Y308" s="74">
        <f>IF(G308="Vervalt",0,IF(J308="On-Net maken (glasvezel)",$M308*PDC!$F$23+$N308*PDC!$F$24+PDC!$F$22+$O308,IF(J308="On-Net maken (radio)",PDC!$F$25+$O308,0)))</f>
        <v>0</v>
      </c>
    </row>
    <row r="309" spans="1:25" x14ac:dyDescent="0.3">
      <c r="A309" s="149" t="str">
        <f>IF(LEN(LocatieLijst!A309)=0,"",LocatieLijst!A309)</f>
        <v/>
      </c>
      <c r="B309" s="149" t="str">
        <f>IF(LEN(LocatieLijst!B309)=0,"",LocatieLijst!B309)</f>
        <v/>
      </c>
      <c r="C309" s="149" t="str">
        <f>IF(LEN(LocatieLijst!C309)=0,"",LocatieLijst!C309)</f>
        <v/>
      </c>
      <c r="D309" s="149" t="str">
        <f>IF(LEN(LocatieLijst!D309)=0,"",LocatieLijst!D309)</f>
        <v/>
      </c>
      <c r="E309" s="149" t="str">
        <f>IF(LEN(LocatieLijst!E309)=0,"",LocatieLijst!E309)</f>
        <v/>
      </c>
      <c r="F309" s="149" t="str">
        <f>IF(LEN(LocatieLijst!F309)=0,"",LocatieLijst!F309)</f>
        <v/>
      </c>
      <c r="G309" s="149" t="str">
        <f>IF(LEN(LocatieLijst!G309)=0,"",LocatieLijst!G309)</f>
        <v/>
      </c>
      <c r="H309" s="150" t="str">
        <f>IF(G309="Vervalt","Vervalt",IF(G309=0,"",IF(LEN(G309)=0,"",(VLOOKUP(Scenario1!$G309,PDC!$B$6:$I$74,2,FALSE)))))</f>
        <v/>
      </c>
      <c r="I309" s="149" t="str">
        <f>IF(LEN(LocatieLijst!I309)=0,"",LocatieLijst!I309)</f>
        <v/>
      </c>
      <c r="J309" s="2"/>
      <c r="K309" s="2"/>
      <c r="L309" s="3"/>
      <c r="M309" s="8"/>
      <c r="N309" s="8"/>
      <c r="O309" s="12"/>
      <c r="P309" s="4"/>
      <c r="Q309" s="4"/>
      <c r="R309" s="4"/>
      <c r="S309" s="72">
        <f t="shared" si="8"/>
        <v>0</v>
      </c>
      <c r="T309" s="72">
        <f>IF(G309="Vervalt",0,IF(G309=0,0,IF(LEN(G309)=0,0,(VLOOKUP($G309,PDC!$B$6:$I$74,6,FALSE)))))</f>
        <v>0</v>
      </c>
      <c r="U309" s="72">
        <f t="shared" si="9"/>
        <v>0</v>
      </c>
      <c r="V309" s="73">
        <f>IF(G309="Vervalt",0,IF(J309="Inkoop bij 3e partij",Q309*(1+PDC!$F$28),0))</f>
        <v>0</v>
      </c>
      <c r="W309" s="73">
        <f>IF(G309="Vervalt",0,IF(J309="Inkoop bij 3e partij",P309*(1+PDC!$F$27)+IF(G309=0,0,IF(LEN(G309)=0,0,VLOOKUP($G309,PDC!$B$6:$I$74,7,FALSE))),0))</f>
        <v>0</v>
      </c>
      <c r="X309" s="74">
        <f>IF(G309="Vervalt",0,IF(J309="Inkoop bij 3e partij",0,IF(G309=0,0,IF(LEN(G309)=0,0,VLOOKUP($G309,PDC!$B$6:$I$74,5,FALSE)))))</f>
        <v>0</v>
      </c>
      <c r="Y309" s="74">
        <f>IF(G309="Vervalt",0,IF(J309="On-Net maken (glasvezel)",$M309*PDC!$F$23+$N309*PDC!$F$24+PDC!$F$22+$O309,IF(J309="On-Net maken (radio)",PDC!$F$25+$O309,0)))</f>
        <v>0</v>
      </c>
    </row>
    <row r="310" spans="1:25" x14ac:dyDescent="0.3">
      <c r="A310" s="149" t="str">
        <f>IF(LEN(LocatieLijst!A310)=0,"",LocatieLijst!A310)</f>
        <v/>
      </c>
      <c r="B310" s="149" t="str">
        <f>IF(LEN(LocatieLijst!B310)=0,"",LocatieLijst!B310)</f>
        <v/>
      </c>
      <c r="C310" s="149" t="str">
        <f>IF(LEN(LocatieLijst!C310)=0,"",LocatieLijst!C310)</f>
        <v/>
      </c>
      <c r="D310" s="149" t="str">
        <f>IF(LEN(LocatieLijst!D310)=0,"",LocatieLijst!D310)</f>
        <v/>
      </c>
      <c r="E310" s="149" t="str">
        <f>IF(LEN(LocatieLijst!E310)=0,"",LocatieLijst!E310)</f>
        <v/>
      </c>
      <c r="F310" s="149" t="str">
        <f>IF(LEN(LocatieLijst!F310)=0,"",LocatieLijst!F310)</f>
        <v/>
      </c>
      <c r="G310" s="149" t="str">
        <f>IF(LEN(LocatieLijst!G310)=0,"",LocatieLijst!G310)</f>
        <v/>
      </c>
      <c r="H310" s="150" t="str">
        <f>IF(G310="Vervalt","Vervalt",IF(G310=0,"",IF(LEN(G310)=0,"",(VLOOKUP(Scenario1!$G310,PDC!$B$6:$I$74,2,FALSE)))))</f>
        <v/>
      </c>
      <c r="I310" s="149" t="str">
        <f>IF(LEN(LocatieLijst!I310)=0,"",LocatieLijst!I310)</f>
        <v/>
      </c>
      <c r="J310" s="2"/>
      <c r="K310" s="2"/>
      <c r="L310" s="3"/>
      <c r="M310" s="8"/>
      <c r="N310" s="8"/>
      <c r="O310" s="12"/>
      <c r="P310" s="4"/>
      <c r="Q310" s="4"/>
      <c r="R310" s="4"/>
      <c r="S310" s="72">
        <f t="shared" si="8"/>
        <v>0</v>
      </c>
      <c r="T310" s="72">
        <f>IF(G310="Vervalt",0,IF(G310=0,0,IF(LEN(G310)=0,0,(VLOOKUP($G310,PDC!$B$6:$I$74,6,FALSE)))))</f>
        <v>0</v>
      </c>
      <c r="U310" s="72">
        <f t="shared" si="9"/>
        <v>0</v>
      </c>
      <c r="V310" s="73">
        <f>IF(G310="Vervalt",0,IF(J310="Inkoop bij 3e partij",Q310*(1+PDC!$F$28),0))</f>
        <v>0</v>
      </c>
      <c r="W310" s="73">
        <f>IF(G310="Vervalt",0,IF(J310="Inkoop bij 3e partij",P310*(1+PDC!$F$27)+IF(G310=0,0,IF(LEN(G310)=0,0,VLOOKUP($G310,PDC!$B$6:$I$74,7,FALSE))),0))</f>
        <v>0</v>
      </c>
      <c r="X310" s="74">
        <f>IF(G310="Vervalt",0,IF(J310="Inkoop bij 3e partij",0,IF(G310=0,0,IF(LEN(G310)=0,0,VLOOKUP($G310,PDC!$B$6:$I$74,5,FALSE)))))</f>
        <v>0</v>
      </c>
      <c r="Y310" s="74">
        <f>IF(G310="Vervalt",0,IF(J310="On-Net maken (glasvezel)",$M310*PDC!$F$23+$N310*PDC!$F$24+PDC!$F$22+$O310,IF(J310="On-Net maken (radio)",PDC!$F$25+$O310,0)))</f>
        <v>0</v>
      </c>
    </row>
    <row r="311" spans="1:25" x14ac:dyDescent="0.3">
      <c r="A311" s="149" t="str">
        <f>IF(LEN(LocatieLijst!A311)=0,"",LocatieLijst!A311)</f>
        <v/>
      </c>
      <c r="B311" s="149" t="str">
        <f>IF(LEN(LocatieLijst!B311)=0,"",LocatieLijst!B311)</f>
        <v/>
      </c>
      <c r="C311" s="149" t="str">
        <f>IF(LEN(LocatieLijst!C311)=0,"",LocatieLijst!C311)</f>
        <v/>
      </c>
      <c r="D311" s="149" t="str">
        <f>IF(LEN(LocatieLijst!D311)=0,"",LocatieLijst!D311)</f>
        <v/>
      </c>
      <c r="E311" s="149" t="str">
        <f>IF(LEN(LocatieLijst!E311)=0,"",LocatieLijst!E311)</f>
        <v/>
      </c>
      <c r="F311" s="149" t="str">
        <f>IF(LEN(LocatieLijst!F311)=0,"",LocatieLijst!F311)</f>
        <v/>
      </c>
      <c r="G311" s="149" t="str">
        <f>IF(LEN(LocatieLijst!G311)=0,"",LocatieLijst!G311)</f>
        <v/>
      </c>
      <c r="H311" s="150" t="str">
        <f>IF(G311="Vervalt","Vervalt",IF(G311=0,"",IF(LEN(G311)=0,"",(VLOOKUP(Scenario1!$G311,PDC!$B$6:$I$74,2,FALSE)))))</f>
        <v/>
      </c>
      <c r="I311" s="149" t="str">
        <f>IF(LEN(LocatieLijst!I311)=0,"",LocatieLijst!I311)</f>
        <v/>
      </c>
      <c r="J311" s="2"/>
      <c r="K311" s="2"/>
      <c r="L311" s="3"/>
      <c r="M311" s="8"/>
      <c r="N311" s="8"/>
      <c r="O311" s="12"/>
      <c r="P311" s="4"/>
      <c r="Q311" s="4"/>
      <c r="R311" s="4"/>
      <c r="S311" s="72">
        <f t="shared" si="8"/>
        <v>0</v>
      </c>
      <c r="T311" s="72">
        <f>IF(G311="Vervalt",0,IF(G311=0,0,IF(LEN(G311)=0,0,(VLOOKUP($G311,PDC!$B$6:$I$74,6,FALSE)))))</f>
        <v>0</v>
      </c>
      <c r="U311" s="72">
        <f t="shared" si="9"/>
        <v>0</v>
      </c>
      <c r="V311" s="73">
        <f>IF(G311="Vervalt",0,IF(J311="Inkoop bij 3e partij",Q311*(1+PDC!$F$28),0))</f>
        <v>0</v>
      </c>
      <c r="W311" s="73">
        <f>IF(G311="Vervalt",0,IF(J311="Inkoop bij 3e partij",P311*(1+PDC!$F$27)+IF(G311=0,0,IF(LEN(G311)=0,0,VLOOKUP($G311,PDC!$B$6:$I$74,7,FALSE))),0))</f>
        <v>0</v>
      </c>
      <c r="X311" s="74">
        <f>IF(G311="Vervalt",0,IF(J311="Inkoop bij 3e partij",0,IF(G311=0,0,IF(LEN(G311)=0,0,VLOOKUP($G311,PDC!$B$6:$I$74,5,FALSE)))))</f>
        <v>0</v>
      </c>
      <c r="Y311" s="74">
        <f>IF(G311="Vervalt",0,IF(J311="On-Net maken (glasvezel)",$M311*PDC!$F$23+$N311*PDC!$F$24+PDC!$F$22+$O311,IF(J311="On-Net maken (radio)",PDC!$F$25+$O311,0)))</f>
        <v>0</v>
      </c>
    </row>
    <row r="312" spans="1:25" x14ac:dyDescent="0.3">
      <c r="A312" s="149" t="str">
        <f>IF(LEN(LocatieLijst!A312)=0,"",LocatieLijst!A312)</f>
        <v/>
      </c>
      <c r="B312" s="149" t="str">
        <f>IF(LEN(LocatieLijst!B312)=0,"",LocatieLijst!B312)</f>
        <v/>
      </c>
      <c r="C312" s="149" t="str">
        <f>IF(LEN(LocatieLijst!C312)=0,"",LocatieLijst!C312)</f>
        <v/>
      </c>
      <c r="D312" s="149" t="str">
        <f>IF(LEN(LocatieLijst!D312)=0,"",LocatieLijst!D312)</f>
        <v/>
      </c>
      <c r="E312" s="149" t="str">
        <f>IF(LEN(LocatieLijst!E312)=0,"",LocatieLijst!E312)</f>
        <v/>
      </c>
      <c r="F312" s="149" t="str">
        <f>IF(LEN(LocatieLijst!F312)=0,"",LocatieLijst!F312)</f>
        <v/>
      </c>
      <c r="G312" s="149" t="str">
        <f>IF(LEN(LocatieLijst!G312)=0,"",LocatieLijst!G312)</f>
        <v/>
      </c>
      <c r="H312" s="150" t="str">
        <f>IF(G312="Vervalt","Vervalt",IF(G312=0,"",IF(LEN(G312)=0,"",(VLOOKUP(Scenario1!$G312,PDC!$B$6:$I$74,2,FALSE)))))</f>
        <v/>
      </c>
      <c r="I312" s="149" t="str">
        <f>IF(LEN(LocatieLijst!I312)=0,"",LocatieLijst!I312)</f>
        <v/>
      </c>
      <c r="J312" s="2"/>
      <c r="K312" s="2"/>
      <c r="L312" s="3"/>
      <c r="M312" s="8"/>
      <c r="N312" s="8"/>
      <c r="O312" s="12"/>
      <c r="P312" s="4"/>
      <c r="Q312" s="4"/>
      <c r="R312" s="4"/>
      <c r="S312" s="72">
        <f t="shared" si="8"/>
        <v>0</v>
      </c>
      <c r="T312" s="72">
        <f>IF(G312="Vervalt",0,IF(G312=0,0,IF(LEN(G312)=0,0,(VLOOKUP($G312,PDC!$B$6:$I$74,6,FALSE)))))</f>
        <v>0</v>
      </c>
      <c r="U312" s="72">
        <f t="shared" si="9"/>
        <v>0</v>
      </c>
      <c r="V312" s="73">
        <f>IF(G312="Vervalt",0,IF(J312="Inkoop bij 3e partij",Q312*(1+PDC!$F$28),0))</f>
        <v>0</v>
      </c>
      <c r="W312" s="73">
        <f>IF(G312="Vervalt",0,IF(J312="Inkoop bij 3e partij",P312*(1+PDC!$F$27)+IF(G312=0,0,IF(LEN(G312)=0,0,VLOOKUP($G312,PDC!$B$6:$I$74,7,FALSE))),0))</f>
        <v>0</v>
      </c>
      <c r="X312" s="74">
        <f>IF(G312="Vervalt",0,IF(J312="Inkoop bij 3e partij",0,IF(G312=0,0,IF(LEN(G312)=0,0,VLOOKUP($G312,PDC!$B$6:$I$74,5,FALSE)))))</f>
        <v>0</v>
      </c>
      <c r="Y312" s="74">
        <f>IF(G312="Vervalt",0,IF(J312="On-Net maken (glasvezel)",$M312*PDC!$F$23+$N312*PDC!$F$24+PDC!$F$22+$O312,IF(J312="On-Net maken (radio)",PDC!$F$25+$O312,0)))</f>
        <v>0</v>
      </c>
    </row>
    <row r="313" spans="1:25" x14ac:dyDescent="0.3">
      <c r="A313" s="149" t="str">
        <f>IF(LEN(LocatieLijst!A313)=0,"",LocatieLijst!A313)</f>
        <v/>
      </c>
      <c r="B313" s="149" t="str">
        <f>IF(LEN(LocatieLijst!B313)=0,"",LocatieLijst!B313)</f>
        <v/>
      </c>
      <c r="C313" s="149" t="str">
        <f>IF(LEN(LocatieLijst!C313)=0,"",LocatieLijst!C313)</f>
        <v/>
      </c>
      <c r="D313" s="149" t="str">
        <f>IF(LEN(LocatieLijst!D313)=0,"",LocatieLijst!D313)</f>
        <v/>
      </c>
      <c r="E313" s="149" t="str">
        <f>IF(LEN(LocatieLijst!E313)=0,"",LocatieLijst!E313)</f>
        <v/>
      </c>
      <c r="F313" s="149" t="str">
        <f>IF(LEN(LocatieLijst!F313)=0,"",LocatieLijst!F313)</f>
        <v/>
      </c>
      <c r="G313" s="149" t="str">
        <f>IF(LEN(LocatieLijst!G313)=0,"",LocatieLijst!G313)</f>
        <v/>
      </c>
      <c r="H313" s="150" t="str">
        <f>IF(G313="Vervalt","Vervalt",IF(G313=0,"",IF(LEN(G313)=0,"",(VLOOKUP(Scenario1!$G313,PDC!$B$6:$I$74,2,FALSE)))))</f>
        <v/>
      </c>
      <c r="I313" s="149" t="str">
        <f>IF(LEN(LocatieLijst!I313)=0,"",LocatieLijst!I313)</f>
        <v/>
      </c>
      <c r="J313" s="2"/>
      <c r="K313" s="2"/>
      <c r="L313" s="3"/>
      <c r="M313" s="8"/>
      <c r="N313" s="8"/>
      <c r="O313" s="12"/>
      <c r="P313" s="4"/>
      <c r="Q313" s="4"/>
      <c r="R313" s="4"/>
      <c r="S313" s="72">
        <f t="shared" si="8"/>
        <v>0</v>
      </c>
      <c r="T313" s="72">
        <f>IF(G313="Vervalt",0,IF(G313=0,0,IF(LEN(G313)=0,0,(VLOOKUP($G313,PDC!$B$6:$I$74,6,FALSE)))))</f>
        <v>0</v>
      </c>
      <c r="U313" s="72">
        <f t="shared" si="9"/>
        <v>0</v>
      </c>
      <c r="V313" s="73">
        <f>IF(G313="Vervalt",0,IF(J313="Inkoop bij 3e partij",Q313*(1+PDC!$F$28),0))</f>
        <v>0</v>
      </c>
      <c r="W313" s="73">
        <f>IF(G313="Vervalt",0,IF(J313="Inkoop bij 3e partij",P313*(1+PDC!$F$27)+IF(G313=0,0,IF(LEN(G313)=0,0,VLOOKUP($G313,PDC!$B$6:$I$74,7,FALSE))),0))</f>
        <v>0</v>
      </c>
      <c r="X313" s="74">
        <f>IF(G313="Vervalt",0,IF(J313="Inkoop bij 3e partij",0,IF(G313=0,0,IF(LEN(G313)=0,0,VLOOKUP($G313,PDC!$B$6:$I$74,5,FALSE)))))</f>
        <v>0</v>
      </c>
      <c r="Y313" s="74">
        <f>IF(G313="Vervalt",0,IF(J313="On-Net maken (glasvezel)",$M313*PDC!$F$23+$N313*PDC!$F$24+PDC!$F$22+$O313,IF(J313="On-Net maken (radio)",PDC!$F$25+$O313,0)))</f>
        <v>0</v>
      </c>
    </row>
    <row r="314" spans="1:25" x14ac:dyDescent="0.3">
      <c r="A314" s="149" t="str">
        <f>IF(LEN(LocatieLijst!A314)=0,"",LocatieLijst!A314)</f>
        <v/>
      </c>
      <c r="B314" s="149" t="str">
        <f>IF(LEN(LocatieLijst!B314)=0,"",LocatieLijst!B314)</f>
        <v/>
      </c>
      <c r="C314" s="149" t="str">
        <f>IF(LEN(LocatieLijst!C314)=0,"",LocatieLijst!C314)</f>
        <v/>
      </c>
      <c r="D314" s="149" t="str">
        <f>IF(LEN(LocatieLijst!D314)=0,"",LocatieLijst!D314)</f>
        <v/>
      </c>
      <c r="E314" s="149" t="str">
        <f>IF(LEN(LocatieLijst!E314)=0,"",LocatieLijst!E314)</f>
        <v/>
      </c>
      <c r="F314" s="149" t="str">
        <f>IF(LEN(LocatieLijst!F314)=0,"",LocatieLijst!F314)</f>
        <v/>
      </c>
      <c r="G314" s="149" t="str">
        <f>IF(LEN(LocatieLijst!G314)=0,"",LocatieLijst!G314)</f>
        <v/>
      </c>
      <c r="H314" s="150" t="str">
        <f>IF(G314="Vervalt","Vervalt",IF(G314=0,"",IF(LEN(G314)=0,"",(VLOOKUP(Scenario1!$G314,PDC!$B$6:$I$74,2,FALSE)))))</f>
        <v/>
      </c>
      <c r="I314" s="149" t="str">
        <f>IF(LEN(LocatieLijst!I314)=0,"",LocatieLijst!I314)</f>
        <v/>
      </c>
      <c r="J314" s="2"/>
      <c r="K314" s="2"/>
      <c r="L314" s="3"/>
      <c r="M314" s="8"/>
      <c r="N314" s="8"/>
      <c r="O314" s="12"/>
      <c r="P314" s="4"/>
      <c r="Q314" s="4"/>
      <c r="R314" s="4"/>
      <c r="S314" s="72">
        <f t="shared" si="8"/>
        <v>0</v>
      </c>
      <c r="T314" s="72">
        <f>IF(G314="Vervalt",0,IF(G314=0,0,IF(LEN(G314)=0,0,(VLOOKUP($G314,PDC!$B$6:$I$74,6,FALSE)))))</f>
        <v>0</v>
      </c>
      <c r="U314" s="72">
        <f t="shared" si="9"/>
        <v>0</v>
      </c>
      <c r="V314" s="73">
        <f>IF(G314="Vervalt",0,IF(J314="Inkoop bij 3e partij",Q314*(1+PDC!$F$28),0))</f>
        <v>0</v>
      </c>
      <c r="W314" s="73">
        <f>IF(G314="Vervalt",0,IF(J314="Inkoop bij 3e partij",P314*(1+PDC!$F$27)+IF(G314=0,0,IF(LEN(G314)=0,0,VLOOKUP($G314,PDC!$B$6:$I$74,7,FALSE))),0))</f>
        <v>0</v>
      </c>
      <c r="X314" s="74">
        <f>IF(G314="Vervalt",0,IF(J314="Inkoop bij 3e partij",0,IF(G314=0,0,IF(LEN(G314)=0,0,VLOOKUP($G314,PDC!$B$6:$I$74,5,FALSE)))))</f>
        <v>0</v>
      </c>
      <c r="Y314" s="74">
        <f>IF(G314="Vervalt",0,IF(J314="On-Net maken (glasvezel)",$M314*PDC!$F$23+$N314*PDC!$F$24+PDC!$F$22+$O314,IF(J314="On-Net maken (radio)",PDC!$F$25+$O314,0)))</f>
        <v>0</v>
      </c>
    </row>
    <row r="315" spans="1:25" x14ac:dyDescent="0.3">
      <c r="A315" s="149" t="str">
        <f>IF(LEN(LocatieLijst!A315)=0,"",LocatieLijst!A315)</f>
        <v/>
      </c>
      <c r="B315" s="149" t="str">
        <f>IF(LEN(LocatieLijst!B315)=0,"",LocatieLijst!B315)</f>
        <v/>
      </c>
      <c r="C315" s="149" t="str">
        <f>IF(LEN(LocatieLijst!C315)=0,"",LocatieLijst!C315)</f>
        <v/>
      </c>
      <c r="D315" s="149" t="str">
        <f>IF(LEN(LocatieLijst!D315)=0,"",LocatieLijst!D315)</f>
        <v/>
      </c>
      <c r="E315" s="149" t="str">
        <f>IF(LEN(LocatieLijst!E315)=0,"",LocatieLijst!E315)</f>
        <v/>
      </c>
      <c r="F315" s="149" t="str">
        <f>IF(LEN(LocatieLijst!F315)=0,"",LocatieLijst!F315)</f>
        <v/>
      </c>
      <c r="G315" s="149" t="str">
        <f>IF(LEN(LocatieLijst!G315)=0,"",LocatieLijst!G315)</f>
        <v/>
      </c>
      <c r="H315" s="150" t="str">
        <f>IF(G315="Vervalt","Vervalt",IF(G315=0,"",IF(LEN(G315)=0,"",(VLOOKUP(Scenario1!$G315,PDC!$B$6:$I$74,2,FALSE)))))</f>
        <v/>
      </c>
      <c r="I315" s="149" t="str">
        <f>IF(LEN(LocatieLijst!I315)=0,"",LocatieLijst!I315)</f>
        <v/>
      </c>
      <c r="J315" s="2"/>
      <c r="K315" s="2"/>
      <c r="L315" s="3"/>
      <c r="M315" s="8"/>
      <c r="N315" s="8"/>
      <c r="O315" s="12"/>
      <c r="P315" s="4"/>
      <c r="Q315" s="4"/>
      <c r="R315" s="4"/>
      <c r="S315" s="72">
        <f t="shared" si="8"/>
        <v>0</v>
      </c>
      <c r="T315" s="72">
        <f>IF(G315="Vervalt",0,IF(G315=0,0,IF(LEN(G315)=0,0,(VLOOKUP($G315,PDC!$B$6:$I$74,6,FALSE)))))</f>
        <v>0</v>
      </c>
      <c r="U315" s="72">
        <f t="shared" si="9"/>
        <v>0</v>
      </c>
      <c r="V315" s="73">
        <f>IF(G315="Vervalt",0,IF(J315="Inkoop bij 3e partij",Q315*(1+PDC!$F$28),0))</f>
        <v>0</v>
      </c>
      <c r="W315" s="73">
        <f>IF(G315="Vervalt",0,IF(J315="Inkoop bij 3e partij",P315*(1+PDC!$F$27)+IF(G315=0,0,IF(LEN(G315)=0,0,VLOOKUP($G315,PDC!$B$6:$I$74,7,FALSE))),0))</f>
        <v>0</v>
      </c>
      <c r="X315" s="74">
        <f>IF(G315="Vervalt",0,IF(J315="Inkoop bij 3e partij",0,IF(G315=0,0,IF(LEN(G315)=0,0,VLOOKUP($G315,PDC!$B$6:$I$74,5,FALSE)))))</f>
        <v>0</v>
      </c>
      <c r="Y315" s="74">
        <f>IF(G315="Vervalt",0,IF(J315="On-Net maken (glasvezel)",$M315*PDC!$F$23+$N315*PDC!$F$24+PDC!$F$22+$O315,IF(J315="On-Net maken (radio)",PDC!$F$25+$O315,0)))</f>
        <v>0</v>
      </c>
    </row>
    <row r="316" spans="1:25" x14ac:dyDescent="0.3">
      <c r="A316" s="149" t="str">
        <f>IF(LEN(LocatieLijst!A316)=0,"",LocatieLijst!A316)</f>
        <v/>
      </c>
      <c r="B316" s="149" t="str">
        <f>IF(LEN(LocatieLijst!B316)=0,"",LocatieLijst!B316)</f>
        <v/>
      </c>
      <c r="C316" s="149" t="str">
        <f>IF(LEN(LocatieLijst!C316)=0,"",LocatieLijst!C316)</f>
        <v/>
      </c>
      <c r="D316" s="149" t="str">
        <f>IF(LEN(LocatieLijst!D316)=0,"",LocatieLijst!D316)</f>
        <v/>
      </c>
      <c r="E316" s="149" t="str">
        <f>IF(LEN(LocatieLijst!E316)=0,"",LocatieLijst!E316)</f>
        <v/>
      </c>
      <c r="F316" s="149" t="str">
        <f>IF(LEN(LocatieLijst!F316)=0,"",LocatieLijst!F316)</f>
        <v/>
      </c>
      <c r="G316" s="149" t="str">
        <f>IF(LEN(LocatieLijst!G316)=0,"",LocatieLijst!G316)</f>
        <v/>
      </c>
      <c r="H316" s="150" t="str">
        <f>IF(G316="Vervalt","Vervalt",IF(G316=0,"",IF(LEN(G316)=0,"",(VLOOKUP(Scenario1!$G316,PDC!$B$6:$I$74,2,FALSE)))))</f>
        <v/>
      </c>
      <c r="I316" s="149" t="str">
        <f>IF(LEN(LocatieLijst!I316)=0,"",LocatieLijst!I316)</f>
        <v/>
      </c>
      <c r="J316" s="2"/>
      <c r="K316" s="2"/>
      <c r="L316" s="3"/>
      <c r="M316" s="8"/>
      <c r="N316" s="8"/>
      <c r="O316" s="12"/>
      <c r="P316" s="4"/>
      <c r="Q316" s="4"/>
      <c r="R316" s="4"/>
      <c r="S316" s="72">
        <f t="shared" si="8"/>
        <v>0</v>
      </c>
      <c r="T316" s="72">
        <f>IF(G316="Vervalt",0,IF(G316=0,0,IF(LEN(G316)=0,0,(VLOOKUP($G316,PDC!$B$6:$I$74,6,FALSE)))))</f>
        <v>0</v>
      </c>
      <c r="U316" s="72">
        <f t="shared" si="9"/>
        <v>0</v>
      </c>
      <c r="V316" s="73">
        <f>IF(G316="Vervalt",0,IF(J316="Inkoop bij 3e partij",Q316*(1+PDC!$F$28),0))</f>
        <v>0</v>
      </c>
      <c r="W316" s="73">
        <f>IF(G316="Vervalt",0,IF(J316="Inkoop bij 3e partij",P316*(1+PDC!$F$27)+IF(G316=0,0,IF(LEN(G316)=0,0,VLOOKUP($G316,PDC!$B$6:$I$74,7,FALSE))),0))</f>
        <v>0</v>
      </c>
      <c r="X316" s="74">
        <f>IF(G316="Vervalt",0,IF(J316="Inkoop bij 3e partij",0,IF(G316=0,0,IF(LEN(G316)=0,0,VLOOKUP($G316,PDC!$B$6:$I$74,5,FALSE)))))</f>
        <v>0</v>
      </c>
      <c r="Y316" s="74">
        <f>IF(G316="Vervalt",0,IF(J316="On-Net maken (glasvezel)",$M316*PDC!$F$23+$N316*PDC!$F$24+PDC!$F$22+$O316,IF(J316="On-Net maken (radio)",PDC!$F$25+$O316,0)))</f>
        <v>0</v>
      </c>
    </row>
    <row r="317" spans="1:25" x14ac:dyDescent="0.3">
      <c r="A317" s="149" t="str">
        <f>IF(LEN(LocatieLijst!A317)=0,"",LocatieLijst!A317)</f>
        <v/>
      </c>
      <c r="B317" s="149" t="str">
        <f>IF(LEN(LocatieLijst!B317)=0,"",LocatieLijst!B317)</f>
        <v/>
      </c>
      <c r="C317" s="149" t="str">
        <f>IF(LEN(LocatieLijst!C317)=0,"",LocatieLijst!C317)</f>
        <v/>
      </c>
      <c r="D317" s="149" t="str">
        <f>IF(LEN(LocatieLijst!D317)=0,"",LocatieLijst!D317)</f>
        <v/>
      </c>
      <c r="E317" s="149" t="str">
        <f>IF(LEN(LocatieLijst!E317)=0,"",LocatieLijst!E317)</f>
        <v/>
      </c>
      <c r="F317" s="149" t="str">
        <f>IF(LEN(LocatieLijst!F317)=0,"",LocatieLijst!F317)</f>
        <v/>
      </c>
      <c r="G317" s="149" t="str">
        <f>IF(LEN(LocatieLijst!G317)=0,"",LocatieLijst!G317)</f>
        <v/>
      </c>
      <c r="H317" s="150" t="str">
        <f>IF(G317="Vervalt","Vervalt",IF(G317=0,"",IF(LEN(G317)=0,"",(VLOOKUP(Scenario1!$G317,PDC!$B$6:$I$74,2,FALSE)))))</f>
        <v/>
      </c>
      <c r="I317" s="149" t="str">
        <f>IF(LEN(LocatieLijst!I317)=0,"",LocatieLijst!I317)</f>
        <v/>
      </c>
      <c r="J317" s="2"/>
      <c r="K317" s="2"/>
      <c r="L317" s="3"/>
      <c r="M317" s="8"/>
      <c r="N317" s="8"/>
      <c r="O317" s="12"/>
      <c r="P317" s="4"/>
      <c r="Q317" s="4"/>
      <c r="R317" s="4"/>
      <c r="S317" s="72">
        <f t="shared" si="8"/>
        <v>0</v>
      </c>
      <c r="T317" s="72">
        <f>IF(G317="Vervalt",0,IF(G317=0,0,IF(LEN(G317)=0,0,(VLOOKUP($G317,PDC!$B$6:$I$74,6,FALSE)))))</f>
        <v>0</v>
      </c>
      <c r="U317" s="72">
        <f t="shared" si="9"/>
        <v>0</v>
      </c>
      <c r="V317" s="73">
        <f>IF(G317="Vervalt",0,IF(J317="Inkoop bij 3e partij",Q317*(1+PDC!$F$28),0))</f>
        <v>0</v>
      </c>
      <c r="W317" s="73">
        <f>IF(G317="Vervalt",0,IF(J317="Inkoop bij 3e partij",P317*(1+PDC!$F$27)+IF(G317=0,0,IF(LEN(G317)=0,0,VLOOKUP($G317,PDC!$B$6:$I$74,7,FALSE))),0))</f>
        <v>0</v>
      </c>
      <c r="X317" s="74">
        <f>IF(G317="Vervalt",0,IF(J317="Inkoop bij 3e partij",0,IF(G317=0,0,IF(LEN(G317)=0,0,VLOOKUP($G317,PDC!$B$6:$I$74,5,FALSE)))))</f>
        <v>0</v>
      </c>
      <c r="Y317" s="74">
        <f>IF(G317="Vervalt",0,IF(J317="On-Net maken (glasvezel)",$M317*PDC!$F$23+$N317*PDC!$F$24+PDC!$F$22+$O317,IF(J317="On-Net maken (radio)",PDC!$F$25+$O317,0)))</f>
        <v>0</v>
      </c>
    </row>
    <row r="318" spans="1:25" x14ac:dyDescent="0.3">
      <c r="A318" s="149" t="str">
        <f>IF(LEN(LocatieLijst!A318)=0,"",LocatieLijst!A318)</f>
        <v/>
      </c>
      <c r="B318" s="149" t="str">
        <f>IF(LEN(LocatieLijst!B318)=0,"",LocatieLijst!B318)</f>
        <v/>
      </c>
      <c r="C318" s="149" t="str">
        <f>IF(LEN(LocatieLijst!C318)=0,"",LocatieLijst!C318)</f>
        <v/>
      </c>
      <c r="D318" s="149" t="str">
        <f>IF(LEN(LocatieLijst!D318)=0,"",LocatieLijst!D318)</f>
        <v/>
      </c>
      <c r="E318" s="149" t="str">
        <f>IF(LEN(LocatieLijst!E318)=0,"",LocatieLijst!E318)</f>
        <v/>
      </c>
      <c r="F318" s="149" t="str">
        <f>IF(LEN(LocatieLijst!F318)=0,"",LocatieLijst!F318)</f>
        <v/>
      </c>
      <c r="G318" s="149" t="str">
        <f>IF(LEN(LocatieLijst!G318)=0,"",LocatieLijst!G318)</f>
        <v/>
      </c>
      <c r="H318" s="150" t="str">
        <f>IF(G318="Vervalt","Vervalt",IF(G318=0,"",IF(LEN(G318)=0,"",(VLOOKUP(Scenario1!$G318,PDC!$B$6:$I$74,2,FALSE)))))</f>
        <v/>
      </c>
      <c r="I318" s="149" t="str">
        <f>IF(LEN(LocatieLijst!I318)=0,"",LocatieLijst!I318)</f>
        <v/>
      </c>
      <c r="J318" s="2"/>
      <c r="K318" s="2"/>
      <c r="L318" s="3"/>
      <c r="M318" s="8"/>
      <c r="N318" s="8"/>
      <c r="O318" s="12"/>
      <c r="P318" s="4"/>
      <c r="Q318" s="4"/>
      <c r="R318" s="4"/>
      <c r="S318" s="72">
        <f t="shared" si="8"/>
        <v>0</v>
      </c>
      <c r="T318" s="72">
        <f>IF(G318="Vervalt",0,IF(G318=0,0,IF(LEN(G318)=0,0,(VLOOKUP($G318,PDC!$B$6:$I$74,6,FALSE)))))</f>
        <v>0</v>
      </c>
      <c r="U318" s="72">
        <f t="shared" si="9"/>
        <v>0</v>
      </c>
      <c r="V318" s="73">
        <f>IF(G318="Vervalt",0,IF(J318="Inkoop bij 3e partij",Q318*(1+PDC!$F$28),0))</f>
        <v>0</v>
      </c>
      <c r="W318" s="73">
        <f>IF(G318="Vervalt",0,IF(J318="Inkoop bij 3e partij",P318*(1+PDC!$F$27)+IF(G318=0,0,IF(LEN(G318)=0,0,VLOOKUP($G318,PDC!$B$6:$I$74,7,FALSE))),0))</f>
        <v>0</v>
      </c>
      <c r="X318" s="74">
        <f>IF(G318="Vervalt",0,IF(J318="Inkoop bij 3e partij",0,IF(G318=0,0,IF(LEN(G318)=0,0,VLOOKUP($G318,PDC!$B$6:$I$74,5,FALSE)))))</f>
        <v>0</v>
      </c>
      <c r="Y318" s="74">
        <f>IF(G318="Vervalt",0,IF(J318="On-Net maken (glasvezel)",$M318*PDC!$F$23+$N318*PDC!$F$24+PDC!$F$22+$O318,IF(J318="On-Net maken (radio)",PDC!$F$25+$O318,0)))</f>
        <v>0</v>
      </c>
    </row>
    <row r="319" spans="1:25" x14ac:dyDescent="0.3">
      <c r="A319" s="149" t="str">
        <f>IF(LEN(LocatieLijst!A319)=0,"",LocatieLijst!A319)</f>
        <v/>
      </c>
      <c r="B319" s="149" t="str">
        <f>IF(LEN(LocatieLijst!B319)=0,"",LocatieLijst!B319)</f>
        <v/>
      </c>
      <c r="C319" s="149" t="str">
        <f>IF(LEN(LocatieLijst!C319)=0,"",LocatieLijst!C319)</f>
        <v/>
      </c>
      <c r="D319" s="149" t="str">
        <f>IF(LEN(LocatieLijst!D319)=0,"",LocatieLijst!D319)</f>
        <v/>
      </c>
      <c r="E319" s="149" t="str">
        <f>IF(LEN(LocatieLijst!E319)=0,"",LocatieLijst!E319)</f>
        <v/>
      </c>
      <c r="F319" s="149" t="str">
        <f>IF(LEN(LocatieLijst!F319)=0,"",LocatieLijst!F319)</f>
        <v/>
      </c>
      <c r="G319" s="149" t="str">
        <f>IF(LEN(LocatieLijst!G319)=0,"",LocatieLijst!G319)</f>
        <v/>
      </c>
      <c r="H319" s="150" t="str">
        <f>IF(G319="Vervalt","Vervalt",IF(G319=0,"",IF(LEN(G319)=0,"",(VLOOKUP(Scenario1!$G319,PDC!$B$6:$I$74,2,FALSE)))))</f>
        <v/>
      </c>
      <c r="I319" s="149" t="str">
        <f>IF(LEN(LocatieLijst!I319)=0,"",LocatieLijst!I319)</f>
        <v/>
      </c>
      <c r="J319" s="2"/>
      <c r="K319" s="2"/>
      <c r="L319" s="3"/>
      <c r="M319" s="8"/>
      <c r="N319" s="8"/>
      <c r="O319" s="12"/>
      <c r="P319" s="4"/>
      <c r="Q319" s="4"/>
      <c r="R319" s="4"/>
      <c r="S319" s="72">
        <f t="shared" si="8"/>
        <v>0</v>
      </c>
      <c r="T319" s="72">
        <f>IF(G319="Vervalt",0,IF(G319=0,0,IF(LEN(G319)=0,0,(VLOOKUP($G319,PDC!$B$6:$I$74,6,FALSE)))))</f>
        <v>0</v>
      </c>
      <c r="U319" s="72">
        <f t="shared" si="9"/>
        <v>0</v>
      </c>
      <c r="V319" s="73">
        <f>IF(G319="Vervalt",0,IF(J319="Inkoop bij 3e partij",Q319*(1+PDC!$F$28),0))</f>
        <v>0</v>
      </c>
      <c r="W319" s="73">
        <f>IF(G319="Vervalt",0,IF(J319="Inkoop bij 3e partij",P319*(1+PDC!$F$27)+IF(G319=0,0,IF(LEN(G319)=0,0,VLOOKUP($G319,PDC!$B$6:$I$74,7,FALSE))),0))</f>
        <v>0</v>
      </c>
      <c r="X319" s="74">
        <f>IF(G319="Vervalt",0,IF(J319="Inkoop bij 3e partij",0,IF(G319=0,0,IF(LEN(G319)=0,0,VLOOKUP($G319,PDC!$B$6:$I$74,5,FALSE)))))</f>
        <v>0</v>
      </c>
      <c r="Y319" s="74">
        <f>IF(G319="Vervalt",0,IF(J319="On-Net maken (glasvezel)",$M319*PDC!$F$23+$N319*PDC!$F$24+PDC!$F$22+$O319,IF(J319="On-Net maken (radio)",PDC!$F$25+$O319,0)))</f>
        <v>0</v>
      </c>
    </row>
    <row r="320" spans="1:25" x14ac:dyDescent="0.3">
      <c r="A320" s="149" t="str">
        <f>IF(LEN(LocatieLijst!A320)=0,"",LocatieLijst!A320)</f>
        <v/>
      </c>
      <c r="B320" s="149" t="str">
        <f>IF(LEN(LocatieLijst!B320)=0,"",LocatieLijst!B320)</f>
        <v/>
      </c>
      <c r="C320" s="149" t="str">
        <f>IF(LEN(LocatieLijst!C320)=0,"",LocatieLijst!C320)</f>
        <v/>
      </c>
      <c r="D320" s="149" t="str">
        <f>IF(LEN(LocatieLijst!D320)=0,"",LocatieLijst!D320)</f>
        <v/>
      </c>
      <c r="E320" s="149" t="str">
        <f>IF(LEN(LocatieLijst!E320)=0,"",LocatieLijst!E320)</f>
        <v/>
      </c>
      <c r="F320" s="149" t="str">
        <f>IF(LEN(LocatieLijst!F320)=0,"",LocatieLijst!F320)</f>
        <v/>
      </c>
      <c r="G320" s="149" t="str">
        <f>IF(LEN(LocatieLijst!G320)=0,"",LocatieLijst!G320)</f>
        <v/>
      </c>
      <c r="H320" s="150" t="str">
        <f>IF(G320="Vervalt","Vervalt",IF(G320=0,"",IF(LEN(G320)=0,"",(VLOOKUP(Scenario1!$G320,PDC!$B$6:$I$74,2,FALSE)))))</f>
        <v/>
      </c>
      <c r="I320" s="149" t="str">
        <f>IF(LEN(LocatieLijst!I320)=0,"",LocatieLijst!I320)</f>
        <v/>
      </c>
      <c r="J320" s="2"/>
      <c r="K320" s="2"/>
      <c r="L320" s="3"/>
      <c r="M320" s="8"/>
      <c r="N320" s="8"/>
      <c r="O320" s="12"/>
      <c r="P320" s="4"/>
      <c r="Q320" s="4"/>
      <c r="R320" s="4"/>
      <c r="S320" s="72">
        <f t="shared" si="8"/>
        <v>0</v>
      </c>
      <c r="T320" s="72">
        <f>IF(G320="Vervalt",0,IF(G320=0,0,IF(LEN(G320)=0,0,(VLOOKUP($G320,PDC!$B$6:$I$74,6,FALSE)))))</f>
        <v>0</v>
      </c>
      <c r="U320" s="72">
        <f t="shared" si="9"/>
        <v>0</v>
      </c>
      <c r="V320" s="73">
        <f>IF(G320="Vervalt",0,IF(J320="Inkoop bij 3e partij",Q320*(1+PDC!$F$28),0))</f>
        <v>0</v>
      </c>
      <c r="W320" s="73">
        <f>IF(G320="Vervalt",0,IF(J320="Inkoop bij 3e partij",P320*(1+PDC!$F$27)+IF(G320=0,0,IF(LEN(G320)=0,0,VLOOKUP($G320,PDC!$B$6:$I$74,7,FALSE))),0))</f>
        <v>0</v>
      </c>
      <c r="X320" s="74">
        <f>IF(G320="Vervalt",0,IF(J320="Inkoop bij 3e partij",0,IF(G320=0,0,IF(LEN(G320)=0,0,VLOOKUP($G320,PDC!$B$6:$I$74,5,FALSE)))))</f>
        <v>0</v>
      </c>
      <c r="Y320" s="74">
        <f>IF(G320="Vervalt",0,IF(J320="On-Net maken (glasvezel)",$M320*PDC!$F$23+$N320*PDC!$F$24+PDC!$F$22+$O320,IF(J320="On-Net maken (radio)",PDC!$F$25+$O320,0)))</f>
        <v>0</v>
      </c>
    </row>
    <row r="321" spans="1:25" x14ac:dyDescent="0.3">
      <c r="A321" s="149" t="str">
        <f>IF(LEN(LocatieLijst!A321)=0,"",LocatieLijst!A321)</f>
        <v/>
      </c>
      <c r="B321" s="149" t="str">
        <f>IF(LEN(LocatieLijst!B321)=0,"",LocatieLijst!B321)</f>
        <v/>
      </c>
      <c r="C321" s="149" t="str">
        <f>IF(LEN(LocatieLijst!C321)=0,"",LocatieLijst!C321)</f>
        <v/>
      </c>
      <c r="D321" s="149" t="str">
        <f>IF(LEN(LocatieLijst!D321)=0,"",LocatieLijst!D321)</f>
        <v/>
      </c>
      <c r="E321" s="149" t="str">
        <f>IF(LEN(LocatieLijst!E321)=0,"",LocatieLijst!E321)</f>
        <v/>
      </c>
      <c r="F321" s="149" t="str">
        <f>IF(LEN(LocatieLijst!F321)=0,"",LocatieLijst!F321)</f>
        <v/>
      </c>
      <c r="G321" s="149" t="str">
        <f>IF(LEN(LocatieLijst!G321)=0,"",LocatieLijst!G321)</f>
        <v/>
      </c>
      <c r="H321" s="150" t="str">
        <f>IF(G321="Vervalt","Vervalt",IF(G321=0,"",IF(LEN(G321)=0,"",(VLOOKUP(Scenario1!$G321,PDC!$B$6:$I$74,2,FALSE)))))</f>
        <v/>
      </c>
      <c r="I321" s="149" t="str">
        <f>IF(LEN(LocatieLijst!I321)=0,"",LocatieLijst!I321)</f>
        <v/>
      </c>
      <c r="J321" s="2"/>
      <c r="K321" s="2"/>
      <c r="L321" s="3"/>
      <c r="M321" s="8"/>
      <c r="N321" s="8"/>
      <c r="O321" s="12"/>
      <c r="P321" s="4"/>
      <c r="Q321" s="4"/>
      <c r="R321" s="4"/>
      <c r="S321" s="72">
        <f t="shared" si="8"/>
        <v>0</v>
      </c>
      <c r="T321" s="72">
        <f>IF(G321="Vervalt",0,IF(G321=0,0,IF(LEN(G321)=0,0,(VLOOKUP($G321,PDC!$B$6:$I$74,6,FALSE)))))</f>
        <v>0</v>
      </c>
      <c r="U321" s="72">
        <f t="shared" si="9"/>
        <v>0</v>
      </c>
      <c r="V321" s="73">
        <f>IF(G321="Vervalt",0,IF(J321="Inkoop bij 3e partij",Q321*(1+PDC!$F$28),0))</f>
        <v>0</v>
      </c>
      <c r="W321" s="73">
        <f>IF(G321="Vervalt",0,IF(J321="Inkoop bij 3e partij",P321*(1+PDC!$F$27)+IF(G321=0,0,IF(LEN(G321)=0,0,VLOOKUP($G321,PDC!$B$6:$I$74,7,FALSE))),0))</f>
        <v>0</v>
      </c>
      <c r="X321" s="74">
        <f>IF(G321="Vervalt",0,IF(J321="Inkoop bij 3e partij",0,IF(G321=0,0,IF(LEN(G321)=0,0,VLOOKUP($G321,PDC!$B$6:$I$74,5,FALSE)))))</f>
        <v>0</v>
      </c>
      <c r="Y321" s="74">
        <f>IF(G321="Vervalt",0,IF(J321="On-Net maken (glasvezel)",$M321*PDC!$F$23+$N321*PDC!$F$24+PDC!$F$22+$O321,IF(J321="On-Net maken (radio)",PDC!$F$25+$O321,0)))</f>
        <v>0</v>
      </c>
    </row>
    <row r="322" spans="1:25" x14ac:dyDescent="0.3">
      <c r="A322" s="149" t="str">
        <f>IF(LEN(LocatieLijst!A322)=0,"",LocatieLijst!A322)</f>
        <v/>
      </c>
      <c r="B322" s="149" t="str">
        <f>IF(LEN(LocatieLijst!B322)=0,"",LocatieLijst!B322)</f>
        <v/>
      </c>
      <c r="C322" s="149" t="str">
        <f>IF(LEN(LocatieLijst!C322)=0,"",LocatieLijst!C322)</f>
        <v/>
      </c>
      <c r="D322" s="149" t="str">
        <f>IF(LEN(LocatieLijst!D322)=0,"",LocatieLijst!D322)</f>
        <v/>
      </c>
      <c r="E322" s="149" t="str">
        <f>IF(LEN(LocatieLijst!E322)=0,"",LocatieLijst!E322)</f>
        <v/>
      </c>
      <c r="F322" s="149" t="str">
        <f>IF(LEN(LocatieLijst!F322)=0,"",LocatieLijst!F322)</f>
        <v/>
      </c>
      <c r="G322" s="149" t="str">
        <f>IF(LEN(LocatieLijst!G322)=0,"",LocatieLijst!G322)</f>
        <v/>
      </c>
      <c r="H322" s="150" t="str">
        <f>IF(G322="Vervalt","Vervalt",IF(G322=0,"",IF(LEN(G322)=0,"",(VLOOKUP(Scenario1!$G322,PDC!$B$6:$I$74,2,FALSE)))))</f>
        <v/>
      </c>
      <c r="I322" s="149" t="str">
        <f>IF(LEN(LocatieLijst!I322)=0,"",LocatieLijst!I322)</f>
        <v/>
      </c>
      <c r="J322" s="2"/>
      <c r="K322" s="2"/>
      <c r="L322" s="3"/>
      <c r="M322" s="8"/>
      <c r="N322" s="8"/>
      <c r="O322" s="12"/>
      <c r="P322" s="4"/>
      <c r="Q322" s="4"/>
      <c r="R322" s="4"/>
      <c r="S322" s="72">
        <f t="shared" si="8"/>
        <v>0</v>
      </c>
      <c r="T322" s="72">
        <f>IF(G322="Vervalt",0,IF(G322=0,0,IF(LEN(G322)=0,0,(VLOOKUP($G322,PDC!$B$6:$I$74,6,FALSE)))))</f>
        <v>0</v>
      </c>
      <c r="U322" s="72">
        <f t="shared" si="9"/>
        <v>0</v>
      </c>
      <c r="V322" s="73">
        <f>IF(G322="Vervalt",0,IF(J322="Inkoop bij 3e partij",Q322*(1+PDC!$F$28),0))</f>
        <v>0</v>
      </c>
      <c r="W322" s="73">
        <f>IF(G322="Vervalt",0,IF(J322="Inkoop bij 3e partij",P322*(1+PDC!$F$27)+IF(G322=0,0,IF(LEN(G322)=0,0,VLOOKUP($G322,PDC!$B$6:$I$74,7,FALSE))),0))</f>
        <v>0</v>
      </c>
      <c r="X322" s="74">
        <f>IF(G322="Vervalt",0,IF(J322="Inkoop bij 3e partij",0,IF(G322=0,0,IF(LEN(G322)=0,0,VLOOKUP($G322,PDC!$B$6:$I$74,5,FALSE)))))</f>
        <v>0</v>
      </c>
      <c r="Y322" s="74">
        <f>IF(G322="Vervalt",0,IF(J322="On-Net maken (glasvezel)",$M322*PDC!$F$23+$N322*PDC!$F$24+PDC!$F$22+$O322,IF(J322="On-Net maken (radio)",PDC!$F$25+$O322,0)))</f>
        <v>0</v>
      </c>
    </row>
    <row r="323" spans="1:25" x14ac:dyDescent="0.3">
      <c r="A323" s="149" t="str">
        <f>IF(LEN(LocatieLijst!A323)=0,"",LocatieLijst!A323)</f>
        <v/>
      </c>
      <c r="B323" s="149" t="str">
        <f>IF(LEN(LocatieLijst!B323)=0,"",LocatieLijst!B323)</f>
        <v/>
      </c>
      <c r="C323" s="149" t="str">
        <f>IF(LEN(LocatieLijst!C323)=0,"",LocatieLijst!C323)</f>
        <v/>
      </c>
      <c r="D323" s="149" t="str">
        <f>IF(LEN(LocatieLijst!D323)=0,"",LocatieLijst!D323)</f>
        <v/>
      </c>
      <c r="E323" s="149" t="str">
        <f>IF(LEN(LocatieLijst!E323)=0,"",LocatieLijst!E323)</f>
        <v/>
      </c>
      <c r="F323" s="149" t="str">
        <f>IF(LEN(LocatieLijst!F323)=0,"",LocatieLijst!F323)</f>
        <v/>
      </c>
      <c r="G323" s="149" t="str">
        <f>IF(LEN(LocatieLijst!G323)=0,"",LocatieLijst!G323)</f>
        <v/>
      </c>
      <c r="H323" s="150" t="str">
        <f>IF(G323="Vervalt","Vervalt",IF(G323=0,"",IF(LEN(G323)=0,"",(VLOOKUP(Scenario1!$G323,PDC!$B$6:$I$74,2,FALSE)))))</f>
        <v/>
      </c>
      <c r="I323" s="149" t="str">
        <f>IF(LEN(LocatieLijst!I323)=0,"",LocatieLijst!I323)</f>
        <v/>
      </c>
      <c r="J323" s="2"/>
      <c r="K323" s="2"/>
      <c r="L323" s="3"/>
      <c r="M323" s="8"/>
      <c r="N323" s="8"/>
      <c r="O323" s="12"/>
      <c r="P323" s="4"/>
      <c r="Q323" s="4"/>
      <c r="R323" s="4"/>
      <c r="S323" s="72">
        <f t="shared" si="8"/>
        <v>0</v>
      </c>
      <c r="T323" s="72">
        <f>IF(G323="Vervalt",0,IF(G323=0,0,IF(LEN(G323)=0,0,(VLOOKUP($G323,PDC!$B$6:$I$74,6,FALSE)))))</f>
        <v>0</v>
      </c>
      <c r="U323" s="72">
        <f t="shared" si="9"/>
        <v>0</v>
      </c>
      <c r="V323" s="73">
        <f>IF(G323="Vervalt",0,IF(J323="Inkoop bij 3e partij",Q323*(1+PDC!$F$28),0))</f>
        <v>0</v>
      </c>
      <c r="W323" s="73">
        <f>IF(G323="Vervalt",0,IF(J323="Inkoop bij 3e partij",P323*(1+PDC!$F$27)+IF(G323=0,0,IF(LEN(G323)=0,0,VLOOKUP($G323,PDC!$B$6:$I$74,7,FALSE))),0))</f>
        <v>0</v>
      </c>
      <c r="X323" s="74">
        <f>IF(G323="Vervalt",0,IF(J323="Inkoop bij 3e partij",0,IF(G323=0,0,IF(LEN(G323)=0,0,VLOOKUP($G323,PDC!$B$6:$I$74,5,FALSE)))))</f>
        <v>0</v>
      </c>
      <c r="Y323" s="74">
        <f>IF(G323="Vervalt",0,IF(J323="On-Net maken (glasvezel)",$M323*PDC!$F$23+$N323*PDC!$F$24+PDC!$F$22+$O323,IF(J323="On-Net maken (radio)",PDC!$F$25+$O323,0)))</f>
        <v>0</v>
      </c>
    </row>
    <row r="324" spans="1:25" x14ac:dyDescent="0.3">
      <c r="A324" s="149" t="str">
        <f>IF(LEN(LocatieLijst!A324)=0,"",LocatieLijst!A324)</f>
        <v/>
      </c>
      <c r="B324" s="149" t="str">
        <f>IF(LEN(LocatieLijst!B324)=0,"",LocatieLijst!B324)</f>
        <v/>
      </c>
      <c r="C324" s="149" t="str">
        <f>IF(LEN(LocatieLijst!C324)=0,"",LocatieLijst!C324)</f>
        <v/>
      </c>
      <c r="D324" s="149" t="str">
        <f>IF(LEN(LocatieLijst!D324)=0,"",LocatieLijst!D324)</f>
        <v/>
      </c>
      <c r="E324" s="149" t="str">
        <f>IF(LEN(LocatieLijst!E324)=0,"",LocatieLijst!E324)</f>
        <v/>
      </c>
      <c r="F324" s="149" t="str">
        <f>IF(LEN(LocatieLijst!F324)=0,"",LocatieLijst!F324)</f>
        <v/>
      </c>
      <c r="G324" s="149" t="str">
        <f>IF(LEN(LocatieLijst!G324)=0,"",LocatieLijst!G324)</f>
        <v/>
      </c>
      <c r="H324" s="150" t="str">
        <f>IF(G324="Vervalt","Vervalt",IF(G324=0,"",IF(LEN(G324)=0,"",(VLOOKUP(Scenario1!$G324,PDC!$B$6:$I$74,2,FALSE)))))</f>
        <v/>
      </c>
      <c r="I324" s="149" t="str">
        <f>IF(LEN(LocatieLijst!I324)=0,"",LocatieLijst!I324)</f>
        <v/>
      </c>
      <c r="J324" s="2"/>
      <c r="K324" s="2"/>
      <c r="L324" s="3"/>
      <c r="M324" s="8"/>
      <c r="N324" s="8"/>
      <c r="O324" s="12"/>
      <c r="P324" s="4"/>
      <c r="Q324" s="4"/>
      <c r="R324" s="4"/>
      <c r="S324" s="72">
        <f t="shared" si="8"/>
        <v>0</v>
      </c>
      <c r="T324" s="72">
        <f>IF(G324="Vervalt",0,IF(G324=0,0,IF(LEN(G324)=0,0,(VLOOKUP($G324,PDC!$B$6:$I$74,6,FALSE)))))</f>
        <v>0</v>
      </c>
      <c r="U324" s="72">
        <f t="shared" si="9"/>
        <v>0</v>
      </c>
      <c r="V324" s="73">
        <f>IF(G324="Vervalt",0,IF(J324="Inkoop bij 3e partij",Q324*(1+PDC!$F$28),0))</f>
        <v>0</v>
      </c>
      <c r="W324" s="73">
        <f>IF(G324="Vervalt",0,IF(J324="Inkoop bij 3e partij",P324*(1+PDC!$F$27)+IF(G324=0,0,IF(LEN(G324)=0,0,VLOOKUP($G324,PDC!$B$6:$I$74,7,FALSE))),0))</f>
        <v>0</v>
      </c>
      <c r="X324" s="74">
        <f>IF(G324="Vervalt",0,IF(J324="Inkoop bij 3e partij",0,IF(G324=0,0,IF(LEN(G324)=0,0,VLOOKUP($G324,PDC!$B$6:$I$74,5,FALSE)))))</f>
        <v>0</v>
      </c>
      <c r="Y324" s="74">
        <f>IF(G324="Vervalt",0,IF(J324="On-Net maken (glasvezel)",$M324*PDC!$F$23+$N324*PDC!$F$24+PDC!$F$22+$O324,IF(J324="On-Net maken (radio)",PDC!$F$25+$O324,0)))</f>
        <v>0</v>
      </c>
    </row>
    <row r="325" spans="1:25" x14ac:dyDescent="0.3">
      <c r="A325" s="149" t="str">
        <f>IF(LEN(LocatieLijst!A325)=0,"",LocatieLijst!A325)</f>
        <v/>
      </c>
      <c r="B325" s="149" t="str">
        <f>IF(LEN(LocatieLijst!B325)=0,"",LocatieLijst!B325)</f>
        <v/>
      </c>
      <c r="C325" s="149" t="str">
        <f>IF(LEN(LocatieLijst!C325)=0,"",LocatieLijst!C325)</f>
        <v/>
      </c>
      <c r="D325" s="149" t="str">
        <f>IF(LEN(LocatieLijst!D325)=0,"",LocatieLijst!D325)</f>
        <v/>
      </c>
      <c r="E325" s="149" t="str">
        <f>IF(LEN(LocatieLijst!E325)=0,"",LocatieLijst!E325)</f>
        <v/>
      </c>
      <c r="F325" s="149" t="str">
        <f>IF(LEN(LocatieLijst!F325)=0,"",LocatieLijst!F325)</f>
        <v/>
      </c>
      <c r="G325" s="149" t="str">
        <f>IF(LEN(LocatieLijst!G325)=0,"",LocatieLijst!G325)</f>
        <v/>
      </c>
      <c r="H325" s="150" t="str">
        <f>IF(G325="Vervalt","Vervalt",IF(G325=0,"",IF(LEN(G325)=0,"",(VLOOKUP(Scenario1!$G325,PDC!$B$6:$I$74,2,FALSE)))))</f>
        <v/>
      </c>
      <c r="I325" s="149" t="str">
        <f>IF(LEN(LocatieLijst!I325)=0,"",LocatieLijst!I325)</f>
        <v/>
      </c>
      <c r="J325" s="2"/>
      <c r="K325" s="2"/>
      <c r="L325" s="3"/>
      <c r="M325" s="8"/>
      <c r="N325" s="8"/>
      <c r="O325" s="12"/>
      <c r="P325" s="4"/>
      <c r="Q325" s="4"/>
      <c r="R325" s="4"/>
      <c r="S325" s="72">
        <f t="shared" si="8"/>
        <v>0</v>
      </c>
      <c r="T325" s="72">
        <f>IF(G325="Vervalt",0,IF(G325=0,0,IF(LEN(G325)=0,0,(VLOOKUP($G325,PDC!$B$6:$I$74,6,FALSE)))))</f>
        <v>0</v>
      </c>
      <c r="U325" s="72">
        <f t="shared" si="9"/>
        <v>0</v>
      </c>
      <c r="V325" s="73">
        <f>IF(G325="Vervalt",0,IF(J325="Inkoop bij 3e partij",Q325*(1+PDC!$F$28),0))</f>
        <v>0</v>
      </c>
      <c r="W325" s="73">
        <f>IF(G325="Vervalt",0,IF(J325="Inkoop bij 3e partij",P325*(1+PDC!$F$27)+IF(G325=0,0,IF(LEN(G325)=0,0,VLOOKUP($G325,PDC!$B$6:$I$74,7,FALSE))),0))</f>
        <v>0</v>
      </c>
      <c r="X325" s="74">
        <f>IF(G325="Vervalt",0,IF(J325="Inkoop bij 3e partij",0,IF(G325=0,0,IF(LEN(G325)=0,0,VLOOKUP($G325,PDC!$B$6:$I$74,5,FALSE)))))</f>
        <v>0</v>
      </c>
      <c r="Y325" s="74">
        <f>IF(G325="Vervalt",0,IF(J325="On-Net maken (glasvezel)",$M325*PDC!$F$23+$N325*PDC!$F$24+PDC!$F$22+$O325,IF(J325="On-Net maken (radio)",PDC!$F$25+$O325,0)))</f>
        <v>0</v>
      </c>
    </row>
    <row r="326" spans="1:25" x14ac:dyDescent="0.3">
      <c r="A326" s="149" t="str">
        <f>IF(LEN(LocatieLijst!A326)=0,"",LocatieLijst!A326)</f>
        <v/>
      </c>
      <c r="B326" s="149" t="str">
        <f>IF(LEN(LocatieLijst!B326)=0,"",LocatieLijst!B326)</f>
        <v/>
      </c>
      <c r="C326" s="149" t="str">
        <f>IF(LEN(LocatieLijst!C326)=0,"",LocatieLijst!C326)</f>
        <v/>
      </c>
      <c r="D326" s="149" t="str">
        <f>IF(LEN(LocatieLijst!D326)=0,"",LocatieLijst!D326)</f>
        <v/>
      </c>
      <c r="E326" s="149" t="str">
        <f>IF(LEN(LocatieLijst!E326)=0,"",LocatieLijst!E326)</f>
        <v/>
      </c>
      <c r="F326" s="149" t="str">
        <f>IF(LEN(LocatieLijst!F326)=0,"",LocatieLijst!F326)</f>
        <v/>
      </c>
      <c r="G326" s="149" t="str">
        <f>IF(LEN(LocatieLijst!G326)=0,"",LocatieLijst!G326)</f>
        <v/>
      </c>
      <c r="H326" s="150" t="str">
        <f>IF(G326="Vervalt","Vervalt",IF(G326=0,"",IF(LEN(G326)=0,"",(VLOOKUP(Scenario1!$G326,PDC!$B$6:$I$74,2,FALSE)))))</f>
        <v/>
      </c>
      <c r="I326" s="149" t="str">
        <f>IF(LEN(LocatieLijst!I326)=0,"",LocatieLijst!I326)</f>
        <v/>
      </c>
      <c r="J326" s="2"/>
      <c r="K326" s="2"/>
      <c r="L326" s="3"/>
      <c r="M326" s="8"/>
      <c r="N326" s="8"/>
      <c r="O326" s="12"/>
      <c r="P326" s="4"/>
      <c r="Q326" s="4"/>
      <c r="R326" s="4"/>
      <c r="S326" s="72">
        <f t="shared" si="8"/>
        <v>0</v>
      </c>
      <c r="T326" s="72">
        <f>IF(G326="Vervalt",0,IF(G326=0,0,IF(LEN(G326)=0,0,(VLOOKUP($G326,PDC!$B$6:$I$74,6,FALSE)))))</f>
        <v>0</v>
      </c>
      <c r="U326" s="72">
        <f t="shared" si="9"/>
        <v>0</v>
      </c>
      <c r="V326" s="73">
        <f>IF(G326="Vervalt",0,IF(J326="Inkoop bij 3e partij",Q326*(1+PDC!$F$28),0))</f>
        <v>0</v>
      </c>
      <c r="W326" s="73">
        <f>IF(G326="Vervalt",0,IF(J326="Inkoop bij 3e partij",P326*(1+PDC!$F$27)+IF(G326=0,0,IF(LEN(G326)=0,0,VLOOKUP($G326,PDC!$B$6:$I$74,7,FALSE))),0))</f>
        <v>0</v>
      </c>
      <c r="X326" s="74">
        <f>IF(G326="Vervalt",0,IF(J326="Inkoop bij 3e partij",0,IF(G326=0,0,IF(LEN(G326)=0,0,VLOOKUP($G326,PDC!$B$6:$I$74,5,FALSE)))))</f>
        <v>0</v>
      </c>
      <c r="Y326" s="74">
        <f>IF(G326="Vervalt",0,IF(J326="On-Net maken (glasvezel)",$M326*PDC!$F$23+$N326*PDC!$F$24+PDC!$F$22+$O326,IF(J326="On-Net maken (radio)",PDC!$F$25+$O326,0)))</f>
        <v>0</v>
      </c>
    </row>
    <row r="327" spans="1:25" x14ac:dyDescent="0.3">
      <c r="A327" s="149" t="str">
        <f>IF(LEN(LocatieLijst!A327)=0,"",LocatieLijst!A327)</f>
        <v/>
      </c>
      <c r="B327" s="149" t="str">
        <f>IF(LEN(LocatieLijst!B327)=0,"",LocatieLijst!B327)</f>
        <v/>
      </c>
      <c r="C327" s="149" t="str">
        <f>IF(LEN(LocatieLijst!C327)=0,"",LocatieLijst!C327)</f>
        <v/>
      </c>
      <c r="D327" s="149" t="str">
        <f>IF(LEN(LocatieLijst!D327)=0,"",LocatieLijst!D327)</f>
        <v/>
      </c>
      <c r="E327" s="149" t="str">
        <f>IF(LEN(LocatieLijst!E327)=0,"",LocatieLijst!E327)</f>
        <v/>
      </c>
      <c r="F327" s="149" t="str">
        <f>IF(LEN(LocatieLijst!F327)=0,"",LocatieLijst!F327)</f>
        <v/>
      </c>
      <c r="G327" s="149" t="str">
        <f>IF(LEN(LocatieLijst!G327)=0,"",LocatieLijst!G327)</f>
        <v/>
      </c>
      <c r="H327" s="150" t="str">
        <f>IF(G327="Vervalt","Vervalt",IF(G327=0,"",IF(LEN(G327)=0,"",(VLOOKUP(Scenario1!$G327,PDC!$B$6:$I$74,2,FALSE)))))</f>
        <v/>
      </c>
      <c r="I327" s="149" t="str">
        <f>IF(LEN(LocatieLijst!I327)=0,"",LocatieLijst!I327)</f>
        <v/>
      </c>
      <c r="J327" s="2"/>
      <c r="K327" s="2"/>
      <c r="L327" s="3"/>
      <c r="M327" s="8"/>
      <c r="N327" s="8"/>
      <c r="O327" s="12"/>
      <c r="P327" s="4"/>
      <c r="Q327" s="4"/>
      <c r="R327" s="4"/>
      <c r="S327" s="72">
        <f t="shared" si="8"/>
        <v>0</v>
      </c>
      <c r="T327" s="72">
        <f>IF(G327="Vervalt",0,IF(G327=0,0,IF(LEN(G327)=0,0,(VLOOKUP($G327,PDC!$B$6:$I$74,6,FALSE)))))</f>
        <v>0</v>
      </c>
      <c r="U327" s="72">
        <f t="shared" si="9"/>
        <v>0</v>
      </c>
      <c r="V327" s="73">
        <f>IF(G327="Vervalt",0,IF(J327="Inkoop bij 3e partij",Q327*(1+PDC!$F$28),0))</f>
        <v>0</v>
      </c>
      <c r="W327" s="73">
        <f>IF(G327="Vervalt",0,IF(J327="Inkoop bij 3e partij",P327*(1+PDC!$F$27)+IF(G327=0,0,IF(LEN(G327)=0,0,VLOOKUP($G327,PDC!$B$6:$I$74,7,FALSE))),0))</f>
        <v>0</v>
      </c>
      <c r="X327" s="74">
        <f>IF(G327="Vervalt",0,IF(J327="Inkoop bij 3e partij",0,IF(G327=0,0,IF(LEN(G327)=0,0,VLOOKUP($G327,PDC!$B$6:$I$74,5,FALSE)))))</f>
        <v>0</v>
      </c>
      <c r="Y327" s="74">
        <f>IF(G327="Vervalt",0,IF(J327="On-Net maken (glasvezel)",$M327*PDC!$F$23+$N327*PDC!$F$24+PDC!$F$22+$O327,IF(J327="On-Net maken (radio)",PDC!$F$25+$O327,0)))</f>
        <v>0</v>
      </c>
    </row>
    <row r="328" spans="1:25" x14ac:dyDescent="0.3">
      <c r="A328" s="149" t="str">
        <f>IF(LEN(LocatieLijst!A328)=0,"",LocatieLijst!A328)</f>
        <v/>
      </c>
      <c r="B328" s="149" t="str">
        <f>IF(LEN(LocatieLijst!B328)=0,"",LocatieLijst!B328)</f>
        <v/>
      </c>
      <c r="C328" s="149" t="str">
        <f>IF(LEN(LocatieLijst!C328)=0,"",LocatieLijst!C328)</f>
        <v/>
      </c>
      <c r="D328" s="149" t="str">
        <f>IF(LEN(LocatieLijst!D328)=0,"",LocatieLijst!D328)</f>
        <v/>
      </c>
      <c r="E328" s="149" t="str">
        <f>IF(LEN(LocatieLijst!E328)=0,"",LocatieLijst!E328)</f>
        <v/>
      </c>
      <c r="F328" s="149" t="str">
        <f>IF(LEN(LocatieLijst!F328)=0,"",LocatieLijst!F328)</f>
        <v/>
      </c>
      <c r="G328" s="149" t="str">
        <f>IF(LEN(LocatieLijst!G328)=0,"",LocatieLijst!G328)</f>
        <v/>
      </c>
      <c r="H328" s="150" t="str">
        <f>IF(G328="Vervalt","Vervalt",IF(G328=0,"",IF(LEN(G328)=0,"",(VLOOKUP(Scenario1!$G328,PDC!$B$6:$I$74,2,FALSE)))))</f>
        <v/>
      </c>
      <c r="I328" s="149" t="str">
        <f>IF(LEN(LocatieLijst!I328)=0,"",LocatieLijst!I328)</f>
        <v/>
      </c>
      <c r="J328" s="2"/>
      <c r="K328" s="2"/>
      <c r="L328" s="3"/>
      <c r="M328" s="8"/>
      <c r="N328" s="8"/>
      <c r="O328" s="12"/>
      <c r="P328" s="4"/>
      <c r="Q328" s="4"/>
      <c r="R328" s="4"/>
      <c r="S328" s="72">
        <f t="shared" si="8"/>
        <v>0</v>
      </c>
      <c r="T328" s="72">
        <f>IF(G328="Vervalt",0,IF(G328=0,0,IF(LEN(G328)=0,0,(VLOOKUP($G328,PDC!$B$6:$I$74,6,FALSE)))))</f>
        <v>0</v>
      </c>
      <c r="U328" s="72">
        <f t="shared" si="9"/>
        <v>0</v>
      </c>
      <c r="V328" s="73">
        <f>IF(G328="Vervalt",0,IF(J328="Inkoop bij 3e partij",Q328*(1+PDC!$F$28),0))</f>
        <v>0</v>
      </c>
      <c r="W328" s="73">
        <f>IF(G328="Vervalt",0,IF(J328="Inkoop bij 3e partij",P328*(1+PDC!$F$27)+IF(G328=0,0,IF(LEN(G328)=0,0,VLOOKUP($G328,PDC!$B$6:$I$74,7,FALSE))),0))</f>
        <v>0</v>
      </c>
      <c r="X328" s="74">
        <f>IF(G328="Vervalt",0,IF(J328="Inkoop bij 3e partij",0,IF(G328=0,0,IF(LEN(G328)=0,0,VLOOKUP($G328,PDC!$B$6:$I$74,5,FALSE)))))</f>
        <v>0</v>
      </c>
      <c r="Y328" s="74">
        <f>IF(G328="Vervalt",0,IF(J328="On-Net maken (glasvezel)",$M328*PDC!$F$23+$N328*PDC!$F$24+PDC!$F$22+$O328,IF(J328="On-Net maken (radio)",PDC!$F$25+$O328,0)))</f>
        <v>0</v>
      </c>
    </row>
    <row r="329" spans="1:25" x14ac:dyDescent="0.3">
      <c r="A329" s="149" t="str">
        <f>IF(LEN(LocatieLijst!A329)=0,"",LocatieLijst!A329)</f>
        <v/>
      </c>
      <c r="B329" s="149" t="str">
        <f>IF(LEN(LocatieLijst!B329)=0,"",LocatieLijst!B329)</f>
        <v/>
      </c>
      <c r="C329" s="149" t="str">
        <f>IF(LEN(LocatieLijst!C329)=0,"",LocatieLijst!C329)</f>
        <v/>
      </c>
      <c r="D329" s="149" t="str">
        <f>IF(LEN(LocatieLijst!D329)=0,"",LocatieLijst!D329)</f>
        <v/>
      </c>
      <c r="E329" s="149" t="str">
        <f>IF(LEN(LocatieLijst!E329)=0,"",LocatieLijst!E329)</f>
        <v/>
      </c>
      <c r="F329" s="149" t="str">
        <f>IF(LEN(LocatieLijst!F329)=0,"",LocatieLijst!F329)</f>
        <v/>
      </c>
      <c r="G329" s="149" t="str">
        <f>IF(LEN(LocatieLijst!G329)=0,"",LocatieLijst!G329)</f>
        <v/>
      </c>
      <c r="H329" s="150" t="str">
        <f>IF(G329="Vervalt","Vervalt",IF(G329=0,"",IF(LEN(G329)=0,"",(VLOOKUP(Scenario1!$G329,PDC!$B$6:$I$74,2,FALSE)))))</f>
        <v/>
      </c>
      <c r="I329" s="149" t="str">
        <f>IF(LEN(LocatieLijst!I329)=0,"",LocatieLijst!I329)</f>
        <v/>
      </c>
      <c r="J329" s="2"/>
      <c r="K329" s="2"/>
      <c r="L329" s="3"/>
      <c r="M329" s="8"/>
      <c r="N329" s="8"/>
      <c r="O329" s="12"/>
      <c r="P329" s="4"/>
      <c r="Q329" s="4"/>
      <c r="R329" s="4"/>
      <c r="S329" s="72">
        <f t="shared" si="8"/>
        <v>0</v>
      </c>
      <c r="T329" s="72">
        <f>IF(G329="Vervalt",0,IF(G329=0,0,IF(LEN(G329)=0,0,(VLOOKUP($G329,PDC!$B$6:$I$74,6,FALSE)))))</f>
        <v>0</v>
      </c>
      <c r="U329" s="72">
        <f t="shared" si="9"/>
        <v>0</v>
      </c>
      <c r="V329" s="73">
        <f>IF(G329="Vervalt",0,IF(J329="Inkoop bij 3e partij",Q329*(1+PDC!$F$28),0))</f>
        <v>0</v>
      </c>
      <c r="W329" s="73">
        <f>IF(G329="Vervalt",0,IF(J329="Inkoop bij 3e partij",P329*(1+PDC!$F$27)+IF(G329=0,0,IF(LEN(G329)=0,0,VLOOKUP($G329,PDC!$B$6:$I$74,7,FALSE))),0))</f>
        <v>0</v>
      </c>
      <c r="X329" s="74">
        <f>IF(G329="Vervalt",0,IF(J329="Inkoop bij 3e partij",0,IF(G329=0,0,IF(LEN(G329)=0,0,VLOOKUP($G329,PDC!$B$6:$I$74,5,FALSE)))))</f>
        <v>0</v>
      </c>
      <c r="Y329" s="74">
        <f>IF(G329="Vervalt",0,IF(J329="On-Net maken (glasvezel)",$M329*PDC!$F$23+$N329*PDC!$F$24+PDC!$F$22+$O329,IF(J329="On-Net maken (radio)",PDC!$F$25+$O329,0)))</f>
        <v>0</v>
      </c>
    </row>
    <row r="330" spans="1:25" x14ac:dyDescent="0.3">
      <c r="A330" s="149" t="str">
        <f>IF(LEN(LocatieLijst!A330)=0,"",LocatieLijst!A330)</f>
        <v/>
      </c>
      <c r="B330" s="149" t="str">
        <f>IF(LEN(LocatieLijst!B330)=0,"",LocatieLijst!B330)</f>
        <v/>
      </c>
      <c r="C330" s="149" t="str">
        <f>IF(LEN(LocatieLijst!C330)=0,"",LocatieLijst!C330)</f>
        <v/>
      </c>
      <c r="D330" s="149" t="str">
        <f>IF(LEN(LocatieLijst!D330)=0,"",LocatieLijst!D330)</f>
        <v/>
      </c>
      <c r="E330" s="149" t="str">
        <f>IF(LEN(LocatieLijst!E330)=0,"",LocatieLijst!E330)</f>
        <v/>
      </c>
      <c r="F330" s="149" t="str">
        <f>IF(LEN(LocatieLijst!F330)=0,"",LocatieLijst!F330)</f>
        <v/>
      </c>
      <c r="G330" s="149" t="str">
        <f>IF(LEN(LocatieLijst!G330)=0,"",LocatieLijst!G330)</f>
        <v/>
      </c>
      <c r="H330" s="150" t="str">
        <f>IF(G330="Vervalt","Vervalt",IF(G330=0,"",IF(LEN(G330)=0,"",(VLOOKUP(Scenario1!$G330,PDC!$B$6:$I$74,2,FALSE)))))</f>
        <v/>
      </c>
      <c r="I330" s="149" t="str">
        <f>IF(LEN(LocatieLijst!I330)=0,"",LocatieLijst!I330)</f>
        <v/>
      </c>
      <c r="J330" s="2"/>
      <c r="K330" s="2"/>
      <c r="L330" s="3"/>
      <c r="M330" s="8"/>
      <c r="N330" s="8"/>
      <c r="O330" s="12"/>
      <c r="P330" s="4"/>
      <c r="Q330" s="4"/>
      <c r="R330" s="4"/>
      <c r="S330" s="72">
        <f t="shared" si="8"/>
        <v>0</v>
      </c>
      <c r="T330" s="72">
        <f>IF(G330="Vervalt",0,IF(G330=0,0,IF(LEN(G330)=0,0,(VLOOKUP($G330,PDC!$B$6:$I$74,6,FALSE)))))</f>
        <v>0</v>
      </c>
      <c r="U330" s="72">
        <f t="shared" si="9"/>
        <v>0</v>
      </c>
      <c r="V330" s="73">
        <f>IF(G330="Vervalt",0,IF(J330="Inkoop bij 3e partij",Q330*(1+PDC!$F$28),0))</f>
        <v>0</v>
      </c>
      <c r="W330" s="73">
        <f>IF(G330="Vervalt",0,IF(J330="Inkoop bij 3e partij",P330*(1+PDC!$F$27)+IF(G330=0,0,IF(LEN(G330)=0,0,VLOOKUP($G330,PDC!$B$6:$I$74,7,FALSE))),0))</f>
        <v>0</v>
      </c>
      <c r="X330" s="74">
        <f>IF(G330="Vervalt",0,IF(J330="Inkoop bij 3e partij",0,IF(G330=0,0,IF(LEN(G330)=0,0,VLOOKUP($G330,PDC!$B$6:$I$74,5,FALSE)))))</f>
        <v>0</v>
      </c>
      <c r="Y330" s="74">
        <f>IF(G330="Vervalt",0,IF(J330="On-Net maken (glasvezel)",$M330*PDC!$F$23+$N330*PDC!$F$24+PDC!$F$22+$O330,IF(J330="On-Net maken (radio)",PDC!$F$25+$O330,0)))</f>
        <v>0</v>
      </c>
    </row>
    <row r="331" spans="1:25" x14ac:dyDescent="0.3">
      <c r="A331" s="149" t="str">
        <f>IF(LEN(LocatieLijst!A331)=0,"",LocatieLijst!A331)</f>
        <v/>
      </c>
      <c r="B331" s="149" t="str">
        <f>IF(LEN(LocatieLijst!B331)=0,"",LocatieLijst!B331)</f>
        <v/>
      </c>
      <c r="C331" s="149" t="str">
        <f>IF(LEN(LocatieLijst!C331)=0,"",LocatieLijst!C331)</f>
        <v/>
      </c>
      <c r="D331" s="149" t="str">
        <f>IF(LEN(LocatieLijst!D331)=0,"",LocatieLijst!D331)</f>
        <v/>
      </c>
      <c r="E331" s="149" t="str">
        <f>IF(LEN(LocatieLijst!E331)=0,"",LocatieLijst!E331)</f>
        <v/>
      </c>
      <c r="F331" s="149" t="str">
        <f>IF(LEN(LocatieLijst!F331)=0,"",LocatieLijst!F331)</f>
        <v/>
      </c>
      <c r="G331" s="149" t="str">
        <f>IF(LEN(LocatieLijst!G331)=0,"",LocatieLijst!G331)</f>
        <v/>
      </c>
      <c r="H331" s="150" t="str">
        <f>IF(G331="Vervalt","Vervalt",IF(G331=0,"",IF(LEN(G331)=0,"",(VLOOKUP(Scenario1!$G331,PDC!$B$6:$I$74,2,FALSE)))))</f>
        <v/>
      </c>
      <c r="I331" s="149" t="str">
        <f>IF(LEN(LocatieLijst!I331)=0,"",LocatieLijst!I331)</f>
        <v/>
      </c>
      <c r="J331" s="2"/>
      <c r="K331" s="2"/>
      <c r="L331" s="3"/>
      <c r="M331" s="8"/>
      <c r="N331" s="8"/>
      <c r="O331" s="12"/>
      <c r="P331" s="4"/>
      <c r="Q331" s="4"/>
      <c r="R331" s="4"/>
      <c r="S331" s="72">
        <f t="shared" si="8"/>
        <v>0</v>
      </c>
      <c r="T331" s="72">
        <f>IF(G331="Vervalt",0,IF(G331=0,0,IF(LEN(G331)=0,0,(VLOOKUP($G331,PDC!$B$6:$I$74,6,FALSE)))))</f>
        <v>0</v>
      </c>
      <c r="U331" s="72">
        <f t="shared" si="9"/>
        <v>0</v>
      </c>
      <c r="V331" s="73">
        <f>IF(G331="Vervalt",0,IF(J331="Inkoop bij 3e partij",Q331*(1+PDC!$F$28),0))</f>
        <v>0</v>
      </c>
      <c r="W331" s="73">
        <f>IF(G331="Vervalt",0,IF(J331="Inkoop bij 3e partij",P331*(1+PDC!$F$27)+IF(G331=0,0,IF(LEN(G331)=0,0,VLOOKUP($G331,PDC!$B$6:$I$74,7,FALSE))),0))</f>
        <v>0</v>
      </c>
      <c r="X331" s="74">
        <f>IF(G331="Vervalt",0,IF(J331="Inkoop bij 3e partij",0,IF(G331=0,0,IF(LEN(G331)=0,0,VLOOKUP($G331,PDC!$B$6:$I$74,5,FALSE)))))</f>
        <v>0</v>
      </c>
      <c r="Y331" s="74">
        <f>IF(G331="Vervalt",0,IF(J331="On-Net maken (glasvezel)",$M331*PDC!$F$23+$N331*PDC!$F$24+PDC!$F$22+$O331,IF(J331="On-Net maken (radio)",PDC!$F$25+$O331,0)))</f>
        <v>0</v>
      </c>
    </row>
    <row r="332" spans="1:25" x14ac:dyDescent="0.3">
      <c r="A332" s="149" t="str">
        <f>IF(LEN(LocatieLijst!A332)=0,"",LocatieLijst!A332)</f>
        <v/>
      </c>
      <c r="B332" s="149" t="str">
        <f>IF(LEN(LocatieLijst!B332)=0,"",LocatieLijst!B332)</f>
        <v/>
      </c>
      <c r="C332" s="149" t="str">
        <f>IF(LEN(LocatieLijst!C332)=0,"",LocatieLijst!C332)</f>
        <v/>
      </c>
      <c r="D332" s="149" t="str">
        <f>IF(LEN(LocatieLijst!D332)=0,"",LocatieLijst!D332)</f>
        <v/>
      </c>
      <c r="E332" s="149" t="str">
        <f>IF(LEN(LocatieLijst!E332)=0,"",LocatieLijst!E332)</f>
        <v/>
      </c>
      <c r="F332" s="149" t="str">
        <f>IF(LEN(LocatieLijst!F332)=0,"",LocatieLijst!F332)</f>
        <v/>
      </c>
      <c r="G332" s="149" t="str">
        <f>IF(LEN(LocatieLijst!G332)=0,"",LocatieLijst!G332)</f>
        <v/>
      </c>
      <c r="H332" s="150" t="str">
        <f>IF(G332="Vervalt","Vervalt",IF(G332=0,"",IF(LEN(G332)=0,"",(VLOOKUP(Scenario1!$G332,PDC!$B$6:$I$74,2,FALSE)))))</f>
        <v/>
      </c>
      <c r="I332" s="149" t="str">
        <f>IF(LEN(LocatieLijst!I332)=0,"",LocatieLijst!I332)</f>
        <v/>
      </c>
      <c r="J332" s="2"/>
      <c r="K332" s="2"/>
      <c r="L332" s="3"/>
      <c r="M332" s="8"/>
      <c r="N332" s="8"/>
      <c r="O332" s="12"/>
      <c r="P332" s="4"/>
      <c r="Q332" s="4"/>
      <c r="R332" s="4"/>
      <c r="S332" s="72">
        <f t="shared" si="8"/>
        <v>0</v>
      </c>
      <c r="T332" s="72">
        <f>IF(G332="Vervalt",0,IF(G332=0,0,IF(LEN(G332)=0,0,(VLOOKUP($G332,PDC!$B$6:$I$74,6,FALSE)))))</f>
        <v>0</v>
      </c>
      <c r="U332" s="72">
        <f t="shared" si="9"/>
        <v>0</v>
      </c>
      <c r="V332" s="73">
        <f>IF(G332="Vervalt",0,IF(J332="Inkoop bij 3e partij",Q332*(1+PDC!$F$28),0))</f>
        <v>0</v>
      </c>
      <c r="W332" s="73">
        <f>IF(G332="Vervalt",0,IF(J332="Inkoop bij 3e partij",P332*(1+PDC!$F$27)+IF(G332=0,0,IF(LEN(G332)=0,0,VLOOKUP($G332,PDC!$B$6:$I$74,7,FALSE))),0))</f>
        <v>0</v>
      </c>
      <c r="X332" s="74">
        <f>IF(G332="Vervalt",0,IF(J332="Inkoop bij 3e partij",0,IF(G332=0,0,IF(LEN(G332)=0,0,VLOOKUP($G332,PDC!$B$6:$I$74,5,FALSE)))))</f>
        <v>0</v>
      </c>
      <c r="Y332" s="74">
        <f>IF(G332="Vervalt",0,IF(J332="On-Net maken (glasvezel)",$M332*PDC!$F$23+$N332*PDC!$F$24+PDC!$F$22+$O332,IF(J332="On-Net maken (radio)",PDC!$F$25+$O332,0)))</f>
        <v>0</v>
      </c>
    </row>
    <row r="333" spans="1:25" x14ac:dyDescent="0.3">
      <c r="A333" s="149" t="str">
        <f>IF(LEN(LocatieLijst!A333)=0,"",LocatieLijst!A333)</f>
        <v/>
      </c>
      <c r="B333" s="149" t="str">
        <f>IF(LEN(LocatieLijst!B333)=0,"",LocatieLijst!B333)</f>
        <v/>
      </c>
      <c r="C333" s="149" t="str">
        <f>IF(LEN(LocatieLijst!C333)=0,"",LocatieLijst!C333)</f>
        <v/>
      </c>
      <c r="D333" s="149" t="str">
        <f>IF(LEN(LocatieLijst!D333)=0,"",LocatieLijst!D333)</f>
        <v/>
      </c>
      <c r="E333" s="149" t="str">
        <f>IF(LEN(LocatieLijst!E333)=0,"",LocatieLijst!E333)</f>
        <v/>
      </c>
      <c r="F333" s="149" t="str">
        <f>IF(LEN(LocatieLijst!F333)=0,"",LocatieLijst!F333)</f>
        <v/>
      </c>
      <c r="G333" s="149" t="str">
        <f>IF(LEN(LocatieLijst!G333)=0,"",LocatieLijst!G333)</f>
        <v/>
      </c>
      <c r="H333" s="150" t="str">
        <f>IF(G333="Vervalt","Vervalt",IF(G333=0,"",IF(LEN(G333)=0,"",(VLOOKUP(Scenario1!$G333,PDC!$B$6:$I$74,2,FALSE)))))</f>
        <v/>
      </c>
      <c r="I333" s="149" t="str">
        <f>IF(LEN(LocatieLijst!I333)=0,"",LocatieLijst!I333)</f>
        <v/>
      </c>
      <c r="J333" s="2"/>
      <c r="K333" s="2"/>
      <c r="L333" s="3"/>
      <c r="M333" s="8"/>
      <c r="N333" s="8"/>
      <c r="O333" s="12"/>
      <c r="P333" s="4"/>
      <c r="Q333" s="4"/>
      <c r="R333" s="4"/>
      <c r="S333" s="72">
        <f t="shared" ref="S333:S396" si="10">IF(J333="Inkoop bij 3e partij",V333,X333)</f>
        <v>0</v>
      </c>
      <c r="T333" s="72">
        <f>IF(G333="Vervalt",0,IF(G333=0,0,IF(LEN(G333)=0,0,(VLOOKUP($G333,PDC!$B$6:$I$74,6,FALSE)))))</f>
        <v>0</v>
      </c>
      <c r="U333" s="72">
        <f t="shared" ref="U333:U396" si="11">IF(J333="On-Net maken",Y333,IF(J333="Inkoop bij 3e partij",W333,0))</f>
        <v>0</v>
      </c>
      <c r="V333" s="73">
        <f>IF(G333="Vervalt",0,IF(J333="Inkoop bij 3e partij",Q333*(1+PDC!$F$28),0))</f>
        <v>0</v>
      </c>
      <c r="W333" s="73">
        <f>IF(G333="Vervalt",0,IF(J333="Inkoop bij 3e partij",P333*(1+PDC!$F$27)+IF(G333=0,0,IF(LEN(G333)=0,0,VLOOKUP($G333,PDC!$B$6:$I$74,7,FALSE))),0))</f>
        <v>0</v>
      </c>
      <c r="X333" s="74">
        <f>IF(G333="Vervalt",0,IF(J333="Inkoop bij 3e partij",0,IF(G333=0,0,IF(LEN(G333)=0,0,VLOOKUP($G333,PDC!$B$6:$I$74,5,FALSE)))))</f>
        <v>0</v>
      </c>
      <c r="Y333" s="74">
        <f>IF(G333="Vervalt",0,IF(J333="On-Net maken (glasvezel)",$M333*PDC!$F$23+$N333*PDC!$F$24+PDC!$F$22+$O333,IF(J333="On-Net maken (radio)",PDC!$F$25+$O333,0)))</f>
        <v>0</v>
      </c>
    </row>
    <row r="334" spans="1:25" x14ac:dyDescent="0.3">
      <c r="A334" s="149" t="str">
        <f>IF(LEN(LocatieLijst!A334)=0,"",LocatieLijst!A334)</f>
        <v/>
      </c>
      <c r="B334" s="149" t="str">
        <f>IF(LEN(LocatieLijst!B334)=0,"",LocatieLijst!B334)</f>
        <v/>
      </c>
      <c r="C334" s="149" t="str">
        <f>IF(LEN(LocatieLijst!C334)=0,"",LocatieLijst!C334)</f>
        <v/>
      </c>
      <c r="D334" s="149" t="str">
        <f>IF(LEN(LocatieLijst!D334)=0,"",LocatieLijst!D334)</f>
        <v/>
      </c>
      <c r="E334" s="149" t="str">
        <f>IF(LEN(LocatieLijst!E334)=0,"",LocatieLijst!E334)</f>
        <v/>
      </c>
      <c r="F334" s="149" t="str">
        <f>IF(LEN(LocatieLijst!F334)=0,"",LocatieLijst!F334)</f>
        <v/>
      </c>
      <c r="G334" s="149" t="str">
        <f>IF(LEN(LocatieLijst!G334)=0,"",LocatieLijst!G334)</f>
        <v/>
      </c>
      <c r="H334" s="150" t="str">
        <f>IF(G334="Vervalt","Vervalt",IF(G334=0,"",IF(LEN(G334)=0,"",(VLOOKUP(Scenario1!$G334,PDC!$B$6:$I$74,2,FALSE)))))</f>
        <v/>
      </c>
      <c r="I334" s="149" t="str">
        <f>IF(LEN(LocatieLijst!I334)=0,"",LocatieLijst!I334)</f>
        <v/>
      </c>
      <c r="J334" s="2"/>
      <c r="K334" s="2"/>
      <c r="L334" s="3"/>
      <c r="M334" s="8"/>
      <c r="N334" s="8"/>
      <c r="O334" s="12"/>
      <c r="P334" s="4"/>
      <c r="Q334" s="4"/>
      <c r="R334" s="4"/>
      <c r="S334" s="72">
        <f t="shared" si="10"/>
        <v>0</v>
      </c>
      <c r="T334" s="72">
        <f>IF(G334="Vervalt",0,IF(G334=0,0,IF(LEN(G334)=0,0,(VLOOKUP($G334,PDC!$B$6:$I$74,6,FALSE)))))</f>
        <v>0</v>
      </c>
      <c r="U334" s="72">
        <f t="shared" si="11"/>
        <v>0</v>
      </c>
      <c r="V334" s="73">
        <f>IF(G334="Vervalt",0,IF(J334="Inkoop bij 3e partij",Q334*(1+PDC!$F$28),0))</f>
        <v>0</v>
      </c>
      <c r="W334" s="73">
        <f>IF(G334="Vervalt",0,IF(J334="Inkoop bij 3e partij",P334*(1+PDC!$F$27)+IF(G334=0,0,IF(LEN(G334)=0,0,VLOOKUP($G334,PDC!$B$6:$I$74,7,FALSE))),0))</f>
        <v>0</v>
      </c>
      <c r="X334" s="74">
        <f>IF(G334="Vervalt",0,IF(J334="Inkoop bij 3e partij",0,IF(G334=0,0,IF(LEN(G334)=0,0,VLOOKUP($G334,PDC!$B$6:$I$74,5,FALSE)))))</f>
        <v>0</v>
      </c>
      <c r="Y334" s="74">
        <f>IF(G334="Vervalt",0,IF(J334="On-Net maken (glasvezel)",$M334*PDC!$F$23+$N334*PDC!$F$24+PDC!$F$22+$O334,IF(J334="On-Net maken (radio)",PDC!$F$25+$O334,0)))</f>
        <v>0</v>
      </c>
    </row>
    <row r="335" spans="1:25" x14ac:dyDescent="0.3">
      <c r="A335" s="149" t="str">
        <f>IF(LEN(LocatieLijst!A335)=0,"",LocatieLijst!A335)</f>
        <v/>
      </c>
      <c r="B335" s="149" t="str">
        <f>IF(LEN(LocatieLijst!B335)=0,"",LocatieLijst!B335)</f>
        <v/>
      </c>
      <c r="C335" s="149" t="str">
        <f>IF(LEN(LocatieLijst!C335)=0,"",LocatieLijst!C335)</f>
        <v/>
      </c>
      <c r="D335" s="149" t="str">
        <f>IF(LEN(LocatieLijst!D335)=0,"",LocatieLijst!D335)</f>
        <v/>
      </c>
      <c r="E335" s="149" t="str">
        <f>IF(LEN(LocatieLijst!E335)=0,"",LocatieLijst!E335)</f>
        <v/>
      </c>
      <c r="F335" s="149" t="str">
        <f>IF(LEN(LocatieLijst!F335)=0,"",LocatieLijst!F335)</f>
        <v/>
      </c>
      <c r="G335" s="149" t="str">
        <f>IF(LEN(LocatieLijst!G335)=0,"",LocatieLijst!G335)</f>
        <v/>
      </c>
      <c r="H335" s="150" t="str">
        <f>IF(G335="Vervalt","Vervalt",IF(G335=0,"",IF(LEN(G335)=0,"",(VLOOKUP(Scenario1!$G335,PDC!$B$6:$I$74,2,FALSE)))))</f>
        <v/>
      </c>
      <c r="I335" s="149" t="str">
        <f>IF(LEN(LocatieLijst!I335)=0,"",LocatieLijst!I335)</f>
        <v/>
      </c>
      <c r="J335" s="2"/>
      <c r="K335" s="2"/>
      <c r="L335" s="3"/>
      <c r="M335" s="8"/>
      <c r="N335" s="8"/>
      <c r="O335" s="12"/>
      <c r="P335" s="4"/>
      <c r="Q335" s="4"/>
      <c r="R335" s="4"/>
      <c r="S335" s="72">
        <f t="shared" si="10"/>
        <v>0</v>
      </c>
      <c r="T335" s="72">
        <f>IF(G335="Vervalt",0,IF(G335=0,0,IF(LEN(G335)=0,0,(VLOOKUP($G335,PDC!$B$6:$I$74,6,FALSE)))))</f>
        <v>0</v>
      </c>
      <c r="U335" s="72">
        <f t="shared" si="11"/>
        <v>0</v>
      </c>
      <c r="V335" s="73">
        <f>IF(G335="Vervalt",0,IF(J335="Inkoop bij 3e partij",Q335*(1+PDC!$F$28),0))</f>
        <v>0</v>
      </c>
      <c r="W335" s="73">
        <f>IF(G335="Vervalt",0,IF(J335="Inkoop bij 3e partij",P335*(1+PDC!$F$27)+IF(G335=0,0,IF(LEN(G335)=0,0,VLOOKUP($G335,PDC!$B$6:$I$74,7,FALSE))),0))</f>
        <v>0</v>
      </c>
      <c r="X335" s="74">
        <f>IF(G335="Vervalt",0,IF(J335="Inkoop bij 3e partij",0,IF(G335=0,0,IF(LEN(G335)=0,0,VLOOKUP($G335,PDC!$B$6:$I$74,5,FALSE)))))</f>
        <v>0</v>
      </c>
      <c r="Y335" s="74">
        <f>IF(G335="Vervalt",0,IF(J335="On-Net maken (glasvezel)",$M335*PDC!$F$23+$N335*PDC!$F$24+PDC!$F$22+$O335,IF(J335="On-Net maken (radio)",PDC!$F$25+$O335,0)))</f>
        <v>0</v>
      </c>
    </row>
    <row r="336" spans="1:25" x14ac:dyDescent="0.3">
      <c r="A336" s="149" t="str">
        <f>IF(LEN(LocatieLijst!A336)=0,"",LocatieLijst!A336)</f>
        <v/>
      </c>
      <c r="B336" s="149" t="str">
        <f>IF(LEN(LocatieLijst!B336)=0,"",LocatieLijst!B336)</f>
        <v/>
      </c>
      <c r="C336" s="149" t="str">
        <f>IF(LEN(LocatieLijst!C336)=0,"",LocatieLijst!C336)</f>
        <v/>
      </c>
      <c r="D336" s="149" t="str">
        <f>IF(LEN(LocatieLijst!D336)=0,"",LocatieLijst!D336)</f>
        <v/>
      </c>
      <c r="E336" s="149" t="str">
        <f>IF(LEN(LocatieLijst!E336)=0,"",LocatieLijst!E336)</f>
        <v/>
      </c>
      <c r="F336" s="149" t="str">
        <f>IF(LEN(LocatieLijst!F336)=0,"",LocatieLijst!F336)</f>
        <v/>
      </c>
      <c r="G336" s="149" t="str">
        <f>IF(LEN(LocatieLijst!G336)=0,"",LocatieLijst!G336)</f>
        <v/>
      </c>
      <c r="H336" s="150" t="str">
        <f>IF(G336="Vervalt","Vervalt",IF(G336=0,"",IF(LEN(G336)=0,"",(VLOOKUP(Scenario1!$G336,PDC!$B$6:$I$74,2,FALSE)))))</f>
        <v/>
      </c>
      <c r="I336" s="149" t="str">
        <f>IF(LEN(LocatieLijst!I336)=0,"",LocatieLijst!I336)</f>
        <v/>
      </c>
      <c r="J336" s="2"/>
      <c r="K336" s="2"/>
      <c r="L336" s="3"/>
      <c r="M336" s="8"/>
      <c r="N336" s="8"/>
      <c r="O336" s="12"/>
      <c r="P336" s="4"/>
      <c r="Q336" s="4"/>
      <c r="R336" s="4"/>
      <c r="S336" s="72">
        <f t="shared" si="10"/>
        <v>0</v>
      </c>
      <c r="T336" s="72">
        <f>IF(G336="Vervalt",0,IF(G336=0,0,IF(LEN(G336)=0,0,(VLOOKUP($G336,PDC!$B$6:$I$74,6,FALSE)))))</f>
        <v>0</v>
      </c>
      <c r="U336" s="72">
        <f t="shared" si="11"/>
        <v>0</v>
      </c>
      <c r="V336" s="73">
        <f>IF(G336="Vervalt",0,IF(J336="Inkoop bij 3e partij",Q336*(1+PDC!$F$28),0))</f>
        <v>0</v>
      </c>
      <c r="W336" s="73">
        <f>IF(G336="Vervalt",0,IF(J336="Inkoop bij 3e partij",P336*(1+PDC!$F$27)+IF(G336=0,0,IF(LEN(G336)=0,0,VLOOKUP($G336,PDC!$B$6:$I$74,7,FALSE))),0))</f>
        <v>0</v>
      </c>
      <c r="X336" s="74">
        <f>IF(G336="Vervalt",0,IF(J336="Inkoop bij 3e partij",0,IF(G336=0,0,IF(LEN(G336)=0,0,VLOOKUP($G336,PDC!$B$6:$I$74,5,FALSE)))))</f>
        <v>0</v>
      </c>
      <c r="Y336" s="74">
        <f>IF(G336="Vervalt",0,IF(J336="On-Net maken (glasvezel)",$M336*PDC!$F$23+$N336*PDC!$F$24+PDC!$F$22+$O336,IF(J336="On-Net maken (radio)",PDC!$F$25+$O336,0)))</f>
        <v>0</v>
      </c>
    </row>
    <row r="337" spans="1:25" x14ac:dyDescent="0.3">
      <c r="A337" s="149" t="str">
        <f>IF(LEN(LocatieLijst!A337)=0,"",LocatieLijst!A337)</f>
        <v/>
      </c>
      <c r="B337" s="149" t="str">
        <f>IF(LEN(LocatieLijst!B337)=0,"",LocatieLijst!B337)</f>
        <v/>
      </c>
      <c r="C337" s="149" t="str">
        <f>IF(LEN(LocatieLijst!C337)=0,"",LocatieLijst!C337)</f>
        <v/>
      </c>
      <c r="D337" s="149" t="str">
        <f>IF(LEN(LocatieLijst!D337)=0,"",LocatieLijst!D337)</f>
        <v/>
      </c>
      <c r="E337" s="149" t="str">
        <f>IF(LEN(LocatieLijst!E337)=0,"",LocatieLijst!E337)</f>
        <v/>
      </c>
      <c r="F337" s="149" t="str">
        <f>IF(LEN(LocatieLijst!F337)=0,"",LocatieLijst!F337)</f>
        <v/>
      </c>
      <c r="G337" s="149" t="str">
        <f>IF(LEN(LocatieLijst!G337)=0,"",LocatieLijst!G337)</f>
        <v/>
      </c>
      <c r="H337" s="150" t="str">
        <f>IF(G337="Vervalt","Vervalt",IF(G337=0,"",IF(LEN(G337)=0,"",(VLOOKUP(Scenario1!$G337,PDC!$B$6:$I$74,2,FALSE)))))</f>
        <v/>
      </c>
      <c r="I337" s="149" t="str">
        <f>IF(LEN(LocatieLijst!I337)=0,"",LocatieLijst!I337)</f>
        <v/>
      </c>
      <c r="J337" s="2"/>
      <c r="K337" s="2"/>
      <c r="L337" s="3"/>
      <c r="M337" s="8"/>
      <c r="N337" s="8"/>
      <c r="O337" s="12"/>
      <c r="P337" s="4"/>
      <c r="Q337" s="4"/>
      <c r="R337" s="4"/>
      <c r="S337" s="72">
        <f t="shared" si="10"/>
        <v>0</v>
      </c>
      <c r="T337" s="72">
        <f>IF(G337="Vervalt",0,IF(G337=0,0,IF(LEN(G337)=0,0,(VLOOKUP($G337,PDC!$B$6:$I$74,6,FALSE)))))</f>
        <v>0</v>
      </c>
      <c r="U337" s="72">
        <f t="shared" si="11"/>
        <v>0</v>
      </c>
      <c r="V337" s="73">
        <f>IF(G337="Vervalt",0,IF(J337="Inkoop bij 3e partij",Q337*(1+PDC!$F$28),0))</f>
        <v>0</v>
      </c>
      <c r="W337" s="73">
        <f>IF(G337="Vervalt",0,IF(J337="Inkoop bij 3e partij",P337*(1+PDC!$F$27)+IF(G337=0,0,IF(LEN(G337)=0,0,VLOOKUP($G337,PDC!$B$6:$I$74,7,FALSE))),0))</f>
        <v>0</v>
      </c>
      <c r="X337" s="74">
        <f>IF(G337="Vervalt",0,IF(J337="Inkoop bij 3e partij",0,IF(G337=0,0,IF(LEN(G337)=0,0,VLOOKUP($G337,PDC!$B$6:$I$74,5,FALSE)))))</f>
        <v>0</v>
      </c>
      <c r="Y337" s="74">
        <f>IF(G337="Vervalt",0,IF(J337="On-Net maken (glasvezel)",$M337*PDC!$F$23+$N337*PDC!$F$24+PDC!$F$22+$O337,IF(J337="On-Net maken (radio)",PDC!$F$25+$O337,0)))</f>
        <v>0</v>
      </c>
    </row>
    <row r="338" spans="1:25" x14ac:dyDescent="0.3">
      <c r="A338" s="149" t="str">
        <f>IF(LEN(LocatieLijst!A338)=0,"",LocatieLijst!A338)</f>
        <v/>
      </c>
      <c r="B338" s="149" t="str">
        <f>IF(LEN(LocatieLijst!B338)=0,"",LocatieLijst!B338)</f>
        <v/>
      </c>
      <c r="C338" s="149" t="str">
        <f>IF(LEN(LocatieLijst!C338)=0,"",LocatieLijst!C338)</f>
        <v/>
      </c>
      <c r="D338" s="149" t="str">
        <f>IF(LEN(LocatieLijst!D338)=0,"",LocatieLijst!D338)</f>
        <v/>
      </c>
      <c r="E338" s="149" t="str">
        <f>IF(LEN(LocatieLijst!E338)=0,"",LocatieLijst!E338)</f>
        <v/>
      </c>
      <c r="F338" s="149" t="str">
        <f>IF(LEN(LocatieLijst!F338)=0,"",LocatieLijst!F338)</f>
        <v/>
      </c>
      <c r="G338" s="149" t="str">
        <f>IF(LEN(LocatieLijst!G338)=0,"",LocatieLijst!G338)</f>
        <v/>
      </c>
      <c r="H338" s="150" t="str">
        <f>IF(G338="Vervalt","Vervalt",IF(G338=0,"",IF(LEN(G338)=0,"",(VLOOKUP(Scenario1!$G338,PDC!$B$6:$I$74,2,FALSE)))))</f>
        <v/>
      </c>
      <c r="I338" s="149" t="str">
        <f>IF(LEN(LocatieLijst!I338)=0,"",LocatieLijst!I338)</f>
        <v/>
      </c>
      <c r="J338" s="2"/>
      <c r="K338" s="2"/>
      <c r="L338" s="3"/>
      <c r="M338" s="8"/>
      <c r="N338" s="8"/>
      <c r="O338" s="12"/>
      <c r="P338" s="4"/>
      <c r="Q338" s="4"/>
      <c r="R338" s="4"/>
      <c r="S338" s="72">
        <f t="shared" si="10"/>
        <v>0</v>
      </c>
      <c r="T338" s="72">
        <f>IF(G338="Vervalt",0,IF(G338=0,0,IF(LEN(G338)=0,0,(VLOOKUP($G338,PDC!$B$6:$I$74,6,FALSE)))))</f>
        <v>0</v>
      </c>
      <c r="U338" s="72">
        <f t="shared" si="11"/>
        <v>0</v>
      </c>
      <c r="V338" s="73">
        <f>IF(G338="Vervalt",0,IF(J338="Inkoop bij 3e partij",Q338*(1+PDC!$F$28),0))</f>
        <v>0</v>
      </c>
      <c r="W338" s="73">
        <f>IF(G338="Vervalt",0,IF(J338="Inkoop bij 3e partij",P338*(1+PDC!$F$27)+IF(G338=0,0,IF(LEN(G338)=0,0,VLOOKUP($G338,PDC!$B$6:$I$74,7,FALSE))),0))</f>
        <v>0</v>
      </c>
      <c r="X338" s="74">
        <f>IF(G338="Vervalt",0,IF(J338="Inkoop bij 3e partij",0,IF(G338=0,0,IF(LEN(G338)=0,0,VLOOKUP($G338,PDC!$B$6:$I$74,5,FALSE)))))</f>
        <v>0</v>
      </c>
      <c r="Y338" s="74">
        <f>IF(G338="Vervalt",0,IF(J338="On-Net maken (glasvezel)",$M338*PDC!$F$23+$N338*PDC!$F$24+PDC!$F$22+$O338,IF(J338="On-Net maken (radio)",PDC!$F$25+$O338,0)))</f>
        <v>0</v>
      </c>
    </row>
    <row r="339" spans="1:25" x14ac:dyDescent="0.3">
      <c r="A339" s="149" t="str">
        <f>IF(LEN(LocatieLijst!A339)=0,"",LocatieLijst!A339)</f>
        <v/>
      </c>
      <c r="B339" s="149" t="str">
        <f>IF(LEN(LocatieLijst!B339)=0,"",LocatieLijst!B339)</f>
        <v/>
      </c>
      <c r="C339" s="149" t="str">
        <f>IF(LEN(LocatieLijst!C339)=0,"",LocatieLijst!C339)</f>
        <v/>
      </c>
      <c r="D339" s="149" t="str">
        <f>IF(LEN(LocatieLijst!D339)=0,"",LocatieLijst!D339)</f>
        <v/>
      </c>
      <c r="E339" s="149" t="str">
        <f>IF(LEN(LocatieLijst!E339)=0,"",LocatieLijst!E339)</f>
        <v/>
      </c>
      <c r="F339" s="149" t="str">
        <f>IF(LEN(LocatieLijst!F339)=0,"",LocatieLijst!F339)</f>
        <v/>
      </c>
      <c r="G339" s="149" t="str">
        <f>IF(LEN(LocatieLijst!G339)=0,"",LocatieLijst!G339)</f>
        <v/>
      </c>
      <c r="H339" s="150" t="str">
        <f>IF(G339="Vervalt","Vervalt",IF(G339=0,"",IF(LEN(G339)=0,"",(VLOOKUP(Scenario1!$G339,PDC!$B$6:$I$74,2,FALSE)))))</f>
        <v/>
      </c>
      <c r="I339" s="149" t="str">
        <f>IF(LEN(LocatieLijst!I339)=0,"",LocatieLijst!I339)</f>
        <v/>
      </c>
      <c r="J339" s="2"/>
      <c r="K339" s="2"/>
      <c r="L339" s="3"/>
      <c r="M339" s="8"/>
      <c r="N339" s="8"/>
      <c r="O339" s="12"/>
      <c r="P339" s="4"/>
      <c r="Q339" s="4"/>
      <c r="R339" s="4"/>
      <c r="S339" s="72">
        <f t="shared" si="10"/>
        <v>0</v>
      </c>
      <c r="T339" s="72">
        <f>IF(G339="Vervalt",0,IF(G339=0,0,IF(LEN(G339)=0,0,(VLOOKUP($G339,PDC!$B$6:$I$74,6,FALSE)))))</f>
        <v>0</v>
      </c>
      <c r="U339" s="72">
        <f t="shared" si="11"/>
        <v>0</v>
      </c>
      <c r="V339" s="73">
        <f>IF(G339="Vervalt",0,IF(J339="Inkoop bij 3e partij",Q339*(1+PDC!$F$28),0))</f>
        <v>0</v>
      </c>
      <c r="W339" s="73">
        <f>IF(G339="Vervalt",0,IF(J339="Inkoop bij 3e partij",P339*(1+PDC!$F$27)+IF(G339=0,0,IF(LEN(G339)=0,0,VLOOKUP($G339,PDC!$B$6:$I$74,7,FALSE))),0))</f>
        <v>0</v>
      </c>
      <c r="X339" s="74">
        <f>IF(G339="Vervalt",0,IF(J339="Inkoop bij 3e partij",0,IF(G339=0,0,IF(LEN(G339)=0,0,VLOOKUP($G339,PDC!$B$6:$I$74,5,FALSE)))))</f>
        <v>0</v>
      </c>
      <c r="Y339" s="74">
        <f>IF(G339="Vervalt",0,IF(J339="On-Net maken (glasvezel)",$M339*PDC!$F$23+$N339*PDC!$F$24+PDC!$F$22+$O339,IF(J339="On-Net maken (radio)",PDC!$F$25+$O339,0)))</f>
        <v>0</v>
      </c>
    </row>
    <row r="340" spans="1:25" x14ac:dyDescent="0.3">
      <c r="A340" s="149" t="str">
        <f>IF(LEN(LocatieLijst!A340)=0,"",LocatieLijst!A340)</f>
        <v/>
      </c>
      <c r="B340" s="149" t="str">
        <f>IF(LEN(LocatieLijst!B340)=0,"",LocatieLijst!B340)</f>
        <v/>
      </c>
      <c r="C340" s="149" t="str">
        <f>IF(LEN(LocatieLijst!C340)=0,"",LocatieLijst!C340)</f>
        <v/>
      </c>
      <c r="D340" s="149" t="str">
        <f>IF(LEN(LocatieLijst!D340)=0,"",LocatieLijst!D340)</f>
        <v/>
      </c>
      <c r="E340" s="149" t="str">
        <f>IF(LEN(LocatieLijst!E340)=0,"",LocatieLijst!E340)</f>
        <v/>
      </c>
      <c r="F340" s="149" t="str">
        <f>IF(LEN(LocatieLijst!F340)=0,"",LocatieLijst!F340)</f>
        <v/>
      </c>
      <c r="G340" s="149" t="str">
        <f>IF(LEN(LocatieLijst!G340)=0,"",LocatieLijst!G340)</f>
        <v/>
      </c>
      <c r="H340" s="150" t="str">
        <f>IF(G340="Vervalt","Vervalt",IF(G340=0,"",IF(LEN(G340)=0,"",(VLOOKUP(Scenario1!$G340,PDC!$B$6:$I$74,2,FALSE)))))</f>
        <v/>
      </c>
      <c r="I340" s="149" t="str">
        <f>IF(LEN(LocatieLijst!I340)=0,"",LocatieLijst!I340)</f>
        <v/>
      </c>
      <c r="J340" s="2"/>
      <c r="K340" s="2"/>
      <c r="L340" s="3"/>
      <c r="M340" s="8"/>
      <c r="N340" s="8"/>
      <c r="O340" s="12"/>
      <c r="P340" s="4"/>
      <c r="Q340" s="4"/>
      <c r="R340" s="4"/>
      <c r="S340" s="72">
        <f t="shared" si="10"/>
        <v>0</v>
      </c>
      <c r="T340" s="72">
        <f>IF(G340="Vervalt",0,IF(G340=0,0,IF(LEN(G340)=0,0,(VLOOKUP($G340,PDC!$B$6:$I$74,6,FALSE)))))</f>
        <v>0</v>
      </c>
      <c r="U340" s="72">
        <f t="shared" si="11"/>
        <v>0</v>
      </c>
      <c r="V340" s="73">
        <f>IF(G340="Vervalt",0,IF(J340="Inkoop bij 3e partij",Q340*(1+PDC!$F$28),0))</f>
        <v>0</v>
      </c>
      <c r="W340" s="73">
        <f>IF(G340="Vervalt",0,IF(J340="Inkoop bij 3e partij",P340*(1+PDC!$F$27)+IF(G340=0,0,IF(LEN(G340)=0,0,VLOOKUP($G340,PDC!$B$6:$I$74,7,FALSE))),0))</f>
        <v>0</v>
      </c>
      <c r="X340" s="74">
        <f>IF(G340="Vervalt",0,IF(J340="Inkoop bij 3e partij",0,IF(G340=0,0,IF(LEN(G340)=0,0,VLOOKUP($G340,PDC!$B$6:$I$74,5,FALSE)))))</f>
        <v>0</v>
      </c>
      <c r="Y340" s="74">
        <f>IF(G340="Vervalt",0,IF(J340="On-Net maken (glasvezel)",$M340*PDC!$F$23+$N340*PDC!$F$24+PDC!$F$22+$O340,IF(J340="On-Net maken (radio)",PDC!$F$25+$O340,0)))</f>
        <v>0</v>
      </c>
    </row>
    <row r="341" spans="1:25" x14ac:dyDescent="0.3">
      <c r="A341" s="149" t="str">
        <f>IF(LEN(LocatieLijst!A341)=0,"",LocatieLijst!A341)</f>
        <v/>
      </c>
      <c r="B341" s="149" t="str">
        <f>IF(LEN(LocatieLijst!B341)=0,"",LocatieLijst!B341)</f>
        <v/>
      </c>
      <c r="C341" s="149" t="str">
        <f>IF(LEN(LocatieLijst!C341)=0,"",LocatieLijst!C341)</f>
        <v/>
      </c>
      <c r="D341" s="149" t="str">
        <f>IF(LEN(LocatieLijst!D341)=0,"",LocatieLijst!D341)</f>
        <v/>
      </c>
      <c r="E341" s="149" t="str">
        <f>IF(LEN(LocatieLijst!E341)=0,"",LocatieLijst!E341)</f>
        <v/>
      </c>
      <c r="F341" s="149" t="str">
        <f>IF(LEN(LocatieLijst!F341)=0,"",LocatieLijst!F341)</f>
        <v/>
      </c>
      <c r="G341" s="149" t="str">
        <f>IF(LEN(LocatieLijst!G341)=0,"",LocatieLijst!G341)</f>
        <v/>
      </c>
      <c r="H341" s="150" t="str">
        <f>IF(G341="Vervalt","Vervalt",IF(G341=0,"",IF(LEN(G341)=0,"",(VLOOKUP(Scenario1!$G341,PDC!$B$6:$I$74,2,FALSE)))))</f>
        <v/>
      </c>
      <c r="I341" s="149" t="str">
        <f>IF(LEN(LocatieLijst!I341)=0,"",LocatieLijst!I341)</f>
        <v/>
      </c>
      <c r="J341" s="2"/>
      <c r="K341" s="2"/>
      <c r="L341" s="3"/>
      <c r="M341" s="8"/>
      <c r="N341" s="8"/>
      <c r="O341" s="12"/>
      <c r="P341" s="4"/>
      <c r="Q341" s="4"/>
      <c r="R341" s="4"/>
      <c r="S341" s="72">
        <f t="shared" si="10"/>
        <v>0</v>
      </c>
      <c r="T341" s="72">
        <f>IF(G341="Vervalt",0,IF(G341=0,0,IF(LEN(G341)=0,0,(VLOOKUP($G341,PDC!$B$6:$I$74,6,FALSE)))))</f>
        <v>0</v>
      </c>
      <c r="U341" s="72">
        <f t="shared" si="11"/>
        <v>0</v>
      </c>
      <c r="V341" s="73">
        <f>IF(G341="Vervalt",0,IF(J341="Inkoop bij 3e partij",Q341*(1+PDC!$F$28),0))</f>
        <v>0</v>
      </c>
      <c r="W341" s="73">
        <f>IF(G341="Vervalt",0,IF(J341="Inkoop bij 3e partij",P341*(1+PDC!$F$27)+IF(G341=0,0,IF(LEN(G341)=0,0,VLOOKUP($G341,PDC!$B$6:$I$74,7,FALSE))),0))</f>
        <v>0</v>
      </c>
      <c r="X341" s="74">
        <f>IF(G341="Vervalt",0,IF(J341="Inkoop bij 3e partij",0,IF(G341=0,0,IF(LEN(G341)=0,0,VLOOKUP($G341,PDC!$B$6:$I$74,5,FALSE)))))</f>
        <v>0</v>
      </c>
      <c r="Y341" s="74">
        <f>IF(G341="Vervalt",0,IF(J341="On-Net maken (glasvezel)",$M341*PDC!$F$23+$N341*PDC!$F$24+PDC!$F$22+$O341,IF(J341="On-Net maken (radio)",PDC!$F$25+$O341,0)))</f>
        <v>0</v>
      </c>
    </row>
    <row r="342" spans="1:25" x14ac:dyDescent="0.3">
      <c r="A342" s="149" t="str">
        <f>IF(LEN(LocatieLijst!A342)=0,"",LocatieLijst!A342)</f>
        <v/>
      </c>
      <c r="B342" s="149" t="str">
        <f>IF(LEN(LocatieLijst!B342)=0,"",LocatieLijst!B342)</f>
        <v/>
      </c>
      <c r="C342" s="149" t="str">
        <f>IF(LEN(LocatieLijst!C342)=0,"",LocatieLijst!C342)</f>
        <v/>
      </c>
      <c r="D342" s="149" t="str">
        <f>IF(LEN(LocatieLijst!D342)=0,"",LocatieLijst!D342)</f>
        <v/>
      </c>
      <c r="E342" s="149" t="str">
        <f>IF(LEN(LocatieLijst!E342)=0,"",LocatieLijst!E342)</f>
        <v/>
      </c>
      <c r="F342" s="149" t="str">
        <f>IF(LEN(LocatieLijst!F342)=0,"",LocatieLijst!F342)</f>
        <v/>
      </c>
      <c r="G342" s="149" t="str">
        <f>IF(LEN(LocatieLijst!G342)=0,"",LocatieLijst!G342)</f>
        <v/>
      </c>
      <c r="H342" s="150" t="str">
        <f>IF(G342="Vervalt","Vervalt",IF(G342=0,"",IF(LEN(G342)=0,"",(VLOOKUP(Scenario1!$G342,PDC!$B$6:$I$74,2,FALSE)))))</f>
        <v/>
      </c>
      <c r="I342" s="149" t="str">
        <f>IF(LEN(LocatieLijst!I342)=0,"",LocatieLijst!I342)</f>
        <v/>
      </c>
      <c r="J342" s="2"/>
      <c r="K342" s="2"/>
      <c r="L342" s="3"/>
      <c r="M342" s="8"/>
      <c r="N342" s="8"/>
      <c r="O342" s="12"/>
      <c r="P342" s="4"/>
      <c r="Q342" s="4"/>
      <c r="R342" s="4"/>
      <c r="S342" s="72">
        <f t="shared" si="10"/>
        <v>0</v>
      </c>
      <c r="T342" s="72">
        <f>IF(G342="Vervalt",0,IF(G342=0,0,IF(LEN(G342)=0,0,(VLOOKUP($G342,PDC!$B$6:$I$74,6,FALSE)))))</f>
        <v>0</v>
      </c>
      <c r="U342" s="72">
        <f t="shared" si="11"/>
        <v>0</v>
      </c>
      <c r="V342" s="73">
        <f>IF(G342="Vervalt",0,IF(J342="Inkoop bij 3e partij",Q342*(1+PDC!$F$28),0))</f>
        <v>0</v>
      </c>
      <c r="W342" s="73">
        <f>IF(G342="Vervalt",0,IF(J342="Inkoop bij 3e partij",P342*(1+PDC!$F$27)+IF(G342=0,0,IF(LEN(G342)=0,0,VLOOKUP($G342,PDC!$B$6:$I$74,7,FALSE))),0))</f>
        <v>0</v>
      </c>
      <c r="X342" s="74">
        <f>IF(G342="Vervalt",0,IF(J342="Inkoop bij 3e partij",0,IF(G342=0,0,IF(LEN(G342)=0,0,VLOOKUP($G342,PDC!$B$6:$I$74,5,FALSE)))))</f>
        <v>0</v>
      </c>
      <c r="Y342" s="74">
        <f>IF(G342="Vervalt",0,IF(J342="On-Net maken (glasvezel)",$M342*PDC!$F$23+$N342*PDC!$F$24+PDC!$F$22+$O342,IF(J342="On-Net maken (radio)",PDC!$F$25+$O342,0)))</f>
        <v>0</v>
      </c>
    </row>
    <row r="343" spans="1:25" x14ac:dyDescent="0.3">
      <c r="A343" s="149" t="str">
        <f>IF(LEN(LocatieLijst!A343)=0,"",LocatieLijst!A343)</f>
        <v/>
      </c>
      <c r="B343" s="149" t="str">
        <f>IF(LEN(LocatieLijst!B343)=0,"",LocatieLijst!B343)</f>
        <v/>
      </c>
      <c r="C343" s="149" t="str">
        <f>IF(LEN(LocatieLijst!C343)=0,"",LocatieLijst!C343)</f>
        <v/>
      </c>
      <c r="D343" s="149" t="str">
        <f>IF(LEN(LocatieLijst!D343)=0,"",LocatieLijst!D343)</f>
        <v/>
      </c>
      <c r="E343" s="149" t="str">
        <f>IF(LEN(LocatieLijst!E343)=0,"",LocatieLijst!E343)</f>
        <v/>
      </c>
      <c r="F343" s="149" t="str">
        <f>IF(LEN(LocatieLijst!F343)=0,"",LocatieLijst!F343)</f>
        <v/>
      </c>
      <c r="G343" s="149" t="str">
        <f>IF(LEN(LocatieLijst!G343)=0,"",LocatieLijst!G343)</f>
        <v/>
      </c>
      <c r="H343" s="150" t="str">
        <f>IF(G343="Vervalt","Vervalt",IF(G343=0,"",IF(LEN(G343)=0,"",(VLOOKUP(Scenario1!$G343,PDC!$B$6:$I$74,2,FALSE)))))</f>
        <v/>
      </c>
      <c r="I343" s="149" t="str">
        <f>IF(LEN(LocatieLijst!I343)=0,"",LocatieLijst!I343)</f>
        <v/>
      </c>
      <c r="J343" s="2"/>
      <c r="K343" s="2"/>
      <c r="L343" s="3"/>
      <c r="M343" s="8"/>
      <c r="N343" s="8"/>
      <c r="O343" s="12"/>
      <c r="P343" s="4"/>
      <c r="Q343" s="4"/>
      <c r="R343" s="4"/>
      <c r="S343" s="72">
        <f t="shared" si="10"/>
        <v>0</v>
      </c>
      <c r="T343" s="72">
        <f>IF(G343="Vervalt",0,IF(G343=0,0,IF(LEN(G343)=0,0,(VLOOKUP($G343,PDC!$B$6:$I$74,6,FALSE)))))</f>
        <v>0</v>
      </c>
      <c r="U343" s="72">
        <f t="shared" si="11"/>
        <v>0</v>
      </c>
      <c r="V343" s="73">
        <f>IF(G343="Vervalt",0,IF(J343="Inkoop bij 3e partij",Q343*(1+PDC!$F$28),0))</f>
        <v>0</v>
      </c>
      <c r="W343" s="73">
        <f>IF(G343="Vervalt",0,IF(J343="Inkoop bij 3e partij",P343*(1+PDC!$F$27)+IF(G343=0,0,IF(LEN(G343)=0,0,VLOOKUP($G343,PDC!$B$6:$I$74,7,FALSE))),0))</f>
        <v>0</v>
      </c>
      <c r="X343" s="74">
        <f>IF(G343="Vervalt",0,IF(J343="Inkoop bij 3e partij",0,IF(G343=0,0,IF(LEN(G343)=0,0,VLOOKUP($G343,PDC!$B$6:$I$74,5,FALSE)))))</f>
        <v>0</v>
      </c>
      <c r="Y343" s="74">
        <f>IF(G343="Vervalt",0,IF(J343="On-Net maken (glasvezel)",$M343*PDC!$F$23+$N343*PDC!$F$24+PDC!$F$22+$O343,IF(J343="On-Net maken (radio)",PDC!$F$25+$O343,0)))</f>
        <v>0</v>
      </c>
    </row>
    <row r="344" spans="1:25" x14ac:dyDescent="0.3">
      <c r="A344" s="149" t="str">
        <f>IF(LEN(LocatieLijst!A344)=0,"",LocatieLijst!A344)</f>
        <v/>
      </c>
      <c r="B344" s="149" t="str">
        <f>IF(LEN(LocatieLijst!B344)=0,"",LocatieLijst!B344)</f>
        <v/>
      </c>
      <c r="C344" s="149" t="str">
        <f>IF(LEN(LocatieLijst!C344)=0,"",LocatieLijst!C344)</f>
        <v/>
      </c>
      <c r="D344" s="149" t="str">
        <f>IF(LEN(LocatieLijst!D344)=0,"",LocatieLijst!D344)</f>
        <v/>
      </c>
      <c r="E344" s="149" t="str">
        <f>IF(LEN(LocatieLijst!E344)=0,"",LocatieLijst!E344)</f>
        <v/>
      </c>
      <c r="F344" s="149" t="str">
        <f>IF(LEN(LocatieLijst!F344)=0,"",LocatieLijst!F344)</f>
        <v/>
      </c>
      <c r="G344" s="149" t="str">
        <f>IF(LEN(LocatieLijst!G344)=0,"",LocatieLijst!G344)</f>
        <v/>
      </c>
      <c r="H344" s="150" t="str">
        <f>IF(G344="Vervalt","Vervalt",IF(G344=0,"",IF(LEN(G344)=0,"",(VLOOKUP(Scenario1!$G344,PDC!$B$6:$I$74,2,FALSE)))))</f>
        <v/>
      </c>
      <c r="I344" s="149" t="str">
        <f>IF(LEN(LocatieLijst!I344)=0,"",LocatieLijst!I344)</f>
        <v/>
      </c>
      <c r="J344" s="2"/>
      <c r="K344" s="2"/>
      <c r="L344" s="3"/>
      <c r="M344" s="8"/>
      <c r="N344" s="8"/>
      <c r="O344" s="12"/>
      <c r="P344" s="4"/>
      <c r="Q344" s="4"/>
      <c r="R344" s="4"/>
      <c r="S344" s="72">
        <f t="shared" si="10"/>
        <v>0</v>
      </c>
      <c r="T344" s="72">
        <f>IF(G344="Vervalt",0,IF(G344=0,0,IF(LEN(G344)=0,0,(VLOOKUP($G344,PDC!$B$6:$I$74,6,FALSE)))))</f>
        <v>0</v>
      </c>
      <c r="U344" s="72">
        <f t="shared" si="11"/>
        <v>0</v>
      </c>
      <c r="V344" s="73">
        <f>IF(G344="Vervalt",0,IF(J344="Inkoop bij 3e partij",Q344*(1+PDC!$F$28),0))</f>
        <v>0</v>
      </c>
      <c r="W344" s="73">
        <f>IF(G344="Vervalt",0,IF(J344="Inkoop bij 3e partij",P344*(1+PDC!$F$27)+IF(G344=0,0,IF(LEN(G344)=0,0,VLOOKUP($G344,PDC!$B$6:$I$74,7,FALSE))),0))</f>
        <v>0</v>
      </c>
      <c r="X344" s="74">
        <f>IF(G344="Vervalt",0,IF(J344="Inkoop bij 3e partij",0,IF(G344=0,0,IF(LEN(G344)=0,0,VLOOKUP($G344,PDC!$B$6:$I$74,5,FALSE)))))</f>
        <v>0</v>
      </c>
      <c r="Y344" s="74">
        <f>IF(G344="Vervalt",0,IF(J344="On-Net maken (glasvezel)",$M344*PDC!$F$23+$N344*PDC!$F$24+PDC!$F$22+$O344,IF(J344="On-Net maken (radio)",PDC!$F$25+$O344,0)))</f>
        <v>0</v>
      </c>
    </row>
    <row r="345" spans="1:25" x14ac:dyDescent="0.3">
      <c r="A345" s="149" t="str">
        <f>IF(LEN(LocatieLijst!A345)=0,"",LocatieLijst!A345)</f>
        <v/>
      </c>
      <c r="B345" s="149" t="str">
        <f>IF(LEN(LocatieLijst!B345)=0,"",LocatieLijst!B345)</f>
        <v/>
      </c>
      <c r="C345" s="149" t="str">
        <f>IF(LEN(LocatieLijst!C345)=0,"",LocatieLijst!C345)</f>
        <v/>
      </c>
      <c r="D345" s="149" t="str">
        <f>IF(LEN(LocatieLijst!D345)=0,"",LocatieLijst!D345)</f>
        <v/>
      </c>
      <c r="E345" s="149" t="str">
        <f>IF(LEN(LocatieLijst!E345)=0,"",LocatieLijst!E345)</f>
        <v/>
      </c>
      <c r="F345" s="149" t="str">
        <f>IF(LEN(LocatieLijst!F345)=0,"",LocatieLijst!F345)</f>
        <v/>
      </c>
      <c r="G345" s="149" t="str">
        <f>IF(LEN(LocatieLijst!G345)=0,"",LocatieLijst!G345)</f>
        <v/>
      </c>
      <c r="H345" s="150" t="str">
        <f>IF(G345="Vervalt","Vervalt",IF(G345=0,"",IF(LEN(G345)=0,"",(VLOOKUP(Scenario1!$G345,PDC!$B$6:$I$74,2,FALSE)))))</f>
        <v/>
      </c>
      <c r="I345" s="149" t="str">
        <f>IF(LEN(LocatieLijst!I345)=0,"",LocatieLijst!I345)</f>
        <v/>
      </c>
      <c r="J345" s="2"/>
      <c r="K345" s="2"/>
      <c r="L345" s="3"/>
      <c r="M345" s="8"/>
      <c r="N345" s="8"/>
      <c r="O345" s="12"/>
      <c r="P345" s="4"/>
      <c r="Q345" s="4"/>
      <c r="R345" s="4"/>
      <c r="S345" s="72">
        <f t="shared" si="10"/>
        <v>0</v>
      </c>
      <c r="T345" s="72">
        <f>IF(G345="Vervalt",0,IF(G345=0,0,IF(LEN(G345)=0,0,(VLOOKUP($G345,PDC!$B$6:$I$74,6,FALSE)))))</f>
        <v>0</v>
      </c>
      <c r="U345" s="72">
        <f t="shared" si="11"/>
        <v>0</v>
      </c>
      <c r="V345" s="73">
        <f>IF(G345="Vervalt",0,IF(J345="Inkoop bij 3e partij",Q345*(1+PDC!$F$28),0))</f>
        <v>0</v>
      </c>
      <c r="W345" s="73">
        <f>IF(G345="Vervalt",0,IF(J345="Inkoop bij 3e partij",P345*(1+PDC!$F$27)+IF(G345=0,0,IF(LEN(G345)=0,0,VLOOKUP($G345,PDC!$B$6:$I$74,7,FALSE))),0))</f>
        <v>0</v>
      </c>
      <c r="X345" s="74">
        <f>IF(G345="Vervalt",0,IF(J345="Inkoop bij 3e partij",0,IF(G345=0,0,IF(LEN(G345)=0,0,VLOOKUP($G345,PDC!$B$6:$I$74,5,FALSE)))))</f>
        <v>0</v>
      </c>
      <c r="Y345" s="74">
        <f>IF(G345="Vervalt",0,IF(J345="On-Net maken (glasvezel)",$M345*PDC!$F$23+$N345*PDC!$F$24+PDC!$F$22+$O345,IF(J345="On-Net maken (radio)",PDC!$F$25+$O345,0)))</f>
        <v>0</v>
      </c>
    </row>
    <row r="346" spans="1:25" x14ac:dyDescent="0.3">
      <c r="A346" s="149" t="str">
        <f>IF(LEN(LocatieLijst!A346)=0,"",LocatieLijst!A346)</f>
        <v/>
      </c>
      <c r="B346" s="149" t="str">
        <f>IF(LEN(LocatieLijst!B346)=0,"",LocatieLijst!B346)</f>
        <v/>
      </c>
      <c r="C346" s="149" t="str">
        <f>IF(LEN(LocatieLijst!C346)=0,"",LocatieLijst!C346)</f>
        <v/>
      </c>
      <c r="D346" s="149" t="str">
        <f>IF(LEN(LocatieLijst!D346)=0,"",LocatieLijst!D346)</f>
        <v/>
      </c>
      <c r="E346" s="149" t="str">
        <f>IF(LEN(LocatieLijst!E346)=0,"",LocatieLijst!E346)</f>
        <v/>
      </c>
      <c r="F346" s="149" t="str">
        <f>IF(LEN(LocatieLijst!F346)=0,"",LocatieLijst!F346)</f>
        <v/>
      </c>
      <c r="G346" s="149" t="str">
        <f>IF(LEN(LocatieLijst!G346)=0,"",LocatieLijst!G346)</f>
        <v/>
      </c>
      <c r="H346" s="150" t="str">
        <f>IF(G346="Vervalt","Vervalt",IF(G346=0,"",IF(LEN(G346)=0,"",(VLOOKUP(Scenario1!$G346,PDC!$B$6:$I$74,2,FALSE)))))</f>
        <v/>
      </c>
      <c r="I346" s="149" t="str">
        <f>IF(LEN(LocatieLijst!I346)=0,"",LocatieLijst!I346)</f>
        <v/>
      </c>
      <c r="J346" s="2"/>
      <c r="K346" s="2"/>
      <c r="L346" s="3"/>
      <c r="M346" s="8"/>
      <c r="N346" s="8"/>
      <c r="O346" s="12"/>
      <c r="P346" s="4"/>
      <c r="Q346" s="4"/>
      <c r="R346" s="4"/>
      <c r="S346" s="72">
        <f t="shared" si="10"/>
        <v>0</v>
      </c>
      <c r="T346" s="72">
        <f>IF(G346="Vervalt",0,IF(G346=0,0,IF(LEN(G346)=0,0,(VLOOKUP($G346,PDC!$B$6:$I$74,6,FALSE)))))</f>
        <v>0</v>
      </c>
      <c r="U346" s="72">
        <f t="shared" si="11"/>
        <v>0</v>
      </c>
      <c r="V346" s="73">
        <f>IF(G346="Vervalt",0,IF(J346="Inkoop bij 3e partij",Q346*(1+PDC!$F$28),0))</f>
        <v>0</v>
      </c>
      <c r="W346" s="73">
        <f>IF(G346="Vervalt",0,IF(J346="Inkoop bij 3e partij",P346*(1+PDC!$F$27)+IF(G346=0,0,IF(LEN(G346)=0,0,VLOOKUP($G346,PDC!$B$6:$I$74,7,FALSE))),0))</f>
        <v>0</v>
      </c>
      <c r="X346" s="74">
        <f>IF(G346="Vervalt",0,IF(J346="Inkoop bij 3e partij",0,IF(G346=0,0,IF(LEN(G346)=0,0,VLOOKUP($G346,PDC!$B$6:$I$74,5,FALSE)))))</f>
        <v>0</v>
      </c>
      <c r="Y346" s="74">
        <f>IF(G346="Vervalt",0,IF(J346="On-Net maken (glasvezel)",$M346*PDC!$F$23+$N346*PDC!$F$24+PDC!$F$22+$O346,IF(J346="On-Net maken (radio)",PDC!$F$25+$O346,0)))</f>
        <v>0</v>
      </c>
    </row>
    <row r="347" spans="1:25" x14ac:dyDescent="0.3">
      <c r="A347" s="149" t="str">
        <f>IF(LEN(LocatieLijst!A347)=0,"",LocatieLijst!A347)</f>
        <v/>
      </c>
      <c r="B347" s="149" t="str">
        <f>IF(LEN(LocatieLijst!B347)=0,"",LocatieLijst!B347)</f>
        <v/>
      </c>
      <c r="C347" s="149" t="str">
        <f>IF(LEN(LocatieLijst!C347)=0,"",LocatieLijst!C347)</f>
        <v/>
      </c>
      <c r="D347" s="149" t="str">
        <f>IF(LEN(LocatieLijst!D347)=0,"",LocatieLijst!D347)</f>
        <v/>
      </c>
      <c r="E347" s="149" t="str">
        <f>IF(LEN(LocatieLijst!E347)=0,"",LocatieLijst!E347)</f>
        <v/>
      </c>
      <c r="F347" s="149" t="str">
        <f>IF(LEN(LocatieLijst!F347)=0,"",LocatieLijst!F347)</f>
        <v/>
      </c>
      <c r="G347" s="149" t="str">
        <f>IF(LEN(LocatieLijst!G347)=0,"",LocatieLijst!G347)</f>
        <v/>
      </c>
      <c r="H347" s="150" t="str">
        <f>IF(G347="Vervalt","Vervalt",IF(G347=0,"",IF(LEN(G347)=0,"",(VLOOKUP(Scenario1!$G347,PDC!$B$6:$I$74,2,FALSE)))))</f>
        <v/>
      </c>
      <c r="I347" s="149" t="str">
        <f>IF(LEN(LocatieLijst!I347)=0,"",LocatieLijst!I347)</f>
        <v/>
      </c>
      <c r="J347" s="2"/>
      <c r="K347" s="2"/>
      <c r="L347" s="3"/>
      <c r="M347" s="8"/>
      <c r="N347" s="8"/>
      <c r="O347" s="12"/>
      <c r="P347" s="4"/>
      <c r="Q347" s="4"/>
      <c r="R347" s="4"/>
      <c r="S347" s="72">
        <f t="shared" si="10"/>
        <v>0</v>
      </c>
      <c r="T347" s="72">
        <f>IF(G347="Vervalt",0,IF(G347=0,0,IF(LEN(G347)=0,0,(VLOOKUP($G347,PDC!$B$6:$I$74,6,FALSE)))))</f>
        <v>0</v>
      </c>
      <c r="U347" s="72">
        <f t="shared" si="11"/>
        <v>0</v>
      </c>
      <c r="V347" s="73">
        <f>IF(G347="Vervalt",0,IF(J347="Inkoop bij 3e partij",Q347*(1+PDC!$F$28),0))</f>
        <v>0</v>
      </c>
      <c r="W347" s="73">
        <f>IF(G347="Vervalt",0,IF(J347="Inkoop bij 3e partij",P347*(1+PDC!$F$27)+IF(G347=0,0,IF(LEN(G347)=0,0,VLOOKUP($G347,PDC!$B$6:$I$74,7,FALSE))),0))</f>
        <v>0</v>
      </c>
      <c r="X347" s="74">
        <f>IF(G347="Vervalt",0,IF(J347="Inkoop bij 3e partij",0,IF(G347=0,0,IF(LEN(G347)=0,0,VLOOKUP($G347,PDC!$B$6:$I$74,5,FALSE)))))</f>
        <v>0</v>
      </c>
      <c r="Y347" s="74">
        <f>IF(G347="Vervalt",0,IF(J347="On-Net maken (glasvezel)",$M347*PDC!$F$23+$N347*PDC!$F$24+PDC!$F$22+$O347,IF(J347="On-Net maken (radio)",PDC!$F$25+$O347,0)))</f>
        <v>0</v>
      </c>
    </row>
    <row r="348" spans="1:25" x14ac:dyDescent="0.3">
      <c r="A348" s="149" t="str">
        <f>IF(LEN(LocatieLijst!A348)=0,"",LocatieLijst!A348)</f>
        <v/>
      </c>
      <c r="B348" s="149" t="str">
        <f>IF(LEN(LocatieLijst!B348)=0,"",LocatieLijst!B348)</f>
        <v/>
      </c>
      <c r="C348" s="149" t="str">
        <f>IF(LEN(LocatieLijst!C348)=0,"",LocatieLijst!C348)</f>
        <v/>
      </c>
      <c r="D348" s="149" t="str">
        <f>IF(LEN(LocatieLijst!D348)=0,"",LocatieLijst!D348)</f>
        <v/>
      </c>
      <c r="E348" s="149" t="str">
        <f>IF(LEN(LocatieLijst!E348)=0,"",LocatieLijst!E348)</f>
        <v/>
      </c>
      <c r="F348" s="149" t="str">
        <f>IF(LEN(LocatieLijst!F348)=0,"",LocatieLijst!F348)</f>
        <v/>
      </c>
      <c r="G348" s="149" t="str">
        <f>IF(LEN(LocatieLijst!G348)=0,"",LocatieLijst!G348)</f>
        <v/>
      </c>
      <c r="H348" s="150" t="str">
        <f>IF(G348="Vervalt","Vervalt",IF(G348=0,"",IF(LEN(G348)=0,"",(VLOOKUP(Scenario1!$G348,PDC!$B$6:$I$74,2,FALSE)))))</f>
        <v/>
      </c>
      <c r="I348" s="149" t="str">
        <f>IF(LEN(LocatieLijst!I348)=0,"",LocatieLijst!I348)</f>
        <v/>
      </c>
      <c r="J348" s="2"/>
      <c r="K348" s="2"/>
      <c r="L348" s="3"/>
      <c r="M348" s="8"/>
      <c r="N348" s="8"/>
      <c r="O348" s="12"/>
      <c r="P348" s="4"/>
      <c r="Q348" s="4"/>
      <c r="R348" s="4"/>
      <c r="S348" s="72">
        <f t="shared" si="10"/>
        <v>0</v>
      </c>
      <c r="T348" s="72">
        <f>IF(G348="Vervalt",0,IF(G348=0,0,IF(LEN(G348)=0,0,(VLOOKUP($G348,PDC!$B$6:$I$74,6,FALSE)))))</f>
        <v>0</v>
      </c>
      <c r="U348" s="72">
        <f t="shared" si="11"/>
        <v>0</v>
      </c>
      <c r="V348" s="73">
        <f>IF(G348="Vervalt",0,IF(J348="Inkoop bij 3e partij",Q348*(1+PDC!$F$28),0))</f>
        <v>0</v>
      </c>
      <c r="W348" s="73">
        <f>IF(G348="Vervalt",0,IF(J348="Inkoop bij 3e partij",P348*(1+PDC!$F$27)+IF(G348=0,0,IF(LEN(G348)=0,0,VLOOKUP($G348,PDC!$B$6:$I$74,7,FALSE))),0))</f>
        <v>0</v>
      </c>
      <c r="X348" s="74">
        <f>IF(G348="Vervalt",0,IF(J348="Inkoop bij 3e partij",0,IF(G348=0,0,IF(LEN(G348)=0,0,VLOOKUP($G348,PDC!$B$6:$I$74,5,FALSE)))))</f>
        <v>0</v>
      </c>
      <c r="Y348" s="74">
        <f>IF(G348="Vervalt",0,IF(J348="On-Net maken (glasvezel)",$M348*PDC!$F$23+$N348*PDC!$F$24+PDC!$F$22+$O348,IF(J348="On-Net maken (radio)",PDC!$F$25+$O348,0)))</f>
        <v>0</v>
      </c>
    </row>
    <row r="349" spans="1:25" x14ac:dyDescent="0.3">
      <c r="A349" s="149" t="str">
        <f>IF(LEN(LocatieLijst!A349)=0,"",LocatieLijst!A349)</f>
        <v/>
      </c>
      <c r="B349" s="149" t="str">
        <f>IF(LEN(LocatieLijst!B349)=0,"",LocatieLijst!B349)</f>
        <v/>
      </c>
      <c r="C349" s="149" t="str">
        <f>IF(LEN(LocatieLijst!C349)=0,"",LocatieLijst!C349)</f>
        <v/>
      </c>
      <c r="D349" s="149" t="str">
        <f>IF(LEN(LocatieLijst!D349)=0,"",LocatieLijst!D349)</f>
        <v/>
      </c>
      <c r="E349" s="149" t="str">
        <f>IF(LEN(LocatieLijst!E349)=0,"",LocatieLijst!E349)</f>
        <v/>
      </c>
      <c r="F349" s="149" t="str">
        <f>IF(LEN(LocatieLijst!F349)=0,"",LocatieLijst!F349)</f>
        <v/>
      </c>
      <c r="G349" s="149" t="str">
        <f>IF(LEN(LocatieLijst!G349)=0,"",LocatieLijst!G349)</f>
        <v/>
      </c>
      <c r="H349" s="150" t="str">
        <f>IF(G349="Vervalt","Vervalt",IF(G349=0,"",IF(LEN(G349)=0,"",(VLOOKUP(Scenario1!$G349,PDC!$B$6:$I$74,2,FALSE)))))</f>
        <v/>
      </c>
      <c r="I349" s="149" t="str">
        <f>IF(LEN(LocatieLijst!I349)=0,"",LocatieLijst!I349)</f>
        <v/>
      </c>
      <c r="J349" s="2"/>
      <c r="K349" s="2"/>
      <c r="L349" s="3"/>
      <c r="M349" s="8"/>
      <c r="N349" s="8"/>
      <c r="O349" s="12"/>
      <c r="P349" s="4"/>
      <c r="Q349" s="4"/>
      <c r="R349" s="4"/>
      <c r="S349" s="72">
        <f t="shared" si="10"/>
        <v>0</v>
      </c>
      <c r="T349" s="72">
        <f>IF(G349="Vervalt",0,IF(G349=0,0,IF(LEN(G349)=0,0,(VLOOKUP($G349,PDC!$B$6:$I$74,6,FALSE)))))</f>
        <v>0</v>
      </c>
      <c r="U349" s="72">
        <f t="shared" si="11"/>
        <v>0</v>
      </c>
      <c r="V349" s="73">
        <f>IF(G349="Vervalt",0,IF(J349="Inkoop bij 3e partij",Q349*(1+PDC!$F$28),0))</f>
        <v>0</v>
      </c>
      <c r="W349" s="73">
        <f>IF(G349="Vervalt",0,IF(J349="Inkoop bij 3e partij",P349*(1+PDC!$F$27)+IF(G349=0,0,IF(LEN(G349)=0,0,VLOOKUP($G349,PDC!$B$6:$I$74,7,FALSE))),0))</f>
        <v>0</v>
      </c>
      <c r="X349" s="74">
        <f>IF(G349="Vervalt",0,IF(J349="Inkoop bij 3e partij",0,IF(G349=0,0,IF(LEN(G349)=0,0,VLOOKUP($G349,PDC!$B$6:$I$74,5,FALSE)))))</f>
        <v>0</v>
      </c>
      <c r="Y349" s="74">
        <f>IF(G349="Vervalt",0,IF(J349="On-Net maken (glasvezel)",$M349*PDC!$F$23+$N349*PDC!$F$24+PDC!$F$22+$O349,IF(J349="On-Net maken (radio)",PDC!$F$25+$O349,0)))</f>
        <v>0</v>
      </c>
    </row>
    <row r="350" spans="1:25" x14ac:dyDescent="0.3">
      <c r="A350" s="149" t="str">
        <f>IF(LEN(LocatieLijst!A350)=0,"",LocatieLijst!A350)</f>
        <v/>
      </c>
      <c r="B350" s="149" t="str">
        <f>IF(LEN(LocatieLijst!B350)=0,"",LocatieLijst!B350)</f>
        <v/>
      </c>
      <c r="C350" s="149" t="str">
        <f>IF(LEN(LocatieLijst!C350)=0,"",LocatieLijst!C350)</f>
        <v/>
      </c>
      <c r="D350" s="149" t="str">
        <f>IF(LEN(LocatieLijst!D350)=0,"",LocatieLijst!D350)</f>
        <v/>
      </c>
      <c r="E350" s="149" t="str">
        <f>IF(LEN(LocatieLijst!E350)=0,"",LocatieLijst!E350)</f>
        <v/>
      </c>
      <c r="F350" s="149" t="str">
        <f>IF(LEN(LocatieLijst!F350)=0,"",LocatieLijst!F350)</f>
        <v/>
      </c>
      <c r="G350" s="149" t="str">
        <f>IF(LEN(LocatieLijst!G350)=0,"",LocatieLijst!G350)</f>
        <v/>
      </c>
      <c r="H350" s="150" t="str">
        <f>IF(G350="Vervalt","Vervalt",IF(G350=0,"",IF(LEN(G350)=0,"",(VLOOKUP(Scenario1!$G350,PDC!$B$6:$I$74,2,FALSE)))))</f>
        <v/>
      </c>
      <c r="I350" s="149" t="str">
        <f>IF(LEN(LocatieLijst!I350)=0,"",LocatieLijst!I350)</f>
        <v/>
      </c>
      <c r="J350" s="2"/>
      <c r="K350" s="2"/>
      <c r="L350" s="3"/>
      <c r="M350" s="8"/>
      <c r="N350" s="8"/>
      <c r="O350" s="12"/>
      <c r="P350" s="4"/>
      <c r="Q350" s="4"/>
      <c r="R350" s="4"/>
      <c r="S350" s="72">
        <f t="shared" si="10"/>
        <v>0</v>
      </c>
      <c r="T350" s="72">
        <f>IF(G350="Vervalt",0,IF(G350=0,0,IF(LEN(G350)=0,0,(VLOOKUP($G350,PDC!$B$6:$I$74,6,FALSE)))))</f>
        <v>0</v>
      </c>
      <c r="U350" s="72">
        <f t="shared" si="11"/>
        <v>0</v>
      </c>
      <c r="V350" s="73">
        <f>IF(G350="Vervalt",0,IF(J350="Inkoop bij 3e partij",Q350*(1+PDC!$F$28),0))</f>
        <v>0</v>
      </c>
      <c r="W350" s="73">
        <f>IF(G350="Vervalt",0,IF(J350="Inkoop bij 3e partij",P350*(1+PDC!$F$27)+IF(G350=0,0,IF(LEN(G350)=0,0,VLOOKUP($G350,PDC!$B$6:$I$74,7,FALSE))),0))</f>
        <v>0</v>
      </c>
      <c r="X350" s="74">
        <f>IF(G350="Vervalt",0,IF(J350="Inkoop bij 3e partij",0,IF(G350=0,0,IF(LEN(G350)=0,0,VLOOKUP($G350,PDC!$B$6:$I$74,5,FALSE)))))</f>
        <v>0</v>
      </c>
      <c r="Y350" s="74">
        <f>IF(G350="Vervalt",0,IF(J350="On-Net maken (glasvezel)",$M350*PDC!$F$23+$N350*PDC!$F$24+PDC!$F$22+$O350,IF(J350="On-Net maken (radio)",PDC!$F$25+$O350,0)))</f>
        <v>0</v>
      </c>
    </row>
    <row r="351" spans="1:25" x14ac:dyDescent="0.3">
      <c r="A351" s="149" t="str">
        <f>IF(LEN(LocatieLijst!A351)=0,"",LocatieLijst!A351)</f>
        <v/>
      </c>
      <c r="B351" s="149" t="str">
        <f>IF(LEN(LocatieLijst!B351)=0,"",LocatieLijst!B351)</f>
        <v/>
      </c>
      <c r="C351" s="149" t="str">
        <f>IF(LEN(LocatieLijst!C351)=0,"",LocatieLijst!C351)</f>
        <v/>
      </c>
      <c r="D351" s="149" t="str">
        <f>IF(LEN(LocatieLijst!D351)=0,"",LocatieLijst!D351)</f>
        <v/>
      </c>
      <c r="E351" s="149" t="str">
        <f>IF(LEN(LocatieLijst!E351)=0,"",LocatieLijst!E351)</f>
        <v/>
      </c>
      <c r="F351" s="149" t="str">
        <f>IF(LEN(LocatieLijst!F351)=0,"",LocatieLijst!F351)</f>
        <v/>
      </c>
      <c r="G351" s="149" t="str">
        <f>IF(LEN(LocatieLijst!G351)=0,"",LocatieLijst!G351)</f>
        <v/>
      </c>
      <c r="H351" s="150" t="str">
        <f>IF(G351="Vervalt","Vervalt",IF(G351=0,"",IF(LEN(G351)=0,"",(VLOOKUP(Scenario1!$G351,PDC!$B$6:$I$74,2,FALSE)))))</f>
        <v/>
      </c>
      <c r="I351" s="149" t="str">
        <f>IF(LEN(LocatieLijst!I351)=0,"",LocatieLijst!I351)</f>
        <v/>
      </c>
      <c r="J351" s="2"/>
      <c r="K351" s="2"/>
      <c r="L351" s="3"/>
      <c r="M351" s="8"/>
      <c r="N351" s="8"/>
      <c r="O351" s="12"/>
      <c r="P351" s="4"/>
      <c r="Q351" s="4"/>
      <c r="R351" s="4"/>
      <c r="S351" s="72">
        <f t="shared" si="10"/>
        <v>0</v>
      </c>
      <c r="T351" s="72">
        <f>IF(G351="Vervalt",0,IF(G351=0,0,IF(LEN(G351)=0,0,(VLOOKUP($G351,PDC!$B$6:$I$74,6,FALSE)))))</f>
        <v>0</v>
      </c>
      <c r="U351" s="72">
        <f t="shared" si="11"/>
        <v>0</v>
      </c>
      <c r="V351" s="73">
        <f>IF(G351="Vervalt",0,IF(J351="Inkoop bij 3e partij",Q351*(1+PDC!$F$28),0))</f>
        <v>0</v>
      </c>
      <c r="W351" s="73">
        <f>IF(G351="Vervalt",0,IF(J351="Inkoop bij 3e partij",P351*(1+PDC!$F$27)+IF(G351=0,0,IF(LEN(G351)=0,0,VLOOKUP($G351,PDC!$B$6:$I$74,7,FALSE))),0))</f>
        <v>0</v>
      </c>
      <c r="X351" s="74">
        <f>IF(G351="Vervalt",0,IF(J351="Inkoop bij 3e partij",0,IF(G351=0,0,IF(LEN(G351)=0,0,VLOOKUP($G351,PDC!$B$6:$I$74,5,FALSE)))))</f>
        <v>0</v>
      </c>
      <c r="Y351" s="74">
        <f>IF(G351="Vervalt",0,IF(J351="On-Net maken (glasvezel)",$M351*PDC!$F$23+$N351*PDC!$F$24+PDC!$F$22+$O351,IF(J351="On-Net maken (radio)",PDC!$F$25+$O351,0)))</f>
        <v>0</v>
      </c>
    </row>
    <row r="352" spans="1:25" x14ac:dyDescent="0.3">
      <c r="A352" s="149" t="str">
        <f>IF(LEN(LocatieLijst!A352)=0,"",LocatieLijst!A352)</f>
        <v/>
      </c>
      <c r="B352" s="149" t="str">
        <f>IF(LEN(LocatieLijst!B352)=0,"",LocatieLijst!B352)</f>
        <v/>
      </c>
      <c r="C352" s="149" t="str">
        <f>IF(LEN(LocatieLijst!C352)=0,"",LocatieLijst!C352)</f>
        <v/>
      </c>
      <c r="D352" s="149" t="str">
        <f>IF(LEN(LocatieLijst!D352)=0,"",LocatieLijst!D352)</f>
        <v/>
      </c>
      <c r="E352" s="149" t="str">
        <f>IF(LEN(LocatieLijst!E352)=0,"",LocatieLijst!E352)</f>
        <v/>
      </c>
      <c r="F352" s="149" t="str">
        <f>IF(LEN(LocatieLijst!F352)=0,"",LocatieLijst!F352)</f>
        <v/>
      </c>
      <c r="G352" s="149" t="str">
        <f>IF(LEN(LocatieLijst!G352)=0,"",LocatieLijst!G352)</f>
        <v/>
      </c>
      <c r="H352" s="150" t="str">
        <f>IF(G352="Vervalt","Vervalt",IF(G352=0,"",IF(LEN(G352)=0,"",(VLOOKUP(Scenario1!$G352,PDC!$B$6:$I$74,2,FALSE)))))</f>
        <v/>
      </c>
      <c r="I352" s="149" t="str">
        <f>IF(LEN(LocatieLijst!I352)=0,"",LocatieLijst!I352)</f>
        <v/>
      </c>
      <c r="J352" s="2"/>
      <c r="K352" s="2"/>
      <c r="L352" s="3"/>
      <c r="M352" s="8"/>
      <c r="N352" s="8"/>
      <c r="O352" s="12"/>
      <c r="P352" s="4"/>
      <c r="Q352" s="4"/>
      <c r="R352" s="4"/>
      <c r="S352" s="72">
        <f t="shared" si="10"/>
        <v>0</v>
      </c>
      <c r="T352" s="72">
        <f>IF(G352="Vervalt",0,IF(G352=0,0,IF(LEN(G352)=0,0,(VLOOKUP($G352,PDC!$B$6:$I$74,6,FALSE)))))</f>
        <v>0</v>
      </c>
      <c r="U352" s="72">
        <f t="shared" si="11"/>
        <v>0</v>
      </c>
      <c r="V352" s="73">
        <f>IF(G352="Vervalt",0,IF(J352="Inkoop bij 3e partij",Q352*(1+PDC!$F$28),0))</f>
        <v>0</v>
      </c>
      <c r="W352" s="73">
        <f>IF(G352="Vervalt",0,IF(J352="Inkoop bij 3e partij",P352*(1+PDC!$F$27)+IF(G352=0,0,IF(LEN(G352)=0,0,VLOOKUP($G352,PDC!$B$6:$I$74,7,FALSE))),0))</f>
        <v>0</v>
      </c>
      <c r="X352" s="74">
        <f>IF(G352="Vervalt",0,IF(J352="Inkoop bij 3e partij",0,IF(G352=0,0,IF(LEN(G352)=0,0,VLOOKUP($G352,PDC!$B$6:$I$74,5,FALSE)))))</f>
        <v>0</v>
      </c>
      <c r="Y352" s="74">
        <f>IF(G352="Vervalt",0,IF(J352="On-Net maken (glasvezel)",$M352*PDC!$F$23+$N352*PDC!$F$24+PDC!$F$22+$O352,IF(J352="On-Net maken (radio)",PDC!$F$25+$O352,0)))</f>
        <v>0</v>
      </c>
    </row>
    <row r="353" spans="1:25" x14ac:dyDescent="0.3">
      <c r="A353" s="149" t="str">
        <f>IF(LEN(LocatieLijst!A353)=0,"",LocatieLijst!A353)</f>
        <v/>
      </c>
      <c r="B353" s="149" t="str">
        <f>IF(LEN(LocatieLijst!B353)=0,"",LocatieLijst!B353)</f>
        <v/>
      </c>
      <c r="C353" s="149" t="str">
        <f>IF(LEN(LocatieLijst!C353)=0,"",LocatieLijst!C353)</f>
        <v/>
      </c>
      <c r="D353" s="149" t="str">
        <f>IF(LEN(LocatieLijst!D353)=0,"",LocatieLijst!D353)</f>
        <v/>
      </c>
      <c r="E353" s="149" t="str">
        <f>IF(LEN(LocatieLijst!E353)=0,"",LocatieLijst!E353)</f>
        <v/>
      </c>
      <c r="F353" s="149" t="str">
        <f>IF(LEN(LocatieLijst!F353)=0,"",LocatieLijst!F353)</f>
        <v/>
      </c>
      <c r="G353" s="149" t="str">
        <f>IF(LEN(LocatieLijst!G353)=0,"",LocatieLijst!G353)</f>
        <v/>
      </c>
      <c r="H353" s="150" t="str">
        <f>IF(G353="Vervalt","Vervalt",IF(G353=0,"",IF(LEN(G353)=0,"",(VLOOKUP(Scenario1!$G353,PDC!$B$6:$I$74,2,FALSE)))))</f>
        <v/>
      </c>
      <c r="I353" s="149" t="str">
        <f>IF(LEN(LocatieLijst!I353)=0,"",LocatieLijst!I353)</f>
        <v/>
      </c>
      <c r="J353" s="2"/>
      <c r="K353" s="2"/>
      <c r="L353" s="3"/>
      <c r="M353" s="8"/>
      <c r="N353" s="8"/>
      <c r="O353" s="12"/>
      <c r="P353" s="4"/>
      <c r="Q353" s="4"/>
      <c r="R353" s="4"/>
      <c r="S353" s="72">
        <f t="shared" si="10"/>
        <v>0</v>
      </c>
      <c r="T353" s="72">
        <f>IF(G353="Vervalt",0,IF(G353=0,0,IF(LEN(G353)=0,0,(VLOOKUP($G353,PDC!$B$6:$I$74,6,FALSE)))))</f>
        <v>0</v>
      </c>
      <c r="U353" s="72">
        <f t="shared" si="11"/>
        <v>0</v>
      </c>
      <c r="V353" s="73">
        <f>IF(G353="Vervalt",0,IF(J353="Inkoop bij 3e partij",Q353*(1+PDC!$F$28),0))</f>
        <v>0</v>
      </c>
      <c r="W353" s="73">
        <f>IF(G353="Vervalt",0,IF(J353="Inkoop bij 3e partij",P353*(1+PDC!$F$27)+IF(G353=0,0,IF(LEN(G353)=0,0,VLOOKUP($G353,PDC!$B$6:$I$74,7,FALSE))),0))</f>
        <v>0</v>
      </c>
      <c r="X353" s="74">
        <f>IF(G353="Vervalt",0,IF(J353="Inkoop bij 3e partij",0,IF(G353=0,0,IF(LEN(G353)=0,0,VLOOKUP($G353,PDC!$B$6:$I$74,5,FALSE)))))</f>
        <v>0</v>
      </c>
      <c r="Y353" s="74">
        <f>IF(G353="Vervalt",0,IF(J353="On-Net maken (glasvezel)",$M353*PDC!$F$23+$N353*PDC!$F$24+PDC!$F$22+$O353,IF(J353="On-Net maken (radio)",PDC!$F$25+$O353,0)))</f>
        <v>0</v>
      </c>
    </row>
    <row r="354" spans="1:25" x14ac:dyDescent="0.3">
      <c r="A354" s="149" t="str">
        <f>IF(LEN(LocatieLijst!A354)=0,"",LocatieLijst!A354)</f>
        <v/>
      </c>
      <c r="B354" s="149" t="str">
        <f>IF(LEN(LocatieLijst!B354)=0,"",LocatieLijst!B354)</f>
        <v/>
      </c>
      <c r="C354" s="149" t="str">
        <f>IF(LEN(LocatieLijst!C354)=0,"",LocatieLijst!C354)</f>
        <v/>
      </c>
      <c r="D354" s="149" t="str">
        <f>IF(LEN(LocatieLijst!D354)=0,"",LocatieLijst!D354)</f>
        <v/>
      </c>
      <c r="E354" s="149" t="str">
        <f>IF(LEN(LocatieLijst!E354)=0,"",LocatieLijst!E354)</f>
        <v/>
      </c>
      <c r="F354" s="149" t="str">
        <f>IF(LEN(LocatieLijst!F354)=0,"",LocatieLijst!F354)</f>
        <v/>
      </c>
      <c r="G354" s="149" t="str">
        <f>IF(LEN(LocatieLijst!G354)=0,"",LocatieLijst!G354)</f>
        <v/>
      </c>
      <c r="H354" s="150" t="str">
        <f>IF(G354="Vervalt","Vervalt",IF(G354=0,"",IF(LEN(G354)=0,"",(VLOOKUP(Scenario1!$G354,PDC!$B$6:$I$74,2,FALSE)))))</f>
        <v/>
      </c>
      <c r="I354" s="149" t="str">
        <f>IF(LEN(LocatieLijst!I354)=0,"",LocatieLijst!I354)</f>
        <v/>
      </c>
      <c r="J354" s="2"/>
      <c r="K354" s="2"/>
      <c r="L354" s="3"/>
      <c r="M354" s="8"/>
      <c r="N354" s="8"/>
      <c r="O354" s="12"/>
      <c r="P354" s="4"/>
      <c r="Q354" s="4"/>
      <c r="R354" s="4"/>
      <c r="S354" s="72">
        <f t="shared" si="10"/>
        <v>0</v>
      </c>
      <c r="T354" s="72">
        <f>IF(G354="Vervalt",0,IF(G354=0,0,IF(LEN(G354)=0,0,(VLOOKUP($G354,PDC!$B$6:$I$74,6,FALSE)))))</f>
        <v>0</v>
      </c>
      <c r="U354" s="72">
        <f t="shared" si="11"/>
        <v>0</v>
      </c>
      <c r="V354" s="73">
        <f>IF(G354="Vervalt",0,IF(J354="Inkoop bij 3e partij",Q354*(1+PDC!$F$28),0))</f>
        <v>0</v>
      </c>
      <c r="W354" s="73">
        <f>IF(G354="Vervalt",0,IF(J354="Inkoop bij 3e partij",P354*(1+PDC!$F$27)+IF(G354=0,0,IF(LEN(G354)=0,0,VLOOKUP($G354,PDC!$B$6:$I$74,7,FALSE))),0))</f>
        <v>0</v>
      </c>
      <c r="X354" s="74">
        <f>IF(G354="Vervalt",0,IF(J354="Inkoop bij 3e partij",0,IF(G354=0,0,IF(LEN(G354)=0,0,VLOOKUP($G354,PDC!$B$6:$I$74,5,FALSE)))))</f>
        <v>0</v>
      </c>
      <c r="Y354" s="74">
        <f>IF(G354="Vervalt",0,IF(J354="On-Net maken (glasvezel)",$M354*PDC!$F$23+$N354*PDC!$F$24+PDC!$F$22+$O354,IF(J354="On-Net maken (radio)",PDC!$F$25+$O354,0)))</f>
        <v>0</v>
      </c>
    </row>
    <row r="355" spans="1:25" x14ac:dyDescent="0.3">
      <c r="A355" s="149" t="str">
        <f>IF(LEN(LocatieLijst!A355)=0,"",LocatieLijst!A355)</f>
        <v/>
      </c>
      <c r="B355" s="149" t="str">
        <f>IF(LEN(LocatieLijst!B355)=0,"",LocatieLijst!B355)</f>
        <v/>
      </c>
      <c r="C355" s="149" t="str">
        <f>IF(LEN(LocatieLijst!C355)=0,"",LocatieLijst!C355)</f>
        <v/>
      </c>
      <c r="D355" s="149" t="str">
        <f>IF(LEN(LocatieLijst!D355)=0,"",LocatieLijst!D355)</f>
        <v/>
      </c>
      <c r="E355" s="149" t="str">
        <f>IF(LEN(LocatieLijst!E355)=0,"",LocatieLijst!E355)</f>
        <v/>
      </c>
      <c r="F355" s="149" t="str">
        <f>IF(LEN(LocatieLijst!F355)=0,"",LocatieLijst!F355)</f>
        <v/>
      </c>
      <c r="G355" s="149" t="str">
        <f>IF(LEN(LocatieLijst!G355)=0,"",LocatieLijst!G355)</f>
        <v/>
      </c>
      <c r="H355" s="150" t="str">
        <f>IF(G355="Vervalt","Vervalt",IF(G355=0,"",IF(LEN(G355)=0,"",(VLOOKUP(Scenario1!$G355,PDC!$B$6:$I$74,2,FALSE)))))</f>
        <v/>
      </c>
      <c r="I355" s="149" t="str">
        <f>IF(LEN(LocatieLijst!I355)=0,"",LocatieLijst!I355)</f>
        <v/>
      </c>
      <c r="J355" s="2"/>
      <c r="K355" s="2"/>
      <c r="L355" s="3"/>
      <c r="M355" s="8"/>
      <c r="N355" s="8"/>
      <c r="O355" s="12"/>
      <c r="P355" s="4"/>
      <c r="Q355" s="4"/>
      <c r="R355" s="4"/>
      <c r="S355" s="72">
        <f t="shared" si="10"/>
        <v>0</v>
      </c>
      <c r="T355" s="72">
        <f>IF(G355="Vervalt",0,IF(G355=0,0,IF(LEN(G355)=0,0,(VLOOKUP($G355,PDC!$B$6:$I$74,6,FALSE)))))</f>
        <v>0</v>
      </c>
      <c r="U355" s="72">
        <f t="shared" si="11"/>
        <v>0</v>
      </c>
      <c r="V355" s="73">
        <f>IF(G355="Vervalt",0,IF(J355="Inkoop bij 3e partij",Q355*(1+PDC!$F$28),0))</f>
        <v>0</v>
      </c>
      <c r="W355" s="73">
        <f>IF(G355="Vervalt",0,IF(J355="Inkoop bij 3e partij",P355*(1+PDC!$F$27)+IF(G355=0,0,IF(LEN(G355)=0,0,VLOOKUP($G355,PDC!$B$6:$I$74,7,FALSE))),0))</f>
        <v>0</v>
      </c>
      <c r="X355" s="74">
        <f>IF(G355="Vervalt",0,IF(J355="Inkoop bij 3e partij",0,IF(G355=0,0,IF(LEN(G355)=0,0,VLOOKUP($G355,PDC!$B$6:$I$74,5,FALSE)))))</f>
        <v>0</v>
      </c>
      <c r="Y355" s="74">
        <f>IF(G355="Vervalt",0,IF(J355="On-Net maken (glasvezel)",$M355*PDC!$F$23+$N355*PDC!$F$24+PDC!$F$22+$O355,IF(J355="On-Net maken (radio)",PDC!$F$25+$O355,0)))</f>
        <v>0</v>
      </c>
    </row>
    <row r="356" spans="1:25" x14ac:dyDescent="0.3">
      <c r="A356" s="149" t="str">
        <f>IF(LEN(LocatieLijst!A356)=0,"",LocatieLijst!A356)</f>
        <v/>
      </c>
      <c r="B356" s="149" t="str">
        <f>IF(LEN(LocatieLijst!B356)=0,"",LocatieLijst!B356)</f>
        <v/>
      </c>
      <c r="C356" s="149" t="str">
        <f>IF(LEN(LocatieLijst!C356)=0,"",LocatieLijst!C356)</f>
        <v/>
      </c>
      <c r="D356" s="149" t="str">
        <f>IF(LEN(LocatieLijst!D356)=0,"",LocatieLijst!D356)</f>
        <v/>
      </c>
      <c r="E356" s="149" t="str">
        <f>IF(LEN(LocatieLijst!E356)=0,"",LocatieLijst!E356)</f>
        <v/>
      </c>
      <c r="F356" s="149" t="str">
        <f>IF(LEN(LocatieLijst!F356)=0,"",LocatieLijst!F356)</f>
        <v/>
      </c>
      <c r="G356" s="149" t="str">
        <f>IF(LEN(LocatieLijst!G356)=0,"",LocatieLijst!G356)</f>
        <v/>
      </c>
      <c r="H356" s="150" t="str">
        <f>IF(G356="Vervalt","Vervalt",IF(G356=0,"",IF(LEN(G356)=0,"",(VLOOKUP(Scenario1!$G356,PDC!$B$6:$I$74,2,FALSE)))))</f>
        <v/>
      </c>
      <c r="I356" s="149" t="str">
        <f>IF(LEN(LocatieLijst!I356)=0,"",LocatieLijst!I356)</f>
        <v/>
      </c>
      <c r="J356" s="2"/>
      <c r="K356" s="2"/>
      <c r="L356" s="3"/>
      <c r="M356" s="8"/>
      <c r="N356" s="8"/>
      <c r="O356" s="12"/>
      <c r="P356" s="4"/>
      <c r="Q356" s="4"/>
      <c r="R356" s="4"/>
      <c r="S356" s="72">
        <f t="shared" si="10"/>
        <v>0</v>
      </c>
      <c r="T356" s="72">
        <f>IF(G356="Vervalt",0,IF(G356=0,0,IF(LEN(G356)=0,0,(VLOOKUP($G356,PDC!$B$6:$I$74,6,FALSE)))))</f>
        <v>0</v>
      </c>
      <c r="U356" s="72">
        <f t="shared" si="11"/>
        <v>0</v>
      </c>
      <c r="V356" s="73">
        <f>IF(G356="Vervalt",0,IF(J356="Inkoop bij 3e partij",Q356*(1+PDC!$F$28),0))</f>
        <v>0</v>
      </c>
      <c r="W356" s="73">
        <f>IF(G356="Vervalt",0,IF(J356="Inkoop bij 3e partij",P356*(1+PDC!$F$27)+IF(G356=0,0,IF(LEN(G356)=0,0,VLOOKUP($G356,PDC!$B$6:$I$74,7,FALSE))),0))</f>
        <v>0</v>
      </c>
      <c r="X356" s="74">
        <f>IF(G356="Vervalt",0,IF(J356="Inkoop bij 3e partij",0,IF(G356=0,0,IF(LEN(G356)=0,0,VLOOKUP($G356,PDC!$B$6:$I$74,5,FALSE)))))</f>
        <v>0</v>
      </c>
      <c r="Y356" s="74">
        <f>IF(G356="Vervalt",0,IF(J356="On-Net maken (glasvezel)",$M356*PDC!$F$23+$N356*PDC!$F$24+PDC!$F$22+$O356,IF(J356="On-Net maken (radio)",PDC!$F$25+$O356,0)))</f>
        <v>0</v>
      </c>
    </row>
    <row r="357" spans="1:25" x14ac:dyDescent="0.3">
      <c r="A357" s="149" t="str">
        <f>IF(LEN(LocatieLijst!A357)=0,"",LocatieLijst!A357)</f>
        <v/>
      </c>
      <c r="B357" s="149" t="str">
        <f>IF(LEN(LocatieLijst!B357)=0,"",LocatieLijst!B357)</f>
        <v/>
      </c>
      <c r="C357" s="149" t="str">
        <f>IF(LEN(LocatieLijst!C357)=0,"",LocatieLijst!C357)</f>
        <v/>
      </c>
      <c r="D357" s="149" t="str">
        <f>IF(LEN(LocatieLijst!D357)=0,"",LocatieLijst!D357)</f>
        <v/>
      </c>
      <c r="E357" s="149" t="str">
        <f>IF(LEN(LocatieLijst!E357)=0,"",LocatieLijst!E357)</f>
        <v/>
      </c>
      <c r="F357" s="149" t="str">
        <f>IF(LEN(LocatieLijst!F357)=0,"",LocatieLijst!F357)</f>
        <v/>
      </c>
      <c r="G357" s="149" t="str">
        <f>IF(LEN(LocatieLijst!G357)=0,"",LocatieLijst!G357)</f>
        <v/>
      </c>
      <c r="H357" s="150" t="str">
        <f>IF(G357="Vervalt","Vervalt",IF(G357=0,"",IF(LEN(G357)=0,"",(VLOOKUP(Scenario1!$G357,PDC!$B$6:$I$74,2,FALSE)))))</f>
        <v/>
      </c>
      <c r="I357" s="149" t="str">
        <f>IF(LEN(LocatieLijst!I357)=0,"",LocatieLijst!I357)</f>
        <v/>
      </c>
      <c r="J357" s="2"/>
      <c r="K357" s="2"/>
      <c r="L357" s="3"/>
      <c r="M357" s="8"/>
      <c r="N357" s="8"/>
      <c r="O357" s="12"/>
      <c r="P357" s="4"/>
      <c r="Q357" s="4"/>
      <c r="R357" s="4"/>
      <c r="S357" s="72">
        <f t="shared" si="10"/>
        <v>0</v>
      </c>
      <c r="T357" s="72">
        <f>IF(G357="Vervalt",0,IF(G357=0,0,IF(LEN(G357)=0,0,(VLOOKUP($G357,PDC!$B$6:$I$74,6,FALSE)))))</f>
        <v>0</v>
      </c>
      <c r="U357" s="72">
        <f t="shared" si="11"/>
        <v>0</v>
      </c>
      <c r="V357" s="73">
        <f>IF(G357="Vervalt",0,IF(J357="Inkoop bij 3e partij",Q357*(1+PDC!$F$28),0))</f>
        <v>0</v>
      </c>
      <c r="W357" s="73">
        <f>IF(G357="Vervalt",0,IF(J357="Inkoop bij 3e partij",P357*(1+PDC!$F$27)+IF(G357=0,0,IF(LEN(G357)=0,0,VLOOKUP($G357,PDC!$B$6:$I$74,7,FALSE))),0))</f>
        <v>0</v>
      </c>
      <c r="X357" s="74">
        <f>IF(G357="Vervalt",0,IF(J357="Inkoop bij 3e partij",0,IF(G357=0,0,IF(LEN(G357)=0,0,VLOOKUP($G357,PDC!$B$6:$I$74,5,FALSE)))))</f>
        <v>0</v>
      </c>
      <c r="Y357" s="74">
        <f>IF(G357="Vervalt",0,IF(J357="On-Net maken (glasvezel)",$M357*PDC!$F$23+$N357*PDC!$F$24+PDC!$F$22+$O357,IF(J357="On-Net maken (radio)",PDC!$F$25+$O357,0)))</f>
        <v>0</v>
      </c>
    </row>
    <row r="358" spans="1:25" x14ac:dyDescent="0.3">
      <c r="A358" s="149" t="str">
        <f>IF(LEN(LocatieLijst!A358)=0,"",LocatieLijst!A358)</f>
        <v/>
      </c>
      <c r="B358" s="149" t="str">
        <f>IF(LEN(LocatieLijst!B358)=0,"",LocatieLijst!B358)</f>
        <v/>
      </c>
      <c r="C358" s="149" t="str">
        <f>IF(LEN(LocatieLijst!C358)=0,"",LocatieLijst!C358)</f>
        <v/>
      </c>
      <c r="D358" s="149" t="str">
        <f>IF(LEN(LocatieLijst!D358)=0,"",LocatieLijst!D358)</f>
        <v/>
      </c>
      <c r="E358" s="149" t="str">
        <f>IF(LEN(LocatieLijst!E358)=0,"",LocatieLijst!E358)</f>
        <v/>
      </c>
      <c r="F358" s="149" t="str">
        <f>IF(LEN(LocatieLijst!F358)=0,"",LocatieLijst!F358)</f>
        <v/>
      </c>
      <c r="G358" s="149" t="str">
        <f>IF(LEN(LocatieLijst!G358)=0,"",LocatieLijst!G358)</f>
        <v/>
      </c>
      <c r="H358" s="150" t="str">
        <f>IF(G358="Vervalt","Vervalt",IF(G358=0,"",IF(LEN(G358)=0,"",(VLOOKUP(Scenario1!$G358,PDC!$B$6:$I$74,2,FALSE)))))</f>
        <v/>
      </c>
      <c r="I358" s="149" t="str">
        <f>IF(LEN(LocatieLijst!I358)=0,"",LocatieLijst!I358)</f>
        <v/>
      </c>
      <c r="J358" s="2"/>
      <c r="K358" s="2"/>
      <c r="L358" s="3"/>
      <c r="M358" s="8"/>
      <c r="N358" s="8"/>
      <c r="O358" s="12"/>
      <c r="P358" s="4"/>
      <c r="Q358" s="4"/>
      <c r="R358" s="4"/>
      <c r="S358" s="72">
        <f t="shared" si="10"/>
        <v>0</v>
      </c>
      <c r="T358" s="72">
        <f>IF(G358="Vervalt",0,IF(G358=0,0,IF(LEN(G358)=0,0,(VLOOKUP($G358,PDC!$B$6:$I$74,6,FALSE)))))</f>
        <v>0</v>
      </c>
      <c r="U358" s="72">
        <f t="shared" si="11"/>
        <v>0</v>
      </c>
      <c r="V358" s="73">
        <f>IF(G358="Vervalt",0,IF(J358="Inkoop bij 3e partij",Q358*(1+PDC!$F$28),0))</f>
        <v>0</v>
      </c>
      <c r="W358" s="73">
        <f>IF(G358="Vervalt",0,IF(J358="Inkoop bij 3e partij",P358*(1+PDC!$F$27)+IF(G358=0,0,IF(LEN(G358)=0,0,VLOOKUP($G358,PDC!$B$6:$I$74,7,FALSE))),0))</f>
        <v>0</v>
      </c>
      <c r="X358" s="74">
        <f>IF(G358="Vervalt",0,IF(J358="Inkoop bij 3e partij",0,IF(G358=0,0,IF(LEN(G358)=0,0,VLOOKUP($G358,PDC!$B$6:$I$74,5,FALSE)))))</f>
        <v>0</v>
      </c>
      <c r="Y358" s="74">
        <f>IF(G358="Vervalt",0,IF(J358="On-Net maken (glasvezel)",$M358*PDC!$F$23+$N358*PDC!$F$24+PDC!$F$22+$O358,IF(J358="On-Net maken (radio)",PDC!$F$25+$O358,0)))</f>
        <v>0</v>
      </c>
    </row>
    <row r="359" spans="1:25" x14ac:dyDescent="0.3">
      <c r="A359" s="149" t="str">
        <f>IF(LEN(LocatieLijst!A359)=0,"",LocatieLijst!A359)</f>
        <v/>
      </c>
      <c r="B359" s="149" t="str">
        <f>IF(LEN(LocatieLijst!B359)=0,"",LocatieLijst!B359)</f>
        <v/>
      </c>
      <c r="C359" s="149" t="str">
        <f>IF(LEN(LocatieLijst!C359)=0,"",LocatieLijst!C359)</f>
        <v/>
      </c>
      <c r="D359" s="149" t="str">
        <f>IF(LEN(LocatieLijst!D359)=0,"",LocatieLijst!D359)</f>
        <v/>
      </c>
      <c r="E359" s="149" t="str">
        <f>IF(LEN(LocatieLijst!E359)=0,"",LocatieLijst!E359)</f>
        <v/>
      </c>
      <c r="F359" s="149" t="str">
        <f>IF(LEN(LocatieLijst!F359)=0,"",LocatieLijst!F359)</f>
        <v/>
      </c>
      <c r="G359" s="149" t="str">
        <f>IF(LEN(LocatieLijst!G359)=0,"",LocatieLijst!G359)</f>
        <v/>
      </c>
      <c r="H359" s="150" t="str">
        <f>IF(G359="Vervalt","Vervalt",IF(G359=0,"",IF(LEN(G359)=0,"",(VLOOKUP(Scenario1!$G359,PDC!$B$6:$I$74,2,FALSE)))))</f>
        <v/>
      </c>
      <c r="I359" s="149" t="str">
        <f>IF(LEN(LocatieLijst!I359)=0,"",LocatieLijst!I359)</f>
        <v/>
      </c>
      <c r="J359" s="2"/>
      <c r="K359" s="2"/>
      <c r="L359" s="3"/>
      <c r="M359" s="8"/>
      <c r="N359" s="8"/>
      <c r="O359" s="12"/>
      <c r="P359" s="4"/>
      <c r="Q359" s="4"/>
      <c r="R359" s="4"/>
      <c r="S359" s="72">
        <f t="shared" si="10"/>
        <v>0</v>
      </c>
      <c r="T359" s="72">
        <f>IF(G359="Vervalt",0,IF(G359=0,0,IF(LEN(G359)=0,0,(VLOOKUP($G359,PDC!$B$6:$I$74,6,FALSE)))))</f>
        <v>0</v>
      </c>
      <c r="U359" s="72">
        <f t="shared" si="11"/>
        <v>0</v>
      </c>
      <c r="V359" s="73">
        <f>IF(G359="Vervalt",0,IF(J359="Inkoop bij 3e partij",Q359*(1+PDC!$F$28),0))</f>
        <v>0</v>
      </c>
      <c r="W359" s="73">
        <f>IF(G359="Vervalt",0,IF(J359="Inkoop bij 3e partij",P359*(1+PDC!$F$27)+IF(G359=0,0,IF(LEN(G359)=0,0,VLOOKUP($G359,PDC!$B$6:$I$74,7,FALSE))),0))</f>
        <v>0</v>
      </c>
      <c r="X359" s="74">
        <f>IF(G359="Vervalt",0,IF(J359="Inkoop bij 3e partij",0,IF(G359=0,0,IF(LEN(G359)=0,0,VLOOKUP($G359,PDC!$B$6:$I$74,5,FALSE)))))</f>
        <v>0</v>
      </c>
      <c r="Y359" s="74">
        <f>IF(G359="Vervalt",0,IF(J359="On-Net maken (glasvezel)",$M359*PDC!$F$23+$N359*PDC!$F$24+PDC!$F$22+$O359,IF(J359="On-Net maken (radio)",PDC!$F$25+$O359,0)))</f>
        <v>0</v>
      </c>
    </row>
    <row r="360" spans="1:25" x14ac:dyDescent="0.3">
      <c r="A360" s="149" t="str">
        <f>IF(LEN(LocatieLijst!A360)=0,"",LocatieLijst!A360)</f>
        <v/>
      </c>
      <c r="B360" s="149" t="str">
        <f>IF(LEN(LocatieLijst!B360)=0,"",LocatieLijst!B360)</f>
        <v/>
      </c>
      <c r="C360" s="149" t="str">
        <f>IF(LEN(LocatieLijst!C360)=0,"",LocatieLijst!C360)</f>
        <v/>
      </c>
      <c r="D360" s="149" t="str">
        <f>IF(LEN(LocatieLijst!D360)=0,"",LocatieLijst!D360)</f>
        <v/>
      </c>
      <c r="E360" s="149" t="str">
        <f>IF(LEN(LocatieLijst!E360)=0,"",LocatieLijst!E360)</f>
        <v/>
      </c>
      <c r="F360" s="149" t="str">
        <f>IF(LEN(LocatieLijst!F360)=0,"",LocatieLijst!F360)</f>
        <v/>
      </c>
      <c r="G360" s="149" t="str">
        <f>IF(LEN(LocatieLijst!G360)=0,"",LocatieLijst!G360)</f>
        <v/>
      </c>
      <c r="H360" s="150" t="str">
        <f>IF(G360="Vervalt","Vervalt",IF(G360=0,"",IF(LEN(G360)=0,"",(VLOOKUP(Scenario1!$G360,PDC!$B$6:$I$74,2,FALSE)))))</f>
        <v/>
      </c>
      <c r="I360" s="149" t="str">
        <f>IF(LEN(LocatieLijst!I360)=0,"",LocatieLijst!I360)</f>
        <v/>
      </c>
      <c r="J360" s="2"/>
      <c r="K360" s="2"/>
      <c r="L360" s="3"/>
      <c r="M360" s="8"/>
      <c r="N360" s="8"/>
      <c r="O360" s="12"/>
      <c r="P360" s="4"/>
      <c r="Q360" s="4"/>
      <c r="R360" s="4"/>
      <c r="S360" s="72">
        <f t="shared" si="10"/>
        <v>0</v>
      </c>
      <c r="T360" s="72">
        <f>IF(G360="Vervalt",0,IF(G360=0,0,IF(LEN(G360)=0,0,(VLOOKUP($G360,PDC!$B$6:$I$74,6,FALSE)))))</f>
        <v>0</v>
      </c>
      <c r="U360" s="72">
        <f t="shared" si="11"/>
        <v>0</v>
      </c>
      <c r="V360" s="73">
        <f>IF(G360="Vervalt",0,IF(J360="Inkoop bij 3e partij",Q360*(1+PDC!$F$28),0))</f>
        <v>0</v>
      </c>
      <c r="W360" s="73">
        <f>IF(G360="Vervalt",0,IF(J360="Inkoop bij 3e partij",P360*(1+PDC!$F$27)+IF(G360=0,0,IF(LEN(G360)=0,0,VLOOKUP($G360,PDC!$B$6:$I$74,7,FALSE))),0))</f>
        <v>0</v>
      </c>
      <c r="X360" s="74">
        <f>IF(G360="Vervalt",0,IF(J360="Inkoop bij 3e partij",0,IF(G360=0,0,IF(LEN(G360)=0,0,VLOOKUP($G360,PDC!$B$6:$I$74,5,FALSE)))))</f>
        <v>0</v>
      </c>
      <c r="Y360" s="74">
        <f>IF(G360="Vervalt",0,IF(J360="On-Net maken (glasvezel)",$M360*PDC!$F$23+$N360*PDC!$F$24+PDC!$F$22+$O360,IF(J360="On-Net maken (radio)",PDC!$F$25+$O360,0)))</f>
        <v>0</v>
      </c>
    </row>
    <row r="361" spans="1:25" x14ac:dyDescent="0.3">
      <c r="A361" s="149" t="str">
        <f>IF(LEN(LocatieLijst!A361)=0,"",LocatieLijst!A361)</f>
        <v/>
      </c>
      <c r="B361" s="149" t="str">
        <f>IF(LEN(LocatieLijst!B361)=0,"",LocatieLijst!B361)</f>
        <v/>
      </c>
      <c r="C361" s="149" t="str">
        <f>IF(LEN(LocatieLijst!C361)=0,"",LocatieLijst!C361)</f>
        <v/>
      </c>
      <c r="D361" s="149" t="str">
        <f>IF(LEN(LocatieLijst!D361)=0,"",LocatieLijst!D361)</f>
        <v/>
      </c>
      <c r="E361" s="149" t="str">
        <f>IF(LEN(LocatieLijst!E361)=0,"",LocatieLijst!E361)</f>
        <v/>
      </c>
      <c r="F361" s="149" t="str">
        <f>IF(LEN(LocatieLijst!F361)=0,"",LocatieLijst!F361)</f>
        <v/>
      </c>
      <c r="G361" s="149" t="str">
        <f>IF(LEN(LocatieLijst!G361)=0,"",LocatieLijst!G361)</f>
        <v/>
      </c>
      <c r="H361" s="150" t="str">
        <f>IF(G361="Vervalt","Vervalt",IF(G361=0,"",IF(LEN(G361)=0,"",(VLOOKUP(Scenario1!$G361,PDC!$B$6:$I$74,2,FALSE)))))</f>
        <v/>
      </c>
      <c r="I361" s="149" t="str">
        <f>IF(LEN(LocatieLijst!I361)=0,"",LocatieLijst!I361)</f>
        <v/>
      </c>
      <c r="J361" s="2"/>
      <c r="K361" s="2"/>
      <c r="L361" s="3"/>
      <c r="M361" s="8"/>
      <c r="N361" s="8"/>
      <c r="O361" s="12"/>
      <c r="P361" s="4"/>
      <c r="Q361" s="4"/>
      <c r="R361" s="4"/>
      <c r="S361" s="72">
        <f t="shared" si="10"/>
        <v>0</v>
      </c>
      <c r="T361" s="72">
        <f>IF(G361="Vervalt",0,IF(G361=0,0,IF(LEN(G361)=0,0,(VLOOKUP($G361,PDC!$B$6:$I$74,6,FALSE)))))</f>
        <v>0</v>
      </c>
      <c r="U361" s="72">
        <f t="shared" si="11"/>
        <v>0</v>
      </c>
      <c r="V361" s="73">
        <f>IF(G361="Vervalt",0,IF(J361="Inkoop bij 3e partij",Q361*(1+PDC!$F$28),0))</f>
        <v>0</v>
      </c>
      <c r="W361" s="73">
        <f>IF(G361="Vervalt",0,IF(J361="Inkoop bij 3e partij",P361*(1+PDC!$F$27)+IF(G361=0,0,IF(LEN(G361)=0,0,VLOOKUP($G361,PDC!$B$6:$I$74,7,FALSE))),0))</f>
        <v>0</v>
      </c>
      <c r="X361" s="74">
        <f>IF(G361="Vervalt",0,IF(J361="Inkoop bij 3e partij",0,IF(G361=0,0,IF(LEN(G361)=0,0,VLOOKUP($G361,PDC!$B$6:$I$74,5,FALSE)))))</f>
        <v>0</v>
      </c>
      <c r="Y361" s="74">
        <f>IF(G361="Vervalt",0,IF(J361="On-Net maken (glasvezel)",$M361*PDC!$F$23+$N361*PDC!$F$24+PDC!$F$22+$O361,IF(J361="On-Net maken (radio)",PDC!$F$25+$O361,0)))</f>
        <v>0</v>
      </c>
    </row>
    <row r="362" spans="1:25" x14ac:dyDescent="0.3">
      <c r="A362" s="149" t="str">
        <f>IF(LEN(LocatieLijst!A362)=0,"",LocatieLijst!A362)</f>
        <v/>
      </c>
      <c r="B362" s="149" t="str">
        <f>IF(LEN(LocatieLijst!B362)=0,"",LocatieLijst!B362)</f>
        <v/>
      </c>
      <c r="C362" s="149" t="str">
        <f>IF(LEN(LocatieLijst!C362)=0,"",LocatieLijst!C362)</f>
        <v/>
      </c>
      <c r="D362" s="149" t="str">
        <f>IF(LEN(LocatieLijst!D362)=0,"",LocatieLijst!D362)</f>
        <v/>
      </c>
      <c r="E362" s="149" t="str">
        <f>IF(LEN(LocatieLijst!E362)=0,"",LocatieLijst!E362)</f>
        <v/>
      </c>
      <c r="F362" s="149" t="str">
        <f>IF(LEN(LocatieLijst!F362)=0,"",LocatieLijst!F362)</f>
        <v/>
      </c>
      <c r="G362" s="149" t="str">
        <f>IF(LEN(LocatieLijst!G362)=0,"",LocatieLijst!G362)</f>
        <v/>
      </c>
      <c r="H362" s="150" t="str">
        <f>IF(G362="Vervalt","Vervalt",IF(G362=0,"",IF(LEN(G362)=0,"",(VLOOKUP(Scenario1!$G362,PDC!$B$6:$I$74,2,FALSE)))))</f>
        <v/>
      </c>
      <c r="I362" s="149" t="str">
        <f>IF(LEN(LocatieLijst!I362)=0,"",LocatieLijst!I362)</f>
        <v/>
      </c>
      <c r="J362" s="2"/>
      <c r="K362" s="2"/>
      <c r="L362" s="3"/>
      <c r="M362" s="8"/>
      <c r="N362" s="8"/>
      <c r="O362" s="12"/>
      <c r="P362" s="4"/>
      <c r="Q362" s="4"/>
      <c r="R362" s="4"/>
      <c r="S362" s="72">
        <f t="shared" si="10"/>
        <v>0</v>
      </c>
      <c r="T362" s="72">
        <f>IF(G362="Vervalt",0,IF(G362=0,0,IF(LEN(G362)=0,0,(VLOOKUP($G362,PDC!$B$6:$I$74,6,FALSE)))))</f>
        <v>0</v>
      </c>
      <c r="U362" s="72">
        <f t="shared" si="11"/>
        <v>0</v>
      </c>
      <c r="V362" s="73">
        <f>IF(G362="Vervalt",0,IF(J362="Inkoop bij 3e partij",Q362*(1+PDC!$F$28),0))</f>
        <v>0</v>
      </c>
      <c r="W362" s="73">
        <f>IF(G362="Vervalt",0,IF(J362="Inkoop bij 3e partij",P362*(1+PDC!$F$27)+IF(G362=0,0,IF(LEN(G362)=0,0,VLOOKUP($G362,PDC!$B$6:$I$74,7,FALSE))),0))</f>
        <v>0</v>
      </c>
      <c r="X362" s="74">
        <f>IF(G362="Vervalt",0,IF(J362="Inkoop bij 3e partij",0,IF(G362=0,0,IF(LEN(G362)=0,0,VLOOKUP($G362,PDC!$B$6:$I$74,5,FALSE)))))</f>
        <v>0</v>
      </c>
      <c r="Y362" s="74">
        <f>IF(G362="Vervalt",0,IF(J362="On-Net maken (glasvezel)",$M362*PDC!$F$23+$N362*PDC!$F$24+PDC!$F$22+$O362,IF(J362="On-Net maken (radio)",PDC!$F$25+$O362,0)))</f>
        <v>0</v>
      </c>
    </row>
    <row r="363" spans="1:25" x14ac:dyDescent="0.3">
      <c r="A363" s="149" t="str">
        <f>IF(LEN(LocatieLijst!A363)=0,"",LocatieLijst!A363)</f>
        <v/>
      </c>
      <c r="B363" s="149" t="str">
        <f>IF(LEN(LocatieLijst!B363)=0,"",LocatieLijst!B363)</f>
        <v/>
      </c>
      <c r="C363" s="149" t="str">
        <f>IF(LEN(LocatieLijst!C363)=0,"",LocatieLijst!C363)</f>
        <v/>
      </c>
      <c r="D363" s="149" t="str">
        <f>IF(LEN(LocatieLijst!D363)=0,"",LocatieLijst!D363)</f>
        <v/>
      </c>
      <c r="E363" s="149" t="str">
        <f>IF(LEN(LocatieLijst!E363)=0,"",LocatieLijst!E363)</f>
        <v/>
      </c>
      <c r="F363" s="149" t="str">
        <f>IF(LEN(LocatieLijst!F363)=0,"",LocatieLijst!F363)</f>
        <v/>
      </c>
      <c r="G363" s="149" t="str">
        <f>IF(LEN(LocatieLijst!G363)=0,"",LocatieLijst!G363)</f>
        <v/>
      </c>
      <c r="H363" s="150" t="str">
        <f>IF(G363="Vervalt","Vervalt",IF(G363=0,"",IF(LEN(G363)=0,"",(VLOOKUP(Scenario1!$G363,PDC!$B$6:$I$74,2,FALSE)))))</f>
        <v/>
      </c>
      <c r="I363" s="149" t="str">
        <f>IF(LEN(LocatieLijst!I363)=0,"",LocatieLijst!I363)</f>
        <v/>
      </c>
      <c r="J363" s="2"/>
      <c r="K363" s="2"/>
      <c r="L363" s="3"/>
      <c r="M363" s="8"/>
      <c r="N363" s="8"/>
      <c r="O363" s="12"/>
      <c r="P363" s="4"/>
      <c r="Q363" s="4"/>
      <c r="R363" s="4"/>
      <c r="S363" s="72">
        <f t="shared" si="10"/>
        <v>0</v>
      </c>
      <c r="T363" s="72">
        <f>IF(G363="Vervalt",0,IF(G363=0,0,IF(LEN(G363)=0,0,(VLOOKUP($G363,PDC!$B$6:$I$74,6,FALSE)))))</f>
        <v>0</v>
      </c>
      <c r="U363" s="72">
        <f t="shared" si="11"/>
        <v>0</v>
      </c>
      <c r="V363" s="73">
        <f>IF(G363="Vervalt",0,IF(J363="Inkoop bij 3e partij",Q363*(1+PDC!$F$28),0))</f>
        <v>0</v>
      </c>
      <c r="W363" s="73">
        <f>IF(G363="Vervalt",0,IF(J363="Inkoop bij 3e partij",P363*(1+PDC!$F$27)+IF(G363=0,0,IF(LEN(G363)=0,0,VLOOKUP($G363,PDC!$B$6:$I$74,7,FALSE))),0))</f>
        <v>0</v>
      </c>
      <c r="X363" s="74">
        <f>IF(G363="Vervalt",0,IF(J363="Inkoop bij 3e partij",0,IF(G363=0,0,IF(LEN(G363)=0,0,VLOOKUP($G363,PDC!$B$6:$I$74,5,FALSE)))))</f>
        <v>0</v>
      </c>
      <c r="Y363" s="74">
        <f>IF(G363="Vervalt",0,IF(J363="On-Net maken (glasvezel)",$M363*PDC!$F$23+$N363*PDC!$F$24+PDC!$F$22+$O363,IF(J363="On-Net maken (radio)",PDC!$F$25+$O363,0)))</f>
        <v>0</v>
      </c>
    </row>
    <row r="364" spans="1:25" x14ac:dyDescent="0.3">
      <c r="A364" s="149" t="str">
        <f>IF(LEN(LocatieLijst!A364)=0,"",LocatieLijst!A364)</f>
        <v/>
      </c>
      <c r="B364" s="149" t="str">
        <f>IF(LEN(LocatieLijst!B364)=0,"",LocatieLijst!B364)</f>
        <v/>
      </c>
      <c r="C364" s="149" t="str">
        <f>IF(LEN(LocatieLijst!C364)=0,"",LocatieLijst!C364)</f>
        <v/>
      </c>
      <c r="D364" s="149" t="str">
        <f>IF(LEN(LocatieLijst!D364)=0,"",LocatieLijst!D364)</f>
        <v/>
      </c>
      <c r="E364" s="149" t="str">
        <f>IF(LEN(LocatieLijst!E364)=0,"",LocatieLijst!E364)</f>
        <v/>
      </c>
      <c r="F364" s="149" t="str">
        <f>IF(LEN(LocatieLijst!F364)=0,"",LocatieLijst!F364)</f>
        <v/>
      </c>
      <c r="G364" s="149" t="str">
        <f>IF(LEN(LocatieLijst!G364)=0,"",LocatieLijst!G364)</f>
        <v/>
      </c>
      <c r="H364" s="150" t="str">
        <f>IF(G364="Vervalt","Vervalt",IF(G364=0,"",IF(LEN(G364)=0,"",(VLOOKUP(Scenario1!$G364,PDC!$B$6:$I$74,2,FALSE)))))</f>
        <v/>
      </c>
      <c r="I364" s="149" t="str">
        <f>IF(LEN(LocatieLijst!I364)=0,"",LocatieLijst!I364)</f>
        <v/>
      </c>
      <c r="J364" s="2"/>
      <c r="K364" s="2"/>
      <c r="L364" s="3"/>
      <c r="M364" s="8"/>
      <c r="N364" s="8"/>
      <c r="O364" s="12"/>
      <c r="P364" s="4"/>
      <c r="Q364" s="4"/>
      <c r="R364" s="4"/>
      <c r="S364" s="72">
        <f t="shared" si="10"/>
        <v>0</v>
      </c>
      <c r="T364" s="72">
        <f>IF(G364="Vervalt",0,IF(G364=0,0,IF(LEN(G364)=0,0,(VLOOKUP($G364,PDC!$B$6:$I$74,6,FALSE)))))</f>
        <v>0</v>
      </c>
      <c r="U364" s="72">
        <f t="shared" si="11"/>
        <v>0</v>
      </c>
      <c r="V364" s="73">
        <f>IF(G364="Vervalt",0,IF(J364="Inkoop bij 3e partij",Q364*(1+PDC!$F$28),0))</f>
        <v>0</v>
      </c>
      <c r="W364" s="73">
        <f>IF(G364="Vervalt",0,IF(J364="Inkoop bij 3e partij",P364*(1+PDC!$F$27)+IF(G364=0,0,IF(LEN(G364)=0,0,VLOOKUP($G364,PDC!$B$6:$I$74,7,FALSE))),0))</f>
        <v>0</v>
      </c>
      <c r="X364" s="74">
        <f>IF(G364="Vervalt",0,IF(J364="Inkoop bij 3e partij",0,IF(G364=0,0,IF(LEN(G364)=0,0,VLOOKUP($G364,PDC!$B$6:$I$74,5,FALSE)))))</f>
        <v>0</v>
      </c>
      <c r="Y364" s="74">
        <f>IF(G364="Vervalt",0,IF(J364="On-Net maken (glasvezel)",$M364*PDC!$F$23+$N364*PDC!$F$24+PDC!$F$22+$O364,IF(J364="On-Net maken (radio)",PDC!$F$25+$O364,0)))</f>
        <v>0</v>
      </c>
    </row>
    <row r="365" spans="1:25" x14ac:dyDescent="0.3">
      <c r="A365" s="149" t="str">
        <f>IF(LEN(LocatieLijst!A365)=0,"",LocatieLijst!A365)</f>
        <v/>
      </c>
      <c r="B365" s="149" t="str">
        <f>IF(LEN(LocatieLijst!B365)=0,"",LocatieLijst!B365)</f>
        <v/>
      </c>
      <c r="C365" s="149" t="str">
        <f>IF(LEN(LocatieLijst!C365)=0,"",LocatieLijst!C365)</f>
        <v/>
      </c>
      <c r="D365" s="149" t="str">
        <f>IF(LEN(LocatieLijst!D365)=0,"",LocatieLijst!D365)</f>
        <v/>
      </c>
      <c r="E365" s="149" t="str">
        <f>IF(LEN(LocatieLijst!E365)=0,"",LocatieLijst!E365)</f>
        <v/>
      </c>
      <c r="F365" s="149" t="str">
        <f>IF(LEN(LocatieLijst!F365)=0,"",LocatieLijst!F365)</f>
        <v/>
      </c>
      <c r="G365" s="149" t="str">
        <f>IF(LEN(LocatieLijst!G365)=0,"",LocatieLijst!G365)</f>
        <v/>
      </c>
      <c r="H365" s="150" t="str">
        <f>IF(G365="Vervalt","Vervalt",IF(G365=0,"",IF(LEN(G365)=0,"",(VLOOKUP(Scenario1!$G365,PDC!$B$6:$I$74,2,FALSE)))))</f>
        <v/>
      </c>
      <c r="I365" s="149" t="str">
        <f>IF(LEN(LocatieLijst!I365)=0,"",LocatieLijst!I365)</f>
        <v/>
      </c>
      <c r="J365" s="2"/>
      <c r="K365" s="2"/>
      <c r="L365" s="3"/>
      <c r="M365" s="8"/>
      <c r="N365" s="8"/>
      <c r="O365" s="12"/>
      <c r="P365" s="4"/>
      <c r="Q365" s="4"/>
      <c r="R365" s="4"/>
      <c r="S365" s="72">
        <f t="shared" si="10"/>
        <v>0</v>
      </c>
      <c r="T365" s="72">
        <f>IF(G365="Vervalt",0,IF(G365=0,0,IF(LEN(G365)=0,0,(VLOOKUP($G365,PDC!$B$6:$I$74,6,FALSE)))))</f>
        <v>0</v>
      </c>
      <c r="U365" s="72">
        <f t="shared" si="11"/>
        <v>0</v>
      </c>
      <c r="V365" s="73">
        <f>IF(G365="Vervalt",0,IF(J365="Inkoop bij 3e partij",Q365*(1+PDC!$F$28),0))</f>
        <v>0</v>
      </c>
      <c r="W365" s="73">
        <f>IF(G365="Vervalt",0,IF(J365="Inkoop bij 3e partij",P365*(1+PDC!$F$27)+IF(G365=0,0,IF(LEN(G365)=0,0,VLOOKUP($G365,PDC!$B$6:$I$74,7,FALSE))),0))</f>
        <v>0</v>
      </c>
      <c r="X365" s="74">
        <f>IF(G365="Vervalt",0,IF(J365="Inkoop bij 3e partij",0,IF(G365=0,0,IF(LEN(G365)=0,0,VLOOKUP($G365,PDC!$B$6:$I$74,5,FALSE)))))</f>
        <v>0</v>
      </c>
      <c r="Y365" s="74">
        <f>IF(G365="Vervalt",0,IF(J365="On-Net maken (glasvezel)",$M365*PDC!$F$23+$N365*PDC!$F$24+PDC!$F$22+$O365,IF(J365="On-Net maken (radio)",PDC!$F$25+$O365,0)))</f>
        <v>0</v>
      </c>
    </row>
    <row r="366" spans="1:25" x14ac:dyDescent="0.3">
      <c r="A366" s="149" t="str">
        <f>IF(LEN(LocatieLijst!A366)=0,"",LocatieLijst!A366)</f>
        <v/>
      </c>
      <c r="B366" s="149" t="str">
        <f>IF(LEN(LocatieLijst!B366)=0,"",LocatieLijst!B366)</f>
        <v/>
      </c>
      <c r="C366" s="149" t="str">
        <f>IF(LEN(LocatieLijst!C366)=0,"",LocatieLijst!C366)</f>
        <v/>
      </c>
      <c r="D366" s="149" t="str">
        <f>IF(LEN(LocatieLijst!D366)=0,"",LocatieLijst!D366)</f>
        <v/>
      </c>
      <c r="E366" s="149" t="str">
        <f>IF(LEN(LocatieLijst!E366)=0,"",LocatieLijst!E366)</f>
        <v/>
      </c>
      <c r="F366" s="149" t="str">
        <f>IF(LEN(LocatieLijst!F366)=0,"",LocatieLijst!F366)</f>
        <v/>
      </c>
      <c r="G366" s="149" t="str">
        <f>IF(LEN(LocatieLijst!G366)=0,"",LocatieLijst!G366)</f>
        <v/>
      </c>
      <c r="H366" s="150" t="str">
        <f>IF(G366="Vervalt","Vervalt",IF(G366=0,"",IF(LEN(G366)=0,"",(VLOOKUP(Scenario1!$G366,PDC!$B$6:$I$74,2,FALSE)))))</f>
        <v/>
      </c>
      <c r="I366" s="149" t="str">
        <f>IF(LEN(LocatieLijst!I366)=0,"",LocatieLijst!I366)</f>
        <v/>
      </c>
      <c r="J366" s="2"/>
      <c r="K366" s="2"/>
      <c r="L366" s="3"/>
      <c r="M366" s="8"/>
      <c r="N366" s="8"/>
      <c r="O366" s="12"/>
      <c r="P366" s="4"/>
      <c r="Q366" s="4"/>
      <c r="R366" s="4"/>
      <c r="S366" s="72">
        <f t="shared" si="10"/>
        <v>0</v>
      </c>
      <c r="T366" s="72">
        <f>IF(G366="Vervalt",0,IF(G366=0,0,IF(LEN(G366)=0,0,(VLOOKUP($G366,PDC!$B$6:$I$74,6,FALSE)))))</f>
        <v>0</v>
      </c>
      <c r="U366" s="72">
        <f t="shared" si="11"/>
        <v>0</v>
      </c>
      <c r="V366" s="73">
        <f>IF(G366="Vervalt",0,IF(J366="Inkoop bij 3e partij",Q366*(1+PDC!$F$28),0))</f>
        <v>0</v>
      </c>
      <c r="W366" s="73">
        <f>IF(G366="Vervalt",0,IF(J366="Inkoop bij 3e partij",P366*(1+PDC!$F$27)+IF(G366=0,0,IF(LEN(G366)=0,0,VLOOKUP($G366,PDC!$B$6:$I$74,7,FALSE))),0))</f>
        <v>0</v>
      </c>
      <c r="X366" s="74">
        <f>IF(G366="Vervalt",0,IF(J366="Inkoop bij 3e partij",0,IF(G366=0,0,IF(LEN(G366)=0,0,VLOOKUP($G366,PDC!$B$6:$I$74,5,FALSE)))))</f>
        <v>0</v>
      </c>
      <c r="Y366" s="74">
        <f>IF(G366="Vervalt",0,IF(J366="On-Net maken (glasvezel)",$M366*PDC!$F$23+$N366*PDC!$F$24+PDC!$F$22+$O366,IF(J366="On-Net maken (radio)",PDC!$F$25+$O366,0)))</f>
        <v>0</v>
      </c>
    </row>
    <row r="367" spans="1:25" x14ac:dyDescent="0.3">
      <c r="A367" s="149" t="str">
        <f>IF(LEN(LocatieLijst!A367)=0,"",LocatieLijst!A367)</f>
        <v/>
      </c>
      <c r="B367" s="149" t="str">
        <f>IF(LEN(LocatieLijst!B367)=0,"",LocatieLijst!B367)</f>
        <v/>
      </c>
      <c r="C367" s="149" t="str">
        <f>IF(LEN(LocatieLijst!C367)=0,"",LocatieLijst!C367)</f>
        <v/>
      </c>
      <c r="D367" s="149" t="str">
        <f>IF(LEN(LocatieLijst!D367)=0,"",LocatieLijst!D367)</f>
        <v/>
      </c>
      <c r="E367" s="149" t="str">
        <f>IF(LEN(LocatieLijst!E367)=0,"",LocatieLijst!E367)</f>
        <v/>
      </c>
      <c r="F367" s="149" t="str">
        <f>IF(LEN(LocatieLijst!F367)=0,"",LocatieLijst!F367)</f>
        <v/>
      </c>
      <c r="G367" s="149" t="str">
        <f>IF(LEN(LocatieLijst!G367)=0,"",LocatieLijst!G367)</f>
        <v/>
      </c>
      <c r="H367" s="150" t="str">
        <f>IF(G367="Vervalt","Vervalt",IF(G367=0,"",IF(LEN(G367)=0,"",(VLOOKUP(Scenario1!$G367,PDC!$B$6:$I$74,2,FALSE)))))</f>
        <v/>
      </c>
      <c r="I367" s="149" t="str">
        <f>IF(LEN(LocatieLijst!I367)=0,"",LocatieLijst!I367)</f>
        <v/>
      </c>
      <c r="J367" s="2"/>
      <c r="K367" s="2"/>
      <c r="L367" s="3"/>
      <c r="M367" s="8"/>
      <c r="N367" s="8"/>
      <c r="O367" s="12"/>
      <c r="P367" s="4"/>
      <c r="Q367" s="4"/>
      <c r="R367" s="4"/>
      <c r="S367" s="72">
        <f t="shared" si="10"/>
        <v>0</v>
      </c>
      <c r="T367" s="72">
        <f>IF(G367="Vervalt",0,IF(G367=0,0,IF(LEN(G367)=0,0,(VLOOKUP($G367,PDC!$B$6:$I$74,6,FALSE)))))</f>
        <v>0</v>
      </c>
      <c r="U367" s="72">
        <f t="shared" si="11"/>
        <v>0</v>
      </c>
      <c r="V367" s="73">
        <f>IF(G367="Vervalt",0,IF(J367="Inkoop bij 3e partij",Q367*(1+PDC!$F$28),0))</f>
        <v>0</v>
      </c>
      <c r="W367" s="73">
        <f>IF(G367="Vervalt",0,IF(J367="Inkoop bij 3e partij",P367*(1+PDC!$F$27)+IF(G367=0,0,IF(LEN(G367)=0,0,VLOOKUP($G367,PDC!$B$6:$I$74,7,FALSE))),0))</f>
        <v>0</v>
      </c>
      <c r="X367" s="74">
        <f>IF(G367="Vervalt",0,IF(J367="Inkoop bij 3e partij",0,IF(G367=0,0,IF(LEN(G367)=0,0,VLOOKUP($G367,PDC!$B$6:$I$74,5,FALSE)))))</f>
        <v>0</v>
      </c>
      <c r="Y367" s="74">
        <f>IF(G367="Vervalt",0,IF(J367="On-Net maken (glasvezel)",$M367*PDC!$F$23+$N367*PDC!$F$24+PDC!$F$22+$O367,IF(J367="On-Net maken (radio)",PDC!$F$25+$O367,0)))</f>
        <v>0</v>
      </c>
    </row>
    <row r="368" spans="1:25" x14ac:dyDescent="0.3">
      <c r="A368" s="149" t="str">
        <f>IF(LEN(LocatieLijst!A368)=0,"",LocatieLijst!A368)</f>
        <v/>
      </c>
      <c r="B368" s="149" t="str">
        <f>IF(LEN(LocatieLijst!B368)=0,"",LocatieLijst!B368)</f>
        <v/>
      </c>
      <c r="C368" s="149" t="str">
        <f>IF(LEN(LocatieLijst!C368)=0,"",LocatieLijst!C368)</f>
        <v/>
      </c>
      <c r="D368" s="149" t="str">
        <f>IF(LEN(LocatieLijst!D368)=0,"",LocatieLijst!D368)</f>
        <v/>
      </c>
      <c r="E368" s="149" t="str">
        <f>IF(LEN(LocatieLijst!E368)=0,"",LocatieLijst!E368)</f>
        <v/>
      </c>
      <c r="F368" s="149" t="str">
        <f>IF(LEN(LocatieLijst!F368)=0,"",LocatieLijst!F368)</f>
        <v/>
      </c>
      <c r="G368" s="149" t="str">
        <f>IF(LEN(LocatieLijst!G368)=0,"",LocatieLijst!G368)</f>
        <v/>
      </c>
      <c r="H368" s="150" t="str">
        <f>IF(G368="Vervalt","Vervalt",IF(G368=0,"",IF(LEN(G368)=0,"",(VLOOKUP(Scenario1!$G368,PDC!$B$6:$I$74,2,FALSE)))))</f>
        <v/>
      </c>
      <c r="I368" s="149" t="str">
        <f>IF(LEN(LocatieLijst!I368)=0,"",LocatieLijst!I368)</f>
        <v/>
      </c>
      <c r="J368" s="2"/>
      <c r="K368" s="2"/>
      <c r="L368" s="3"/>
      <c r="M368" s="8"/>
      <c r="N368" s="8"/>
      <c r="O368" s="12"/>
      <c r="P368" s="4"/>
      <c r="Q368" s="4"/>
      <c r="R368" s="4"/>
      <c r="S368" s="72">
        <f t="shared" si="10"/>
        <v>0</v>
      </c>
      <c r="T368" s="72">
        <f>IF(G368="Vervalt",0,IF(G368=0,0,IF(LEN(G368)=0,0,(VLOOKUP($G368,PDC!$B$6:$I$74,6,FALSE)))))</f>
        <v>0</v>
      </c>
      <c r="U368" s="72">
        <f t="shared" si="11"/>
        <v>0</v>
      </c>
      <c r="V368" s="73">
        <f>IF(G368="Vervalt",0,IF(J368="Inkoop bij 3e partij",Q368*(1+PDC!$F$28),0))</f>
        <v>0</v>
      </c>
      <c r="W368" s="73">
        <f>IF(G368="Vervalt",0,IF(J368="Inkoop bij 3e partij",P368*(1+PDC!$F$27)+IF(G368=0,0,IF(LEN(G368)=0,0,VLOOKUP($G368,PDC!$B$6:$I$74,7,FALSE))),0))</f>
        <v>0</v>
      </c>
      <c r="X368" s="74">
        <f>IF(G368="Vervalt",0,IF(J368="Inkoop bij 3e partij",0,IF(G368=0,0,IF(LEN(G368)=0,0,VLOOKUP($G368,PDC!$B$6:$I$74,5,FALSE)))))</f>
        <v>0</v>
      </c>
      <c r="Y368" s="74">
        <f>IF(G368="Vervalt",0,IF(J368="On-Net maken (glasvezel)",$M368*PDC!$F$23+$N368*PDC!$F$24+PDC!$F$22+$O368,IF(J368="On-Net maken (radio)",PDC!$F$25+$O368,0)))</f>
        <v>0</v>
      </c>
    </row>
    <row r="369" spans="1:25" x14ac:dyDescent="0.3">
      <c r="A369" s="149" t="str">
        <f>IF(LEN(LocatieLijst!A369)=0,"",LocatieLijst!A369)</f>
        <v/>
      </c>
      <c r="B369" s="149" t="str">
        <f>IF(LEN(LocatieLijst!B369)=0,"",LocatieLijst!B369)</f>
        <v/>
      </c>
      <c r="C369" s="149" t="str">
        <f>IF(LEN(LocatieLijst!C369)=0,"",LocatieLijst!C369)</f>
        <v/>
      </c>
      <c r="D369" s="149" t="str">
        <f>IF(LEN(LocatieLijst!D369)=0,"",LocatieLijst!D369)</f>
        <v/>
      </c>
      <c r="E369" s="149" t="str">
        <f>IF(LEN(LocatieLijst!E369)=0,"",LocatieLijst!E369)</f>
        <v/>
      </c>
      <c r="F369" s="149" t="str">
        <f>IF(LEN(LocatieLijst!F369)=0,"",LocatieLijst!F369)</f>
        <v/>
      </c>
      <c r="G369" s="149" t="str">
        <f>IF(LEN(LocatieLijst!G369)=0,"",LocatieLijst!G369)</f>
        <v/>
      </c>
      <c r="H369" s="150" t="str">
        <f>IF(G369="Vervalt","Vervalt",IF(G369=0,"",IF(LEN(G369)=0,"",(VLOOKUP(Scenario1!$G369,PDC!$B$6:$I$74,2,FALSE)))))</f>
        <v/>
      </c>
      <c r="I369" s="149" t="str">
        <f>IF(LEN(LocatieLijst!I369)=0,"",LocatieLijst!I369)</f>
        <v/>
      </c>
      <c r="J369" s="2"/>
      <c r="K369" s="2"/>
      <c r="L369" s="3"/>
      <c r="M369" s="8"/>
      <c r="N369" s="8"/>
      <c r="O369" s="12"/>
      <c r="P369" s="4"/>
      <c r="Q369" s="4"/>
      <c r="R369" s="4"/>
      <c r="S369" s="72">
        <f t="shared" si="10"/>
        <v>0</v>
      </c>
      <c r="T369" s="72">
        <f>IF(G369="Vervalt",0,IF(G369=0,0,IF(LEN(G369)=0,0,(VLOOKUP($G369,PDC!$B$6:$I$74,6,FALSE)))))</f>
        <v>0</v>
      </c>
      <c r="U369" s="72">
        <f t="shared" si="11"/>
        <v>0</v>
      </c>
      <c r="V369" s="73">
        <f>IF(G369="Vervalt",0,IF(J369="Inkoop bij 3e partij",Q369*(1+PDC!$F$28),0))</f>
        <v>0</v>
      </c>
      <c r="W369" s="73">
        <f>IF(G369="Vervalt",0,IF(J369="Inkoop bij 3e partij",P369*(1+PDC!$F$27)+IF(G369=0,0,IF(LEN(G369)=0,0,VLOOKUP($G369,PDC!$B$6:$I$74,7,FALSE))),0))</f>
        <v>0</v>
      </c>
      <c r="X369" s="74">
        <f>IF(G369="Vervalt",0,IF(J369="Inkoop bij 3e partij",0,IF(G369=0,0,IF(LEN(G369)=0,0,VLOOKUP($G369,PDC!$B$6:$I$74,5,FALSE)))))</f>
        <v>0</v>
      </c>
      <c r="Y369" s="74">
        <f>IF(G369="Vervalt",0,IF(J369="On-Net maken (glasvezel)",$M369*PDC!$F$23+$N369*PDC!$F$24+PDC!$F$22+$O369,IF(J369="On-Net maken (radio)",PDC!$F$25+$O369,0)))</f>
        <v>0</v>
      </c>
    </row>
    <row r="370" spans="1:25" x14ac:dyDescent="0.3">
      <c r="A370" s="149" t="str">
        <f>IF(LEN(LocatieLijst!A370)=0,"",LocatieLijst!A370)</f>
        <v/>
      </c>
      <c r="B370" s="149" t="str">
        <f>IF(LEN(LocatieLijst!B370)=0,"",LocatieLijst!B370)</f>
        <v/>
      </c>
      <c r="C370" s="149" t="str">
        <f>IF(LEN(LocatieLijst!C370)=0,"",LocatieLijst!C370)</f>
        <v/>
      </c>
      <c r="D370" s="149" t="str">
        <f>IF(LEN(LocatieLijst!D370)=0,"",LocatieLijst!D370)</f>
        <v/>
      </c>
      <c r="E370" s="149" t="str">
        <f>IF(LEN(LocatieLijst!E370)=0,"",LocatieLijst!E370)</f>
        <v/>
      </c>
      <c r="F370" s="149" t="str">
        <f>IF(LEN(LocatieLijst!F370)=0,"",LocatieLijst!F370)</f>
        <v/>
      </c>
      <c r="G370" s="149" t="str">
        <f>IF(LEN(LocatieLijst!G370)=0,"",LocatieLijst!G370)</f>
        <v/>
      </c>
      <c r="H370" s="150" t="str">
        <f>IF(G370="Vervalt","Vervalt",IF(G370=0,"",IF(LEN(G370)=0,"",(VLOOKUP(Scenario1!$G370,PDC!$B$6:$I$74,2,FALSE)))))</f>
        <v/>
      </c>
      <c r="I370" s="149" t="str">
        <f>IF(LEN(LocatieLijst!I370)=0,"",LocatieLijst!I370)</f>
        <v/>
      </c>
      <c r="J370" s="2"/>
      <c r="K370" s="2"/>
      <c r="L370" s="3"/>
      <c r="M370" s="8"/>
      <c r="N370" s="8"/>
      <c r="O370" s="12"/>
      <c r="P370" s="4"/>
      <c r="Q370" s="4"/>
      <c r="R370" s="4"/>
      <c r="S370" s="72">
        <f t="shared" si="10"/>
        <v>0</v>
      </c>
      <c r="T370" s="72">
        <f>IF(G370="Vervalt",0,IF(G370=0,0,IF(LEN(G370)=0,0,(VLOOKUP($G370,PDC!$B$6:$I$74,6,FALSE)))))</f>
        <v>0</v>
      </c>
      <c r="U370" s="72">
        <f t="shared" si="11"/>
        <v>0</v>
      </c>
      <c r="V370" s="73">
        <f>IF(G370="Vervalt",0,IF(J370="Inkoop bij 3e partij",Q370*(1+PDC!$F$28),0))</f>
        <v>0</v>
      </c>
      <c r="W370" s="73">
        <f>IF(G370="Vervalt",0,IF(J370="Inkoop bij 3e partij",P370*(1+PDC!$F$27)+IF(G370=0,0,IF(LEN(G370)=0,0,VLOOKUP($G370,PDC!$B$6:$I$74,7,FALSE))),0))</f>
        <v>0</v>
      </c>
      <c r="X370" s="74">
        <f>IF(G370="Vervalt",0,IF(J370="Inkoop bij 3e partij",0,IF(G370=0,0,IF(LEN(G370)=0,0,VLOOKUP($G370,PDC!$B$6:$I$74,5,FALSE)))))</f>
        <v>0</v>
      </c>
      <c r="Y370" s="74">
        <f>IF(G370="Vervalt",0,IF(J370="On-Net maken (glasvezel)",$M370*PDC!$F$23+$N370*PDC!$F$24+PDC!$F$22+$O370,IF(J370="On-Net maken (radio)",PDC!$F$25+$O370,0)))</f>
        <v>0</v>
      </c>
    </row>
    <row r="371" spans="1:25" x14ac:dyDescent="0.3">
      <c r="A371" s="149" t="str">
        <f>IF(LEN(LocatieLijst!A371)=0,"",LocatieLijst!A371)</f>
        <v/>
      </c>
      <c r="B371" s="149" t="str">
        <f>IF(LEN(LocatieLijst!B371)=0,"",LocatieLijst!B371)</f>
        <v/>
      </c>
      <c r="C371" s="149" t="str">
        <f>IF(LEN(LocatieLijst!C371)=0,"",LocatieLijst!C371)</f>
        <v/>
      </c>
      <c r="D371" s="149" t="str">
        <f>IF(LEN(LocatieLijst!D371)=0,"",LocatieLijst!D371)</f>
        <v/>
      </c>
      <c r="E371" s="149" t="str">
        <f>IF(LEN(LocatieLijst!E371)=0,"",LocatieLijst!E371)</f>
        <v/>
      </c>
      <c r="F371" s="149" t="str">
        <f>IF(LEN(LocatieLijst!F371)=0,"",LocatieLijst!F371)</f>
        <v/>
      </c>
      <c r="G371" s="149" t="str">
        <f>IF(LEN(LocatieLijst!G371)=0,"",LocatieLijst!G371)</f>
        <v/>
      </c>
      <c r="H371" s="150" t="str">
        <f>IF(G371="Vervalt","Vervalt",IF(G371=0,"",IF(LEN(G371)=0,"",(VLOOKUP(Scenario1!$G371,PDC!$B$6:$I$74,2,FALSE)))))</f>
        <v/>
      </c>
      <c r="I371" s="149" t="str">
        <f>IF(LEN(LocatieLijst!I371)=0,"",LocatieLijst!I371)</f>
        <v/>
      </c>
      <c r="J371" s="2"/>
      <c r="K371" s="2"/>
      <c r="L371" s="3"/>
      <c r="M371" s="8"/>
      <c r="N371" s="8"/>
      <c r="O371" s="12"/>
      <c r="P371" s="4"/>
      <c r="Q371" s="4"/>
      <c r="R371" s="4"/>
      <c r="S371" s="72">
        <f t="shared" si="10"/>
        <v>0</v>
      </c>
      <c r="T371" s="72">
        <f>IF(G371="Vervalt",0,IF(G371=0,0,IF(LEN(G371)=0,0,(VLOOKUP($G371,PDC!$B$6:$I$74,6,FALSE)))))</f>
        <v>0</v>
      </c>
      <c r="U371" s="72">
        <f t="shared" si="11"/>
        <v>0</v>
      </c>
      <c r="V371" s="73">
        <f>IF(G371="Vervalt",0,IF(J371="Inkoop bij 3e partij",Q371*(1+PDC!$F$28),0))</f>
        <v>0</v>
      </c>
      <c r="W371" s="73">
        <f>IF(G371="Vervalt",0,IF(J371="Inkoop bij 3e partij",P371*(1+PDC!$F$27)+IF(G371=0,0,IF(LEN(G371)=0,0,VLOOKUP($G371,PDC!$B$6:$I$74,7,FALSE))),0))</f>
        <v>0</v>
      </c>
      <c r="X371" s="74">
        <f>IF(G371="Vervalt",0,IF(J371="Inkoop bij 3e partij",0,IF(G371=0,0,IF(LEN(G371)=0,0,VLOOKUP($G371,PDC!$B$6:$I$74,5,FALSE)))))</f>
        <v>0</v>
      </c>
      <c r="Y371" s="74">
        <f>IF(G371="Vervalt",0,IF(J371="On-Net maken (glasvezel)",$M371*PDC!$F$23+$N371*PDC!$F$24+PDC!$F$22+$O371,IF(J371="On-Net maken (radio)",PDC!$F$25+$O371,0)))</f>
        <v>0</v>
      </c>
    </row>
    <row r="372" spans="1:25" x14ac:dyDescent="0.3">
      <c r="A372" s="149" t="str">
        <f>IF(LEN(LocatieLijst!A372)=0,"",LocatieLijst!A372)</f>
        <v/>
      </c>
      <c r="B372" s="149" t="str">
        <f>IF(LEN(LocatieLijst!B372)=0,"",LocatieLijst!B372)</f>
        <v/>
      </c>
      <c r="C372" s="149" t="str">
        <f>IF(LEN(LocatieLijst!C372)=0,"",LocatieLijst!C372)</f>
        <v/>
      </c>
      <c r="D372" s="149" t="str">
        <f>IF(LEN(LocatieLijst!D372)=0,"",LocatieLijst!D372)</f>
        <v/>
      </c>
      <c r="E372" s="149" t="str">
        <f>IF(LEN(LocatieLijst!E372)=0,"",LocatieLijst!E372)</f>
        <v/>
      </c>
      <c r="F372" s="149" t="str">
        <f>IF(LEN(LocatieLijst!F372)=0,"",LocatieLijst!F372)</f>
        <v/>
      </c>
      <c r="G372" s="149" t="str">
        <f>IF(LEN(LocatieLijst!G372)=0,"",LocatieLijst!G372)</f>
        <v/>
      </c>
      <c r="H372" s="150" t="str">
        <f>IF(G372="Vervalt","Vervalt",IF(G372=0,"",IF(LEN(G372)=0,"",(VLOOKUP(Scenario1!$G372,PDC!$B$6:$I$74,2,FALSE)))))</f>
        <v/>
      </c>
      <c r="I372" s="149" t="str">
        <f>IF(LEN(LocatieLijst!I372)=0,"",LocatieLijst!I372)</f>
        <v/>
      </c>
      <c r="J372" s="2"/>
      <c r="K372" s="2"/>
      <c r="L372" s="3"/>
      <c r="M372" s="8"/>
      <c r="N372" s="8"/>
      <c r="O372" s="12"/>
      <c r="P372" s="4"/>
      <c r="Q372" s="4"/>
      <c r="R372" s="4"/>
      <c r="S372" s="72">
        <f t="shared" si="10"/>
        <v>0</v>
      </c>
      <c r="T372" s="72">
        <f>IF(G372="Vervalt",0,IF(G372=0,0,IF(LEN(G372)=0,0,(VLOOKUP($G372,PDC!$B$6:$I$74,6,FALSE)))))</f>
        <v>0</v>
      </c>
      <c r="U372" s="72">
        <f t="shared" si="11"/>
        <v>0</v>
      </c>
      <c r="V372" s="73">
        <f>IF(G372="Vervalt",0,IF(J372="Inkoop bij 3e partij",Q372*(1+PDC!$F$28),0))</f>
        <v>0</v>
      </c>
      <c r="W372" s="73">
        <f>IF(G372="Vervalt",0,IF(J372="Inkoop bij 3e partij",P372*(1+PDC!$F$27)+IF(G372=0,0,IF(LEN(G372)=0,0,VLOOKUP($G372,PDC!$B$6:$I$74,7,FALSE))),0))</f>
        <v>0</v>
      </c>
      <c r="X372" s="74">
        <f>IF(G372="Vervalt",0,IF(J372="Inkoop bij 3e partij",0,IF(G372=0,0,IF(LEN(G372)=0,0,VLOOKUP($G372,PDC!$B$6:$I$74,5,FALSE)))))</f>
        <v>0</v>
      </c>
      <c r="Y372" s="74">
        <f>IF(G372="Vervalt",0,IF(J372="On-Net maken (glasvezel)",$M372*PDC!$F$23+$N372*PDC!$F$24+PDC!$F$22+$O372,IF(J372="On-Net maken (radio)",PDC!$F$25+$O372,0)))</f>
        <v>0</v>
      </c>
    </row>
    <row r="373" spans="1:25" x14ac:dyDescent="0.3">
      <c r="A373" s="149" t="str">
        <f>IF(LEN(LocatieLijst!A373)=0,"",LocatieLijst!A373)</f>
        <v/>
      </c>
      <c r="B373" s="149" t="str">
        <f>IF(LEN(LocatieLijst!B373)=0,"",LocatieLijst!B373)</f>
        <v/>
      </c>
      <c r="C373" s="149" t="str">
        <f>IF(LEN(LocatieLijst!C373)=0,"",LocatieLijst!C373)</f>
        <v/>
      </c>
      <c r="D373" s="149" t="str">
        <f>IF(LEN(LocatieLijst!D373)=0,"",LocatieLijst!D373)</f>
        <v/>
      </c>
      <c r="E373" s="149" t="str">
        <f>IF(LEN(LocatieLijst!E373)=0,"",LocatieLijst!E373)</f>
        <v/>
      </c>
      <c r="F373" s="149" t="str">
        <f>IF(LEN(LocatieLijst!F373)=0,"",LocatieLijst!F373)</f>
        <v/>
      </c>
      <c r="G373" s="149" t="str">
        <f>IF(LEN(LocatieLijst!G373)=0,"",LocatieLijst!G373)</f>
        <v/>
      </c>
      <c r="H373" s="150" t="str">
        <f>IF(G373="Vervalt","Vervalt",IF(G373=0,"",IF(LEN(G373)=0,"",(VLOOKUP(Scenario1!$G373,PDC!$B$6:$I$74,2,FALSE)))))</f>
        <v/>
      </c>
      <c r="I373" s="149" t="str">
        <f>IF(LEN(LocatieLijst!I373)=0,"",LocatieLijst!I373)</f>
        <v/>
      </c>
      <c r="J373" s="2"/>
      <c r="K373" s="2"/>
      <c r="L373" s="3"/>
      <c r="M373" s="8"/>
      <c r="N373" s="8"/>
      <c r="O373" s="12"/>
      <c r="P373" s="4"/>
      <c r="Q373" s="4"/>
      <c r="R373" s="4"/>
      <c r="S373" s="72">
        <f t="shared" si="10"/>
        <v>0</v>
      </c>
      <c r="T373" s="72">
        <f>IF(G373="Vervalt",0,IF(G373=0,0,IF(LEN(G373)=0,0,(VLOOKUP($G373,PDC!$B$6:$I$74,6,FALSE)))))</f>
        <v>0</v>
      </c>
      <c r="U373" s="72">
        <f t="shared" si="11"/>
        <v>0</v>
      </c>
      <c r="V373" s="73">
        <f>IF(G373="Vervalt",0,IF(J373="Inkoop bij 3e partij",Q373*(1+PDC!$F$28),0))</f>
        <v>0</v>
      </c>
      <c r="W373" s="73">
        <f>IF(G373="Vervalt",0,IF(J373="Inkoop bij 3e partij",P373*(1+PDC!$F$27)+IF(G373=0,0,IF(LEN(G373)=0,0,VLOOKUP($G373,PDC!$B$6:$I$74,7,FALSE))),0))</f>
        <v>0</v>
      </c>
      <c r="X373" s="74">
        <f>IF(G373="Vervalt",0,IF(J373="Inkoop bij 3e partij",0,IF(G373=0,0,IF(LEN(G373)=0,0,VLOOKUP($G373,PDC!$B$6:$I$74,5,FALSE)))))</f>
        <v>0</v>
      </c>
      <c r="Y373" s="74">
        <f>IF(G373="Vervalt",0,IF(J373="On-Net maken (glasvezel)",$M373*PDC!$F$23+$N373*PDC!$F$24+PDC!$F$22+$O373,IF(J373="On-Net maken (radio)",PDC!$F$25+$O373,0)))</f>
        <v>0</v>
      </c>
    </row>
    <row r="374" spans="1:25" x14ac:dyDescent="0.3">
      <c r="A374" s="149" t="str">
        <f>IF(LEN(LocatieLijst!A374)=0,"",LocatieLijst!A374)</f>
        <v/>
      </c>
      <c r="B374" s="149" t="str">
        <f>IF(LEN(LocatieLijst!B374)=0,"",LocatieLijst!B374)</f>
        <v/>
      </c>
      <c r="C374" s="149" t="str">
        <f>IF(LEN(LocatieLijst!C374)=0,"",LocatieLijst!C374)</f>
        <v/>
      </c>
      <c r="D374" s="149" t="str">
        <f>IF(LEN(LocatieLijst!D374)=0,"",LocatieLijst!D374)</f>
        <v/>
      </c>
      <c r="E374" s="149" t="str">
        <f>IF(LEN(LocatieLijst!E374)=0,"",LocatieLijst!E374)</f>
        <v/>
      </c>
      <c r="F374" s="149" t="str">
        <f>IF(LEN(LocatieLijst!F374)=0,"",LocatieLijst!F374)</f>
        <v/>
      </c>
      <c r="G374" s="149" t="str">
        <f>IF(LEN(LocatieLijst!G374)=0,"",LocatieLijst!G374)</f>
        <v/>
      </c>
      <c r="H374" s="150" t="str">
        <f>IF(G374="Vervalt","Vervalt",IF(G374=0,"",IF(LEN(G374)=0,"",(VLOOKUP(Scenario1!$G374,PDC!$B$6:$I$74,2,FALSE)))))</f>
        <v/>
      </c>
      <c r="I374" s="149" t="str">
        <f>IF(LEN(LocatieLijst!I374)=0,"",LocatieLijst!I374)</f>
        <v/>
      </c>
      <c r="J374" s="2"/>
      <c r="K374" s="2"/>
      <c r="L374" s="3"/>
      <c r="M374" s="8"/>
      <c r="N374" s="8"/>
      <c r="O374" s="12"/>
      <c r="P374" s="4"/>
      <c r="Q374" s="4"/>
      <c r="R374" s="4"/>
      <c r="S374" s="72">
        <f t="shared" si="10"/>
        <v>0</v>
      </c>
      <c r="T374" s="72">
        <f>IF(G374="Vervalt",0,IF(G374=0,0,IF(LEN(G374)=0,0,(VLOOKUP($G374,PDC!$B$6:$I$74,6,FALSE)))))</f>
        <v>0</v>
      </c>
      <c r="U374" s="72">
        <f t="shared" si="11"/>
        <v>0</v>
      </c>
      <c r="V374" s="73">
        <f>IF(G374="Vervalt",0,IF(J374="Inkoop bij 3e partij",Q374*(1+PDC!$F$28),0))</f>
        <v>0</v>
      </c>
      <c r="W374" s="73">
        <f>IF(G374="Vervalt",0,IF(J374="Inkoop bij 3e partij",P374*(1+PDC!$F$27)+IF(G374=0,0,IF(LEN(G374)=0,0,VLOOKUP($G374,PDC!$B$6:$I$74,7,FALSE))),0))</f>
        <v>0</v>
      </c>
      <c r="X374" s="74">
        <f>IF(G374="Vervalt",0,IF(J374="Inkoop bij 3e partij",0,IF(G374=0,0,IF(LEN(G374)=0,0,VLOOKUP($G374,PDC!$B$6:$I$74,5,FALSE)))))</f>
        <v>0</v>
      </c>
      <c r="Y374" s="74">
        <f>IF(G374="Vervalt",0,IF(J374="On-Net maken (glasvezel)",$M374*PDC!$F$23+$N374*PDC!$F$24+PDC!$F$22+$O374,IF(J374="On-Net maken (radio)",PDC!$F$25+$O374,0)))</f>
        <v>0</v>
      </c>
    </row>
    <row r="375" spans="1:25" x14ac:dyDescent="0.3">
      <c r="A375" s="149" t="str">
        <f>IF(LEN(LocatieLijst!A375)=0,"",LocatieLijst!A375)</f>
        <v/>
      </c>
      <c r="B375" s="149" t="str">
        <f>IF(LEN(LocatieLijst!B375)=0,"",LocatieLijst!B375)</f>
        <v/>
      </c>
      <c r="C375" s="149" t="str">
        <f>IF(LEN(LocatieLijst!C375)=0,"",LocatieLijst!C375)</f>
        <v/>
      </c>
      <c r="D375" s="149" t="str">
        <f>IF(LEN(LocatieLijst!D375)=0,"",LocatieLijst!D375)</f>
        <v/>
      </c>
      <c r="E375" s="149" t="str">
        <f>IF(LEN(LocatieLijst!E375)=0,"",LocatieLijst!E375)</f>
        <v/>
      </c>
      <c r="F375" s="149" t="str">
        <f>IF(LEN(LocatieLijst!F375)=0,"",LocatieLijst!F375)</f>
        <v/>
      </c>
      <c r="G375" s="149" t="str">
        <f>IF(LEN(LocatieLijst!G375)=0,"",LocatieLijst!G375)</f>
        <v/>
      </c>
      <c r="H375" s="150" t="str">
        <f>IF(G375="Vervalt","Vervalt",IF(G375=0,"",IF(LEN(G375)=0,"",(VLOOKUP(Scenario1!$G375,PDC!$B$6:$I$74,2,FALSE)))))</f>
        <v/>
      </c>
      <c r="I375" s="149" t="str">
        <f>IF(LEN(LocatieLijst!I375)=0,"",LocatieLijst!I375)</f>
        <v/>
      </c>
      <c r="J375" s="2"/>
      <c r="K375" s="2"/>
      <c r="L375" s="3"/>
      <c r="M375" s="8"/>
      <c r="N375" s="8"/>
      <c r="O375" s="12"/>
      <c r="P375" s="4"/>
      <c r="Q375" s="4"/>
      <c r="R375" s="4"/>
      <c r="S375" s="72">
        <f t="shared" si="10"/>
        <v>0</v>
      </c>
      <c r="T375" s="72">
        <f>IF(G375="Vervalt",0,IF(G375=0,0,IF(LEN(G375)=0,0,(VLOOKUP($G375,PDC!$B$6:$I$74,6,FALSE)))))</f>
        <v>0</v>
      </c>
      <c r="U375" s="72">
        <f t="shared" si="11"/>
        <v>0</v>
      </c>
      <c r="V375" s="73">
        <f>IF(G375="Vervalt",0,IF(J375="Inkoop bij 3e partij",Q375*(1+PDC!$F$28),0))</f>
        <v>0</v>
      </c>
      <c r="W375" s="73">
        <f>IF(G375="Vervalt",0,IF(J375="Inkoop bij 3e partij",P375*(1+PDC!$F$27)+IF(G375=0,0,IF(LEN(G375)=0,0,VLOOKUP($G375,PDC!$B$6:$I$74,7,FALSE))),0))</f>
        <v>0</v>
      </c>
      <c r="X375" s="74">
        <f>IF(G375="Vervalt",0,IF(J375="Inkoop bij 3e partij",0,IF(G375=0,0,IF(LEN(G375)=0,0,VLOOKUP($G375,PDC!$B$6:$I$74,5,FALSE)))))</f>
        <v>0</v>
      </c>
      <c r="Y375" s="74">
        <f>IF(G375="Vervalt",0,IF(J375="On-Net maken (glasvezel)",$M375*PDC!$F$23+$N375*PDC!$F$24+PDC!$F$22+$O375,IF(J375="On-Net maken (radio)",PDC!$F$25+$O375,0)))</f>
        <v>0</v>
      </c>
    </row>
    <row r="376" spans="1:25" x14ac:dyDescent="0.3">
      <c r="A376" s="149" t="str">
        <f>IF(LEN(LocatieLijst!A376)=0,"",LocatieLijst!A376)</f>
        <v/>
      </c>
      <c r="B376" s="149" t="str">
        <f>IF(LEN(LocatieLijst!B376)=0,"",LocatieLijst!B376)</f>
        <v/>
      </c>
      <c r="C376" s="149" t="str">
        <f>IF(LEN(LocatieLijst!C376)=0,"",LocatieLijst!C376)</f>
        <v/>
      </c>
      <c r="D376" s="149" t="str">
        <f>IF(LEN(LocatieLijst!D376)=0,"",LocatieLijst!D376)</f>
        <v/>
      </c>
      <c r="E376" s="149" t="str">
        <f>IF(LEN(LocatieLijst!E376)=0,"",LocatieLijst!E376)</f>
        <v/>
      </c>
      <c r="F376" s="149" t="str">
        <f>IF(LEN(LocatieLijst!F376)=0,"",LocatieLijst!F376)</f>
        <v/>
      </c>
      <c r="G376" s="149" t="str">
        <f>IF(LEN(LocatieLijst!G376)=0,"",LocatieLijst!G376)</f>
        <v/>
      </c>
      <c r="H376" s="150" t="str">
        <f>IF(G376="Vervalt","Vervalt",IF(G376=0,"",IF(LEN(G376)=0,"",(VLOOKUP(Scenario1!$G376,PDC!$B$6:$I$74,2,FALSE)))))</f>
        <v/>
      </c>
      <c r="I376" s="149" t="str">
        <f>IF(LEN(LocatieLijst!I376)=0,"",LocatieLijst!I376)</f>
        <v/>
      </c>
      <c r="J376" s="2"/>
      <c r="K376" s="2"/>
      <c r="L376" s="3"/>
      <c r="M376" s="8"/>
      <c r="N376" s="8"/>
      <c r="O376" s="12"/>
      <c r="P376" s="4"/>
      <c r="Q376" s="4"/>
      <c r="R376" s="4"/>
      <c r="S376" s="72">
        <f t="shared" si="10"/>
        <v>0</v>
      </c>
      <c r="T376" s="72">
        <f>IF(G376="Vervalt",0,IF(G376=0,0,IF(LEN(G376)=0,0,(VLOOKUP($G376,PDC!$B$6:$I$74,6,FALSE)))))</f>
        <v>0</v>
      </c>
      <c r="U376" s="72">
        <f t="shared" si="11"/>
        <v>0</v>
      </c>
      <c r="V376" s="73">
        <f>IF(G376="Vervalt",0,IF(J376="Inkoop bij 3e partij",Q376*(1+PDC!$F$28),0))</f>
        <v>0</v>
      </c>
      <c r="W376" s="73">
        <f>IF(G376="Vervalt",0,IF(J376="Inkoop bij 3e partij",P376*(1+PDC!$F$27)+IF(G376=0,0,IF(LEN(G376)=0,0,VLOOKUP($G376,PDC!$B$6:$I$74,7,FALSE))),0))</f>
        <v>0</v>
      </c>
      <c r="X376" s="74">
        <f>IF(G376="Vervalt",0,IF(J376="Inkoop bij 3e partij",0,IF(G376=0,0,IF(LEN(G376)=0,0,VLOOKUP($G376,PDC!$B$6:$I$74,5,FALSE)))))</f>
        <v>0</v>
      </c>
      <c r="Y376" s="74">
        <f>IF(G376="Vervalt",0,IF(J376="On-Net maken (glasvezel)",$M376*PDC!$F$23+$N376*PDC!$F$24+PDC!$F$22+$O376,IF(J376="On-Net maken (radio)",PDC!$F$25+$O376,0)))</f>
        <v>0</v>
      </c>
    </row>
    <row r="377" spans="1:25" x14ac:dyDescent="0.3">
      <c r="A377" s="149" t="str">
        <f>IF(LEN(LocatieLijst!A377)=0,"",LocatieLijst!A377)</f>
        <v/>
      </c>
      <c r="B377" s="149" t="str">
        <f>IF(LEN(LocatieLijst!B377)=0,"",LocatieLijst!B377)</f>
        <v/>
      </c>
      <c r="C377" s="149" t="str">
        <f>IF(LEN(LocatieLijst!C377)=0,"",LocatieLijst!C377)</f>
        <v/>
      </c>
      <c r="D377" s="149" t="str">
        <f>IF(LEN(LocatieLijst!D377)=0,"",LocatieLijst!D377)</f>
        <v/>
      </c>
      <c r="E377" s="149" t="str">
        <f>IF(LEN(LocatieLijst!E377)=0,"",LocatieLijst!E377)</f>
        <v/>
      </c>
      <c r="F377" s="149" t="str">
        <f>IF(LEN(LocatieLijst!F377)=0,"",LocatieLijst!F377)</f>
        <v/>
      </c>
      <c r="G377" s="149" t="str">
        <f>IF(LEN(LocatieLijst!G377)=0,"",LocatieLijst!G377)</f>
        <v/>
      </c>
      <c r="H377" s="150" t="str">
        <f>IF(G377="Vervalt","Vervalt",IF(G377=0,"",IF(LEN(G377)=0,"",(VLOOKUP(Scenario1!$G377,PDC!$B$6:$I$74,2,FALSE)))))</f>
        <v/>
      </c>
      <c r="I377" s="149" t="str">
        <f>IF(LEN(LocatieLijst!I377)=0,"",LocatieLijst!I377)</f>
        <v/>
      </c>
      <c r="J377" s="2"/>
      <c r="K377" s="2"/>
      <c r="L377" s="3"/>
      <c r="M377" s="8"/>
      <c r="N377" s="8"/>
      <c r="O377" s="12"/>
      <c r="P377" s="4"/>
      <c r="Q377" s="4"/>
      <c r="R377" s="4"/>
      <c r="S377" s="72">
        <f t="shared" si="10"/>
        <v>0</v>
      </c>
      <c r="T377" s="72">
        <f>IF(G377="Vervalt",0,IF(G377=0,0,IF(LEN(G377)=0,0,(VLOOKUP($G377,PDC!$B$6:$I$74,6,FALSE)))))</f>
        <v>0</v>
      </c>
      <c r="U377" s="72">
        <f t="shared" si="11"/>
        <v>0</v>
      </c>
      <c r="V377" s="73">
        <f>IF(G377="Vervalt",0,IF(J377="Inkoop bij 3e partij",Q377*(1+PDC!$F$28),0))</f>
        <v>0</v>
      </c>
      <c r="W377" s="73">
        <f>IF(G377="Vervalt",0,IF(J377="Inkoop bij 3e partij",P377*(1+PDC!$F$27)+IF(G377=0,0,IF(LEN(G377)=0,0,VLOOKUP($G377,PDC!$B$6:$I$74,7,FALSE))),0))</f>
        <v>0</v>
      </c>
      <c r="X377" s="74">
        <f>IF(G377="Vervalt",0,IF(J377="Inkoop bij 3e partij",0,IF(G377=0,0,IF(LEN(G377)=0,0,VLOOKUP($G377,PDC!$B$6:$I$74,5,FALSE)))))</f>
        <v>0</v>
      </c>
      <c r="Y377" s="74">
        <f>IF(G377="Vervalt",0,IF(J377="On-Net maken (glasvezel)",$M377*PDC!$F$23+$N377*PDC!$F$24+PDC!$F$22+$O377,IF(J377="On-Net maken (radio)",PDC!$F$25+$O377,0)))</f>
        <v>0</v>
      </c>
    </row>
    <row r="378" spans="1:25" x14ac:dyDescent="0.3">
      <c r="A378" s="149" t="str">
        <f>IF(LEN(LocatieLijst!A378)=0,"",LocatieLijst!A378)</f>
        <v/>
      </c>
      <c r="B378" s="149" t="str">
        <f>IF(LEN(LocatieLijst!B378)=0,"",LocatieLijst!B378)</f>
        <v/>
      </c>
      <c r="C378" s="149" t="str">
        <f>IF(LEN(LocatieLijst!C378)=0,"",LocatieLijst!C378)</f>
        <v/>
      </c>
      <c r="D378" s="149" t="str">
        <f>IF(LEN(LocatieLijst!D378)=0,"",LocatieLijst!D378)</f>
        <v/>
      </c>
      <c r="E378" s="149" t="str">
        <f>IF(LEN(LocatieLijst!E378)=0,"",LocatieLijst!E378)</f>
        <v/>
      </c>
      <c r="F378" s="149" t="str">
        <f>IF(LEN(LocatieLijst!F378)=0,"",LocatieLijst!F378)</f>
        <v/>
      </c>
      <c r="G378" s="149" t="str">
        <f>IF(LEN(LocatieLijst!G378)=0,"",LocatieLijst!G378)</f>
        <v/>
      </c>
      <c r="H378" s="150" t="str">
        <f>IF(G378="Vervalt","Vervalt",IF(G378=0,"",IF(LEN(G378)=0,"",(VLOOKUP(Scenario1!$G378,PDC!$B$6:$I$74,2,FALSE)))))</f>
        <v/>
      </c>
      <c r="I378" s="149" t="str">
        <f>IF(LEN(LocatieLijst!I378)=0,"",LocatieLijst!I378)</f>
        <v/>
      </c>
      <c r="J378" s="2"/>
      <c r="K378" s="2"/>
      <c r="L378" s="3"/>
      <c r="M378" s="8"/>
      <c r="N378" s="8"/>
      <c r="O378" s="12"/>
      <c r="P378" s="4"/>
      <c r="Q378" s="4"/>
      <c r="R378" s="4"/>
      <c r="S378" s="72">
        <f t="shared" si="10"/>
        <v>0</v>
      </c>
      <c r="T378" s="72">
        <f>IF(G378="Vervalt",0,IF(G378=0,0,IF(LEN(G378)=0,0,(VLOOKUP($G378,PDC!$B$6:$I$74,6,FALSE)))))</f>
        <v>0</v>
      </c>
      <c r="U378" s="72">
        <f t="shared" si="11"/>
        <v>0</v>
      </c>
      <c r="V378" s="73">
        <f>IF(G378="Vervalt",0,IF(J378="Inkoop bij 3e partij",Q378*(1+PDC!$F$28),0))</f>
        <v>0</v>
      </c>
      <c r="W378" s="73">
        <f>IF(G378="Vervalt",0,IF(J378="Inkoop bij 3e partij",P378*(1+PDC!$F$27)+IF(G378=0,0,IF(LEN(G378)=0,0,VLOOKUP($G378,PDC!$B$6:$I$74,7,FALSE))),0))</f>
        <v>0</v>
      </c>
      <c r="X378" s="74">
        <f>IF(G378="Vervalt",0,IF(J378="Inkoop bij 3e partij",0,IF(G378=0,0,IF(LEN(G378)=0,0,VLOOKUP($G378,PDC!$B$6:$I$74,5,FALSE)))))</f>
        <v>0</v>
      </c>
      <c r="Y378" s="74">
        <f>IF(G378="Vervalt",0,IF(J378="On-Net maken (glasvezel)",$M378*PDC!$F$23+$N378*PDC!$F$24+PDC!$F$22+$O378,IF(J378="On-Net maken (radio)",PDC!$F$25+$O378,0)))</f>
        <v>0</v>
      </c>
    </row>
    <row r="379" spans="1:25" x14ac:dyDescent="0.3">
      <c r="A379" s="149" t="str">
        <f>IF(LEN(LocatieLijst!A379)=0,"",LocatieLijst!A379)</f>
        <v/>
      </c>
      <c r="B379" s="149" t="str">
        <f>IF(LEN(LocatieLijst!B379)=0,"",LocatieLijst!B379)</f>
        <v/>
      </c>
      <c r="C379" s="149" t="str">
        <f>IF(LEN(LocatieLijst!C379)=0,"",LocatieLijst!C379)</f>
        <v/>
      </c>
      <c r="D379" s="149" t="str">
        <f>IF(LEN(LocatieLijst!D379)=0,"",LocatieLijst!D379)</f>
        <v/>
      </c>
      <c r="E379" s="149" t="str">
        <f>IF(LEN(LocatieLijst!E379)=0,"",LocatieLijst!E379)</f>
        <v/>
      </c>
      <c r="F379" s="149" t="str">
        <f>IF(LEN(LocatieLijst!F379)=0,"",LocatieLijst!F379)</f>
        <v/>
      </c>
      <c r="G379" s="149" t="str">
        <f>IF(LEN(LocatieLijst!G379)=0,"",LocatieLijst!G379)</f>
        <v/>
      </c>
      <c r="H379" s="150" t="str">
        <f>IF(G379="Vervalt","Vervalt",IF(G379=0,"",IF(LEN(G379)=0,"",(VLOOKUP(Scenario1!$G379,PDC!$B$6:$I$74,2,FALSE)))))</f>
        <v/>
      </c>
      <c r="I379" s="149" t="str">
        <f>IF(LEN(LocatieLijst!I379)=0,"",LocatieLijst!I379)</f>
        <v/>
      </c>
      <c r="J379" s="2"/>
      <c r="K379" s="2"/>
      <c r="L379" s="3"/>
      <c r="M379" s="8"/>
      <c r="N379" s="8"/>
      <c r="O379" s="12"/>
      <c r="P379" s="4"/>
      <c r="Q379" s="4"/>
      <c r="R379" s="4"/>
      <c r="S379" s="72">
        <f t="shared" si="10"/>
        <v>0</v>
      </c>
      <c r="T379" s="72">
        <f>IF(G379="Vervalt",0,IF(G379=0,0,IF(LEN(G379)=0,0,(VLOOKUP($G379,PDC!$B$6:$I$74,6,FALSE)))))</f>
        <v>0</v>
      </c>
      <c r="U379" s="72">
        <f t="shared" si="11"/>
        <v>0</v>
      </c>
      <c r="V379" s="73">
        <f>IF(G379="Vervalt",0,IF(J379="Inkoop bij 3e partij",Q379*(1+PDC!$F$28),0))</f>
        <v>0</v>
      </c>
      <c r="W379" s="73">
        <f>IF(G379="Vervalt",0,IF(J379="Inkoop bij 3e partij",P379*(1+PDC!$F$27)+IF(G379=0,0,IF(LEN(G379)=0,0,VLOOKUP($G379,PDC!$B$6:$I$74,7,FALSE))),0))</f>
        <v>0</v>
      </c>
      <c r="X379" s="74">
        <f>IF(G379="Vervalt",0,IF(J379="Inkoop bij 3e partij",0,IF(G379=0,0,IF(LEN(G379)=0,0,VLOOKUP($G379,PDC!$B$6:$I$74,5,FALSE)))))</f>
        <v>0</v>
      </c>
      <c r="Y379" s="74">
        <f>IF(G379="Vervalt",0,IF(J379="On-Net maken (glasvezel)",$M379*PDC!$F$23+$N379*PDC!$F$24+PDC!$F$22+$O379,IF(J379="On-Net maken (radio)",PDC!$F$25+$O379,0)))</f>
        <v>0</v>
      </c>
    </row>
    <row r="380" spans="1:25" x14ac:dyDescent="0.3">
      <c r="A380" s="149" t="str">
        <f>IF(LEN(LocatieLijst!A380)=0,"",LocatieLijst!A380)</f>
        <v/>
      </c>
      <c r="B380" s="149" t="str">
        <f>IF(LEN(LocatieLijst!B380)=0,"",LocatieLijst!B380)</f>
        <v/>
      </c>
      <c r="C380" s="149" t="str">
        <f>IF(LEN(LocatieLijst!C380)=0,"",LocatieLijst!C380)</f>
        <v/>
      </c>
      <c r="D380" s="149" t="str">
        <f>IF(LEN(LocatieLijst!D380)=0,"",LocatieLijst!D380)</f>
        <v/>
      </c>
      <c r="E380" s="149" t="str">
        <f>IF(LEN(LocatieLijst!E380)=0,"",LocatieLijst!E380)</f>
        <v/>
      </c>
      <c r="F380" s="149" t="str">
        <f>IF(LEN(LocatieLijst!F380)=0,"",LocatieLijst!F380)</f>
        <v/>
      </c>
      <c r="G380" s="149" t="str">
        <f>IF(LEN(LocatieLijst!G380)=0,"",LocatieLijst!G380)</f>
        <v/>
      </c>
      <c r="H380" s="150" t="str">
        <f>IF(G380="Vervalt","Vervalt",IF(G380=0,"",IF(LEN(G380)=0,"",(VLOOKUP(Scenario1!$G380,PDC!$B$6:$I$74,2,FALSE)))))</f>
        <v/>
      </c>
      <c r="I380" s="149" t="str">
        <f>IF(LEN(LocatieLijst!I380)=0,"",LocatieLijst!I380)</f>
        <v/>
      </c>
      <c r="J380" s="2"/>
      <c r="K380" s="2"/>
      <c r="L380" s="3"/>
      <c r="M380" s="8"/>
      <c r="N380" s="8"/>
      <c r="O380" s="12"/>
      <c r="P380" s="4"/>
      <c r="Q380" s="4"/>
      <c r="R380" s="4"/>
      <c r="S380" s="72">
        <f t="shared" si="10"/>
        <v>0</v>
      </c>
      <c r="T380" s="72">
        <f>IF(G380="Vervalt",0,IF(G380=0,0,IF(LEN(G380)=0,0,(VLOOKUP($G380,PDC!$B$6:$I$74,6,FALSE)))))</f>
        <v>0</v>
      </c>
      <c r="U380" s="72">
        <f t="shared" si="11"/>
        <v>0</v>
      </c>
      <c r="V380" s="73">
        <f>IF(G380="Vervalt",0,IF(J380="Inkoop bij 3e partij",Q380*(1+PDC!$F$28),0))</f>
        <v>0</v>
      </c>
      <c r="W380" s="73">
        <f>IF(G380="Vervalt",0,IF(J380="Inkoop bij 3e partij",P380*(1+PDC!$F$27)+IF(G380=0,0,IF(LEN(G380)=0,0,VLOOKUP($G380,PDC!$B$6:$I$74,7,FALSE))),0))</f>
        <v>0</v>
      </c>
      <c r="X380" s="74">
        <f>IF(G380="Vervalt",0,IF(J380="Inkoop bij 3e partij",0,IF(G380=0,0,IF(LEN(G380)=0,0,VLOOKUP($G380,PDC!$B$6:$I$74,5,FALSE)))))</f>
        <v>0</v>
      </c>
      <c r="Y380" s="74">
        <f>IF(G380="Vervalt",0,IF(J380="On-Net maken (glasvezel)",$M380*PDC!$F$23+$N380*PDC!$F$24+PDC!$F$22+$O380,IF(J380="On-Net maken (radio)",PDC!$F$25+$O380,0)))</f>
        <v>0</v>
      </c>
    </row>
    <row r="381" spans="1:25" x14ac:dyDescent="0.3">
      <c r="A381" s="149" t="str">
        <f>IF(LEN(LocatieLijst!A381)=0,"",LocatieLijst!A381)</f>
        <v/>
      </c>
      <c r="B381" s="149" t="str">
        <f>IF(LEN(LocatieLijst!B381)=0,"",LocatieLijst!B381)</f>
        <v/>
      </c>
      <c r="C381" s="149" t="str">
        <f>IF(LEN(LocatieLijst!C381)=0,"",LocatieLijst!C381)</f>
        <v/>
      </c>
      <c r="D381" s="149" t="str">
        <f>IF(LEN(LocatieLijst!D381)=0,"",LocatieLijst!D381)</f>
        <v/>
      </c>
      <c r="E381" s="149" t="str">
        <f>IF(LEN(LocatieLijst!E381)=0,"",LocatieLijst!E381)</f>
        <v/>
      </c>
      <c r="F381" s="149" t="str">
        <f>IF(LEN(LocatieLijst!F381)=0,"",LocatieLijst!F381)</f>
        <v/>
      </c>
      <c r="G381" s="149" t="str">
        <f>IF(LEN(LocatieLijst!G381)=0,"",LocatieLijst!G381)</f>
        <v/>
      </c>
      <c r="H381" s="150" t="str">
        <f>IF(G381="Vervalt","Vervalt",IF(G381=0,"",IF(LEN(G381)=0,"",(VLOOKUP(Scenario1!$G381,PDC!$B$6:$I$74,2,FALSE)))))</f>
        <v/>
      </c>
      <c r="I381" s="149" t="str">
        <f>IF(LEN(LocatieLijst!I381)=0,"",LocatieLijst!I381)</f>
        <v/>
      </c>
      <c r="J381" s="2"/>
      <c r="K381" s="2"/>
      <c r="L381" s="3"/>
      <c r="M381" s="8"/>
      <c r="N381" s="8"/>
      <c r="O381" s="12"/>
      <c r="P381" s="4"/>
      <c r="Q381" s="4"/>
      <c r="R381" s="4"/>
      <c r="S381" s="72">
        <f t="shared" si="10"/>
        <v>0</v>
      </c>
      <c r="T381" s="72">
        <f>IF(G381="Vervalt",0,IF(G381=0,0,IF(LEN(G381)=0,0,(VLOOKUP($G381,PDC!$B$6:$I$74,6,FALSE)))))</f>
        <v>0</v>
      </c>
      <c r="U381" s="72">
        <f t="shared" si="11"/>
        <v>0</v>
      </c>
      <c r="V381" s="73">
        <f>IF(G381="Vervalt",0,IF(J381="Inkoop bij 3e partij",Q381*(1+PDC!$F$28),0))</f>
        <v>0</v>
      </c>
      <c r="W381" s="73">
        <f>IF(G381="Vervalt",0,IF(J381="Inkoop bij 3e partij",P381*(1+PDC!$F$27)+IF(G381=0,0,IF(LEN(G381)=0,0,VLOOKUP($G381,PDC!$B$6:$I$74,7,FALSE))),0))</f>
        <v>0</v>
      </c>
      <c r="X381" s="74">
        <f>IF(G381="Vervalt",0,IF(J381="Inkoop bij 3e partij",0,IF(G381=0,0,IF(LEN(G381)=0,0,VLOOKUP($G381,PDC!$B$6:$I$74,5,FALSE)))))</f>
        <v>0</v>
      </c>
      <c r="Y381" s="74">
        <f>IF(G381="Vervalt",0,IF(J381="On-Net maken (glasvezel)",$M381*PDC!$F$23+$N381*PDC!$F$24+PDC!$F$22+$O381,IF(J381="On-Net maken (radio)",PDC!$F$25+$O381,0)))</f>
        <v>0</v>
      </c>
    </row>
    <row r="382" spans="1:25" x14ac:dyDescent="0.3">
      <c r="A382" s="149" t="str">
        <f>IF(LEN(LocatieLijst!A382)=0,"",LocatieLijst!A382)</f>
        <v/>
      </c>
      <c r="B382" s="149" t="str">
        <f>IF(LEN(LocatieLijst!B382)=0,"",LocatieLijst!B382)</f>
        <v/>
      </c>
      <c r="C382" s="149" t="str">
        <f>IF(LEN(LocatieLijst!C382)=0,"",LocatieLijst!C382)</f>
        <v/>
      </c>
      <c r="D382" s="149" t="str">
        <f>IF(LEN(LocatieLijst!D382)=0,"",LocatieLijst!D382)</f>
        <v/>
      </c>
      <c r="E382" s="149" t="str">
        <f>IF(LEN(LocatieLijst!E382)=0,"",LocatieLijst!E382)</f>
        <v/>
      </c>
      <c r="F382" s="149" t="str">
        <f>IF(LEN(LocatieLijst!F382)=0,"",LocatieLijst!F382)</f>
        <v/>
      </c>
      <c r="G382" s="149" t="str">
        <f>IF(LEN(LocatieLijst!G382)=0,"",LocatieLijst!G382)</f>
        <v/>
      </c>
      <c r="H382" s="150" t="str">
        <f>IF(G382="Vervalt","Vervalt",IF(G382=0,"",IF(LEN(G382)=0,"",(VLOOKUP(Scenario1!$G382,PDC!$B$6:$I$74,2,FALSE)))))</f>
        <v/>
      </c>
      <c r="I382" s="149" t="str">
        <f>IF(LEN(LocatieLijst!I382)=0,"",LocatieLijst!I382)</f>
        <v/>
      </c>
      <c r="J382" s="2"/>
      <c r="K382" s="2"/>
      <c r="L382" s="3"/>
      <c r="M382" s="8"/>
      <c r="N382" s="8"/>
      <c r="O382" s="12"/>
      <c r="P382" s="4"/>
      <c r="Q382" s="4"/>
      <c r="R382" s="4"/>
      <c r="S382" s="72">
        <f t="shared" si="10"/>
        <v>0</v>
      </c>
      <c r="T382" s="72">
        <f>IF(G382="Vervalt",0,IF(G382=0,0,IF(LEN(G382)=0,0,(VLOOKUP($G382,PDC!$B$6:$I$74,6,FALSE)))))</f>
        <v>0</v>
      </c>
      <c r="U382" s="72">
        <f t="shared" si="11"/>
        <v>0</v>
      </c>
      <c r="V382" s="73">
        <f>IF(G382="Vervalt",0,IF(J382="Inkoop bij 3e partij",Q382*(1+PDC!$F$28),0))</f>
        <v>0</v>
      </c>
      <c r="W382" s="73">
        <f>IF(G382="Vervalt",0,IF(J382="Inkoop bij 3e partij",P382*(1+PDC!$F$27)+IF(G382=0,0,IF(LEN(G382)=0,0,VLOOKUP($G382,PDC!$B$6:$I$74,7,FALSE))),0))</f>
        <v>0</v>
      </c>
      <c r="X382" s="74">
        <f>IF(G382="Vervalt",0,IF(J382="Inkoop bij 3e partij",0,IF(G382=0,0,IF(LEN(G382)=0,0,VLOOKUP($G382,PDC!$B$6:$I$74,5,FALSE)))))</f>
        <v>0</v>
      </c>
      <c r="Y382" s="74">
        <f>IF(G382="Vervalt",0,IF(J382="On-Net maken (glasvezel)",$M382*PDC!$F$23+$N382*PDC!$F$24+PDC!$F$22+$O382,IF(J382="On-Net maken (radio)",PDC!$F$25+$O382,0)))</f>
        <v>0</v>
      </c>
    </row>
    <row r="383" spans="1:25" x14ac:dyDescent="0.3">
      <c r="A383" s="149" t="str">
        <f>IF(LEN(LocatieLijst!A383)=0,"",LocatieLijst!A383)</f>
        <v/>
      </c>
      <c r="B383" s="149" t="str">
        <f>IF(LEN(LocatieLijst!B383)=0,"",LocatieLijst!B383)</f>
        <v/>
      </c>
      <c r="C383" s="149" t="str">
        <f>IF(LEN(LocatieLijst!C383)=0,"",LocatieLijst!C383)</f>
        <v/>
      </c>
      <c r="D383" s="149" t="str">
        <f>IF(LEN(LocatieLijst!D383)=0,"",LocatieLijst!D383)</f>
        <v/>
      </c>
      <c r="E383" s="149" t="str">
        <f>IF(LEN(LocatieLijst!E383)=0,"",LocatieLijst!E383)</f>
        <v/>
      </c>
      <c r="F383" s="149" t="str">
        <f>IF(LEN(LocatieLijst!F383)=0,"",LocatieLijst!F383)</f>
        <v/>
      </c>
      <c r="G383" s="149" t="str">
        <f>IF(LEN(LocatieLijst!G383)=0,"",LocatieLijst!G383)</f>
        <v/>
      </c>
      <c r="H383" s="150" t="str">
        <f>IF(G383="Vervalt","Vervalt",IF(G383=0,"",IF(LEN(G383)=0,"",(VLOOKUP(Scenario1!$G383,PDC!$B$6:$I$74,2,FALSE)))))</f>
        <v/>
      </c>
      <c r="I383" s="149" t="str">
        <f>IF(LEN(LocatieLijst!I383)=0,"",LocatieLijst!I383)</f>
        <v/>
      </c>
      <c r="J383" s="2"/>
      <c r="K383" s="2"/>
      <c r="L383" s="3"/>
      <c r="M383" s="8"/>
      <c r="N383" s="8"/>
      <c r="O383" s="12"/>
      <c r="P383" s="4"/>
      <c r="Q383" s="4"/>
      <c r="R383" s="4"/>
      <c r="S383" s="72">
        <f t="shared" si="10"/>
        <v>0</v>
      </c>
      <c r="T383" s="72">
        <f>IF(G383="Vervalt",0,IF(G383=0,0,IF(LEN(G383)=0,0,(VLOOKUP($G383,PDC!$B$6:$I$74,6,FALSE)))))</f>
        <v>0</v>
      </c>
      <c r="U383" s="72">
        <f t="shared" si="11"/>
        <v>0</v>
      </c>
      <c r="V383" s="73">
        <f>IF(G383="Vervalt",0,IF(J383="Inkoop bij 3e partij",Q383*(1+PDC!$F$28),0))</f>
        <v>0</v>
      </c>
      <c r="W383" s="73">
        <f>IF(G383="Vervalt",0,IF(J383="Inkoop bij 3e partij",P383*(1+PDC!$F$27)+IF(G383=0,0,IF(LEN(G383)=0,0,VLOOKUP($G383,PDC!$B$6:$I$74,7,FALSE))),0))</f>
        <v>0</v>
      </c>
      <c r="X383" s="74">
        <f>IF(G383="Vervalt",0,IF(J383="Inkoop bij 3e partij",0,IF(G383=0,0,IF(LEN(G383)=0,0,VLOOKUP($G383,PDC!$B$6:$I$74,5,FALSE)))))</f>
        <v>0</v>
      </c>
      <c r="Y383" s="74">
        <f>IF(G383="Vervalt",0,IF(J383="On-Net maken (glasvezel)",$M383*PDC!$F$23+$N383*PDC!$F$24+PDC!$F$22+$O383,IF(J383="On-Net maken (radio)",PDC!$F$25+$O383,0)))</f>
        <v>0</v>
      </c>
    </row>
    <row r="384" spans="1:25" x14ac:dyDescent="0.3">
      <c r="A384" s="149" t="str">
        <f>IF(LEN(LocatieLijst!A384)=0,"",LocatieLijst!A384)</f>
        <v/>
      </c>
      <c r="B384" s="149" t="str">
        <f>IF(LEN(LocatieLijst!B384)=0,"",LocatieLijst!B384)</f>
        <v/>
      </c>
      <c r="C384" s="149" t="str">
        <f>IF(LEN(LocatieLijst!C384)=0,"",LocatieLijst!C384)</f>
        <v/>
      </c>
      <c r="D384" s="149" t="str">
        <f>IF(LEN(LocatieLijst!D384)=0,"",LocatieLijst!D384)</f>
        <v/>
      </c>
      <c r="E384" s="149" t="str">
        <f>IF(LEN(LocatieLijst!E384)=0,"",LocatieLijst!E384)</f>
        <v/>
      </c>
      <c r="F384" s="149" t="str">
        <f>IF(LEN(LocatieLijst!F384)=0,"",LocatieLijst!F384)</f>
        <v/>
      </c>
      <c r="G384" s="149" t="str">
        <f>IF(LEN(LocatieLijst!G384)=0,"",LocatieLijst!G384)</f>
        <v/>
      </c>
      <c r="H384" s="150" t="str">
        <f>IF(G384="Vervalt","Vervalt",IF(G384=0,"",IF(LEN(G384)=0,"",(VLOOKUP(Scenario1!$G384,PDC!$B$6:$I$74,2,FALSE)))))</f>
        <v/>
      </c>
      <c r="I384" s="149" t="str">
        <f>IF(LEN(LocatieLijst!I384)=0,"",LocatieLijst!I384)</f>
        <v/>
      </c>
      <c r="J384" s="2"/>
      <c r="K384" s="2"/>
      <c r="L384" s="3"/>
      <c r="M384" s="8"/>
      <c r="N384" s="8"/>
      <c r="O384" s="12"/>
      <c r="P384" s="4"/>
      <c r="Q384" s="4"/>
      <c r="R384" s="4"/>
      <c r="S384" s="72">
        <f t="shared" si="10"/>
        <v>0</v>
      </c>
      <c r="T384" s="72">
        <f>IF(G384="Vervalt",0,IF(G384=0,0,IF(LEN(G384)=0,0,(VLOOKUP($G384,PDC!$B$6:$I$74,6,FALSE)))))</f>
        <v>0</v>
      </c>
      <c r="U384" s="72">
        <f t="shared" si="11"/>
        <v>0</v>
      </c>
      <c r="V384" s="73">
        <f>IF(G384="Vervalt",0,IF(J384="Inkoop bij 3e partij",Q384*(1+PDC!$F$28),0))</f>
        <v>0</v>
      </c>
      <c r="W384" s="73">
        <f>IF(G384="Vervalt",0,IF(J384="Inkoop bij 3e partij",P384*(1+PDC!$F$27)+IF(G384=0,0,IF(LEN(G384)=0,0,VLOOKUP($G384,PDC!$B$6:$I$74,7,FALSE))),0))</f>
        <v>0</v>
      </c>
      <c r="X384" s="74">
        <f>IF(G384="Vervalt",0,IF(J384="Inkoop bij 3e partij",0,IF(G384=0,0,IF(LEN(G384)=0,0,VLOOKUP($G384,PDC!$B$6:$I$74,5,FALSE)))))</f>
        <v>0</v>
      </c>
      <c r="Y384" s="74">
        <f>IF(G384="Vervalt",0,IF(J384="On-Net maken (glasvezel)",$M384*PDC!$F$23+$N384*PDC!$F$24+PDC!$F$22+$O384,IF(J384="On-Net maken (radio)",PDC!$F$25+$O384,0)))</f>
        <v>0</v>
      </c>
    </row>
    <row r="385" spans="1:25" x14ac:dyDescent="0.3">
      <c r="A385" s="149" t="str">
        <f>IF(LEN(LocatieLijst!A385)=0,"",LocatieLijst!A385)</f>
        <v/>
      </c>
      <c r="B385" s="149" t="str">
        <f>IF(LEN(LocatieLijst!B385)=0,"",LocatieLijst!B385)</f>
        <v/>
      </c>
      <c r="C385" s="149" t="str">
        <f>IF(LEN(LocatieLijst!C385)=0,"",LocatieLijst!C385)</f>
        <v/>
      </c>
      <c r="D385" s="149" t="str">
        <f>IF(LEN(LocatieLijst!D385)=0,"",LocatieLijst!D385)</f>
        <v/>
      </c>
      <c r="E385" s="149" t="str">
        <f>IF(LEN(LocatieLijst!E385)=0,"",LocatieLijst!E385)</f>
        <v/>
      </c>
      <c r="F385" s="149" t="str">
        <f>IF(LEN(LocatieLijst!F385)=0,"",LocatieLijst!F385)</f>
        <v/>
      </c>
      <c r="G385" s="149" t="str">
        <f>IF(LEN(LocatieLijst!G385)=0,"",LocatieLijst!G385)</f>
        <v/>
      </c>
      <c r="H385" s="150" t="str">
        <f>IF(G385="Vervalt","Vervalt",IF(G385=0,"",IF(LEN(G385)=0,"",(VLOOKUP(Scenario1!$G385,PDC!$B$6:$I$74,2,FALSE)))))</f>
        <v/>
      </c>
      <c r="I385" s="149" t="str">
        <f>IF(LEN(LocatieLijst!I385)=0,"",LocatieLijst!I385)</f>
        <v/>
      </c>
      <c r="J385" s="2"/>
      <c r="K385" s="2"/>
      <c r="L385" s="3"/>
      <c r="M385" s="8"/>
      <c r="N385" s="8"/>
      <c r="O385" s="12"/>
      <c r="P385" s="4"/>
      <c r="Q385" s="4"/>
      <c r="R385" s="4"/>
      <c r="S385" s="72">
        <f t="shared" si="10"/>
        <v>0</v>
      </c>
      <c r="T385" s="72">
        <f>IF(G385="Vervalt",0,IF(G385=0,0,IF(LEN(G385)=0,0,(VLOOKUP($G385,PDC!$B$6:$I$74,6,FALSE)))))</f>
        <v>0</v>
      </c>
      <c r="U385" s="72">
        <f t="shared" si="11"/>
        <v>0</v>
      </c>
      <c r="V385" s="73">
        <f>IF(G385="Vervalt",0,IF(J385="Inkoop bij 3e partij",Q385*(1+PDC!$F$28),0))</f>
        <v>0</v>
      </c>
      <c r="W385" s="73">
        <f>IF(G385="Vervalt",0,IF(J385="Inkoop bij 3e partij",P385*(1+PDC!$F$27)+IF(G385=0,0,IF(LEN(G385)=0,0,VLOOKUP($G385,PDC!$B$6:$I$74,7,FALSE))),0))</f>
        <v>0</v>
      </c>
      <c r="X385" s="74">
        <f>IF(G385="Vervalt",0,IF(J385="Inkoop bij 3e partij",0,IF(G385=0,0,IF(LEN(G385)=0,0,VLOOKUP($G385,PDC!$B$6:$I$74,5,FALSE)))))</f>
        <v>0</v>
      </c>
      <c r="Y385" s="74">
        <f>IF(G385="Vervalt",0,IF(J385="On-Net maken (glasvezel)",$M385*PDC!$F$23+$N385*PDC!$F$24+PDC!$F$22+$O385,IF(J385="On-Net maken (radio)",PDC!$F$25+$O385,0)))</f>
        <v>0</v>
      </c>
    </row>
    <row r="386" spans="1:25" x14ac:dyDescent="0.3">
      <c r="A386" s="149" t="str">
        <f>IF(LEN(LocatieLijst!A386)=0,"",LocatieLijst!A386)</f>
        <v/>
      </c>
      <c r="B386" s="149" t="str">
        <f>IF(LEN(LocatieLijst!B386)=0,"",LocatieLijst!B386)</f>
        <v/>
      </c>
      <c r="C386" s="149" t="str">
        <f>IF(LEN(LocatieLijst!C386)=0,"",LocatieLijst!C386)</f>
        <v/>
      </c>
      <c r="D386" s="149" t="str">
        <f>IF(LEN(LocatieLijst!D386)=0,"",LocatieLijst!D386)</f>
        <v/>
      </c>
      <c r="E386" s="149" t="str">
        <f>IF(LEN(LocatieLijst!E386)=0,"",LocatieLijst!E386)</f>
        <v/>
      </c>
      <c r="F386" s="149" t="str">
        <f>IF(LEN(LocatieLijst!F386)=0,"",LocatieLijst!F386)</f>
        <v/>
      </c>
      <c r="G386" s="149" t="str">
        <f>IF(LEN(LocatieLijst!G386)=0,"",LocatieLijst!G386)</f>
        <v/>
      </c>
      <c r="H386" s="150" t="str">
        <f>IF(G386="Vervalt","Vervalt",IF(G386=0,"",IF(LEN(G386)=0,"",(VLOOKUP(Scenario1!$G386,PDC!$B$6:$I$74,2,FALSE)))))</f>
        <v/>
      </c>
      <c r="I386" s="149" t="str">
        <f>IF(LEN(LocatieLijst!I386)=0,"",LocatieLijst!I386)</f>
        <v/>
      </c>
      <c r="J386" s="2"/>
      <c r="K386" s="2"/>
      <c r="L386" s="3"/>
      <c r="M386" s="8"/>
      <c r="N386" s="8"/>
      <c r="O386" s="12"/>
      <c r="P386" s="4"/>
      <c r="Q386" s="4"/>
      <c r="R386" s="4"/>
      <c r="S386" s="72">
        <f t="shared" si="10"/>
        <v>0</v>
      </c>
      <c r="T386" s="72">
        <f>IF(G386="Vervalt",0,IF(G386=0,0,IF(LEN(G386)=0,0,(VLOOKUP($G386,PDC!$B$6:$I$74,6,FALSE)))))</f>
        <v>0</v>
      </c>
      <c r="U386" s="72">
        <f t="shared" si="11"/>
        <v>0</v>
      </c>
      <c r="V386" s="73">
        <f>IF(G386="Vervalt",0,IF(J386="Inkoop bij 3e partij",Q386*(1+PDC!$F$28),0))</f>
        <v>0</v>
      </c>
      <c r="W386" s="73">
        <f>IF(G386="Vervalt",0,IF(J386="Inkoop bij 3e partij",P386*(1+PDC!$F$27)+IF(G386=0,0,IF(LEN(G386)=0,0,VLOOKUP($G386,PDC!$B$6:$I$74,7,FALSE))),0))</f>
        <v>0</v>
      </c>
      <c r="X386" s="74">
        <f>IF(G386="Vervalt",0,IF(J386="Inkoop bij 3e partij",0,IF(G386=0,0,IF(LEN(G386)=0,0,VLOOKUP($G386,PDC!$B$6:$I$74,5,FALSE)))))</f>
        <v>0</v>
      </c>
      <c r="Y386" s="74">
        <f>IF(G386="Vervalt",0,IF(J386="On-Net maken (glasvezel)",$M386*PDC!$F$23+$N386*PDC!$F$24+PDC!$F$22+$O386,IF(J386="On-Net maken (radio)",PDC!$F$25+$O386,0)))</f>
        <v>0</v>
      </c>
    </row>
    <row r="387" spans="1:25" x14ac:dyDescent="0.3">
      <c r="A387" s="149" t="str">
        <f>IF(LEN(LocatieLijst!A387)=0,"",LocatieLijst!A387)</f>
        <v/>
      </c>
      <c r="B387" s="149" t="str">
        <f>IF(LEN(LocatieLijst!B387)=0,"",LocatieLijst!B387)</f>
        <v/>
      </c>
      <c r="C387" s="149" t="str">
        <f>IF(LEN(LocatieLijst!C387)=0,"",LocatieLijst!C387)</f>
        <v/>
      </c>
      <c r="D387" s="149" t="str">
        <f>IF(LEN(LocatieLijst!D387)=0,"",LocatieLijst!D387)</f>
        <v/>
      </c>
      <c r="E387" s="149" t="str">
        <f>IF(LEN(LocatieLijst!E387)=0,"",LocatieLijst!E387)</f>
        <v/>
      </c>
      <c r="F387" s="149" t="str">
        <f>IF(LEN(LocatieLijst!F387)=0,"",LocatieLijst!F387)</f>
        <v/>
      </c>
      <c r="G387" s="149" t="str">
        <f>IF(LEN(LocatieLijst!G387)=0,"",LocatieLijst!G387)</f>
        <v/>
      </c>
      <c r="H387" s="150" t="str">
        <f>IF(G387="Vervalt","Vervalt",IF(G387=0,"",IF(LEN(G387)=0,"",(VLOOKUP(Scenario1!$G387,PDC!$B$6:$I$74,2,FALSE)))))</f>
        <v/>
      </c>
      <c r="I387" s="149" t="str">
        <f>IF(LEN(LocatieLijst!I387)=0,"",LocatieLijst!I387)</f>
        <v/>
      </c>
      <c r="J387" s="2"/>
      <c r="K387" s="2"/>
      <c r="L387" s="3"/>
      <c r="M387" s="8"/>
      <c r="N387" s="8"/>
      <c r="O387" s="12"/>
      <c r="P387" s="4"/>
      <c r="Q387" s="4"/>
      <c r="R387" s="4"/>
      <c r="S387" s="72">
        <f t="shared" si="10"/>
        <v>0</v>
      </c>
      <c r="T387" s="72">
        <f>IF(G387="Vervalt",0,IF(G387=0,0,IF(LEN(G387)=0,0,(VLOOKUP($G387,PDC!$B$6:$I$74,6,FALSE)))))</f>
        <v>0</v>
      </c>
      <c r="U387" s="72">
        <f t="shared" si="11"/>
        <v>0</v>
      </c>
      <c r="V387" s="73">
        <f>IF(G387="Vervalt",0,IF(J387="Inkoop bij 3e partij",Q387*(1+PDC!$F$28),0))</f>
        <v>0</v>
      </c>
      <c r="W387" s="73">
        <f>IF(G387="Vervalt",0,IF(J387="Inkoop bij 3e partij",P387*(1+PDC!$F$27)+IF(G387=0,0,IF(LEN(G387)=0,0,VLOOKUP($G387,PDC!$B$6:$I$74,7,FALSE))),0))</f>
        <v>0</v>
      </c>
      <c r="X387" s="74">
        <f>IF(G387="Vervalt",0,IF(J387="Inkoop bij 3e partij",0,IF(G387=0,0,IF(LEN(G387)=0,0,VLOOKUP($G387,PDC!$B$6:$I$74,5,FALSE)))))</f>
        <v>0</v>
      </c>
      <c r="Y387" s="74">
        <f>IF(G387="Vervalt",0,IF(J387="On-Net maken (glasvezel)",$M387*PDC!$F$23+$N387*PDC!$F$24+PDC!$F$22+$O387,IF(J387="On-Net maken (radio)",PDC!$F$25+$O387,0)))</f>
        <v>0</v>
      </c>
    </row>
    <row r="388" spans="1:25" x14ac:dyDescent="0.3">
      <c r="A388" s="149" t="str">
        <f>IF(LEN(LocatieLijst!A388)=0,"",LocatieLijst!A388)</f>
        <v/>
      </c>
      <c r="B388" s="149" t="str">
        <f>IF(LEN(LocatieLijst!B388)=0,"",LocatieLijst!B388)</f>
        <v/>
      </c>
      <c r="C388" s="149" t="str">
        <f>IF(LEN(LocatieLijst!C388)=0,"",LocatieLijst!C388)</f>
        <v/>
      </c>
      <c r="D388" s="149" t="str">
        <f>IF(LEN(LocatieLijst!D388)=0,"",LocatieLijst!D388)</f>
        <v/>
      </c>
      <c r="E388" s="149" t="str">
        <f>IF(LEN(LocatieLijst!E388)=0,"",LocatieLijst!E388)</f>
        <v/>
      </c>
      <c r="F388" s="149" t="str">
        <f>IF(LEN(LocatieLijst!F388)=0,"",LocatieLijst!F388)</f>
        <v/>
      </c>
      <c r="G388" s="149" t="str">
        <f>IF(LEN(LocatieLijst!G388)=0,"",LocatieLijst!G388)</f>
        <v/>
      </c>
      <c r="H388" s="150" t="str">
        <f>IF(G388="Vervalt","Vervalt",IF(G388=0,"",IF(LEN(G388)=0,"",(VLOOKUP(Scenario1!$G388,PDC!$B$6:$I$74,2,FALSE)))))</f>
        <v/>
      </c>
      <c r="I388" s="149" t="str">
        <f>IF(LEN(LocatieLijst!I388)=0,"",LocatieLijst!I388)</f>
        <v/>
      </c>
      <c r="J388" s="2"/>
      <c r="K388" s="2"/>
      <c r="L388" s="3"/>
      <c r="M388" s="8"/>
      <c r="N388" s="8"/>
      <c r="O388" s="12"/>
      <c r="P388" s="4"/>
      <c r="Q388" s="4"/>
      <c r="R388" s="4"/>
      <c r="S388" s="72">
        <f t="shared" si="10"/>
        <v>0</v>
      </c>
      <c r="T388" s="72">
        <f>IF(G388="Vervalt",0,IF(G388=0,0,IF(LEN(G388)=0,0,(VLOOKUP($G388,PDC!$B$6:$I$74,6,FALSE)))))</f>
        <v>0</v>
      </c>
      <c r="U388" s="72">
        <f t="shared" si="11"/>
        <v>0</v>
      </c>
      <c r="V388" s="73">
        <f>IF(G388="Vervalt",0,IF(J388="Inkoop bij 3e partij",Q388*(1+PDC!$F$28),0))</f>
        <v>0</v>
      </c>
      <c r="W388" s="73">
        <f>IF(G388="Vervalt",0,IF(J388="Inkoop bij 3e partij",P388*(1+PDC!$F$27)+IF(G388=0,0,IF(LEN(G388)=0,0,VLOOKUP($G388,PDC!$B$6:$I$74,7,FALSE))),0))</f>
        <v>0</v>
      </c>
      <c r="X388" s="74">
        <f>IF(G388="Vervalt",0,IF(J388="Inkoop bij 3e partij",0,IF(G388=0,0,IF(LEN(G388)=0,0,VLOOKUP($G388,PDC!$B$6:$I$74,5,FALSE)))))</f>
        <v>0</v>
      </c>
      <c r="Y388" s="74">
        <f>IF(G388="Vervalt",0,IF(J388="On-Net maken (glasvezel)",$M388*PDC!$F$23+$N388*PDC!$F$24+PDC!$F$22+$O388,IF(J388="On-Net maken (radio)",PDC!$F$25+$O388,0)))</f>
        <v>0</v>
      </c>
    </row>
    <row r="389" spans="1:25" x14ac:dyDescent="0.3">
      <c r="A389" s="149" t="str">
        <f>IF(LEN(LocatieLijst!A389)=0,"",LocatieLijst!A389)</f>
        <v/>
      </c>
      <c r="B389" s="149" t="str">
        <f>IF(LEN(LocatieLijst!B389)=0,"",LocatieLijst!B389)</f>
        <v/>
      </c>
      <c r="C389" s="149" t="str">
        <f>IF(LEN(LocatieLijst!C389)=0,"",LocatieLijst!C389)</f>
        <v/>
      </c>
      <c r="D389" s="149" t="str">
        <f>IF(LEN(LocatieLijst!D389)=0,"",LocatieLijst!D389)</f>
        <v/>
      </c>
      <c r="E389" s="149" t="str">
        <f>IF(LEN(LocatieLijst!E389)=0,"",LocatieLijst!E389)</f>
        <v/>
      </c>
      <c r="F389" s="149" t="str">
        <f>IF(LEN(LocatieLijst!F389)=0,"",LocatieLijst!F389)</f>
        <v/>
      </c>
      <c r="G389" s="149" t="str">
        <f>IF(LEN(LocatieLijst!G389)=0,"",LocatieLijst!G389)</f>
        <v/>
      </c>
      <c r="H389" s="150" t="str">
        <f>IF(G389="Vervalt","Vervalt",IF(G389=0,"",IF(LEN(G389)=0,"",(VLOOKUP(Scenario1!$G389,PDC!$B$6:$I$74,2,FALSE)))))</f>
        <v/>
      </c>
      <c r="I389" s="149" t="str">
        <f>IF(LEN(LocatieLijst!I389)=0,"",LocatieLijst!I389)</f>
        <v/>
      </c>
      <c r="J389" s="2"/>
      <c r="K389" s="2"/>
      <c r="L389" s="3"/>
      <c r="M389" s="8"/>
      <c r="N389" s="8"/>
      <c r="O389" s="12"/>
      <c r="P389" s="4"/>
      <c r="Q389" s="4"/>
      <c r="R389" s="4"/>
      <c r="S389" s="72">
        <f t="shared" si="10"/>
        <v>0</v>
      </c>
      <c r="T389" s="72">
        <f>IF(G389="Vervalt",0,IF(G389=0,0,IF(LEN(G389)=0,0,(VLOOKUP($G389,PDC!$B$6:$I$74,6,FALSE)))))</f>
        <v>0</v>
      </c>
      <c r="U389" s="72">
        <f t="shared" si="11"/>
        <v>0</v>
      </c>
      <c r="V389" s="73">
        <f>IF(G389="Vervalt",0,IF(J389="Inkoop bij 3e partij",Q389*(1+PDC!$F$28),0))</f>
        <v>0</v>
      </c>
      <c r="W389" s="73">
        <f>IF(G389="Vervalt",0,IF(J389="Inkoop bij 3e partij",P389*(1+PDC!$F$27)+IF(G389=0,0,IF(LEN(G389)=0,0,VLOOKUP($G389,PDC!$B$6:$I$74,7,FALSE))),0))</f>
        <v>0</v>
      </c>
      <c r="X389" s="74">
        <f>IF(G389="Vervalt",0,IF(J389="Inkoop bij 3e partij",0,IF(G389=0,0,IF(LEN(G389)=0,0,VLOOKUP($G389,PDC!$B$6:$I$74,5,FALSE)))))</f>
        <v>0</v>
      </c>
      <c r="Y389" s="74">
        <f>IF(G389="Vervalt",0,IF(J389="On-Net maken (glasvezel)",$M389*PDC!$F$23+$N389*PDC!$F$24+PDC!$F$22+$O389,IF(J389="On-Net maken (radio)",PDC!$F$25+$O389,0)))</f>
        <v>0</v>
      </c>
    </row>
    <row r="390" spans="1:25" x14ac:dyDescent="0.3">
      <c r="A390" s="149" t="str">
        <f>IF(LEN(LocatieLijst!A390)=0,"",LocatieLijst!A390)</f>
        <v/>
      </c>
      <c r="B390" s="149" t="str">
        <f>IF(LEN(LocatieLijst!B390)=0,"",LocatieLijst!B390)</f>
        <v/>
      </c>
      <c r="C390" s="149" t="str">
        <f>IF(LEN(LocatieLijst!C390)=0,"",LocatieLijst!C390)</f>
        <v/>
      </c>
      <c r="D390" s="149" t="str">
        <f>IF(LEN(LocatieLijst!D390)=0,"",LocatieLijst!D390)</f>
        <v/>
      </c>
      <c r="E390" s="149" t="str">
        <f>IF(LEN(LocatieLijst!E390)=0,"",LocatieLijst!E390)</f>
        <v/>
      </c>
      <c r="F390" s="149" t="str">
        <f>IF(LEN(LocatieLijst!F390)=0,"",LocatieLijst!F390)</f>
        <v/>
      </c>
      <c r="G390" s="149" t="str">
        <f>IF(LEN(LocatieLijst!G390)=0,"",LocatieLijst!G390)</f>
        <v/>
      </c>
      <c r="H390" s="150" t="str">
        <f>IF(G390="Vervalt","Vervalt",IF(G390=0,"",IF(LEN(G390)=0,"",(VLOOKUP(Scenario1!$G390,PDC!$B$6:$I$74,2,FALSE)))))</f>
        <v/>
      </c>
      <c r="I390" s="149" t="str">
        <f>IF(LEN(LocatieLijst!I390)=0,"",LocatieLijst!I390)</f>
        <v/>
      </c>
      <c r="J390" s="2"/>
      <c r="K390" s="2"/>
      <c r="L390" s="3"/>
      <c r="M390" s="8"/>
      <c r="N390" s="8"/>
      <c r="O390" s="12"/>
      <c r="P390" s="4"/>
      <c r="Q390" s="4"/>
      <c r="R390" s="4"/>
      <c r="S390" s="72">
        <f t="shared" si="10"/>
        <v>0</v>
      </c>
      <c r="T390" s="72">
        <f>IF(G390="Vervalt",0,IF(G390=0,0,IF(LEN(G390)=0,0,(VLOOKUP($G390,PDC!$B$6:$I$74,6,FALSE)))))</f>
        <v>0</v>
      </c>
      <c r="U390" s="72">
        <f t="shared" si="11"/>
        <v>0</v>
      </c>
      <c r="V390" s="73">
        <f>IF(G390="Vervalt",0,IF(J390="Inkoop bij 3e partij",Q390*(1+PDC!$F$28),0))</f>
        <v>0</v>
      </c>
      <c r="W390" s="73">
        <f>IF(G390="Vervalt",0,IF(J390="Inkoop bij 3e partij",P390*(1+PDC!$F$27)+IF(G390=0,0,IF(LEN(G390)=0,0,VLOOKUP($G390,PDC!$B$6:$I$74,7,FALSE))),0))</f>
        <v>0</v>
      </c>
      <c r="X390" s="74">
        <f>IF(G390="Vervalt",0,IF(J390="Inkoop bij 3e partij",0,IF(G390=0,0,IF(LEN(G390)=0,0,VLOOKUP($G390,PDC!$B$6:$I$74,5,FALSE)))))</f>
        <v>0</v>
      </c>
      <c r="Y390" s="74">
        <f>IF(G390="Vervalt",0,IF(J390="On-Net maken (glasvezel)",$M390*PDC!$F$23+$N390*PDC!$F$24+PDC!$F$22+$O390,IF(J390="On-Net maken (radio)",PDC!$F$25+$O390,0)))</f>
        <v>0</v>
      </c>
    </row>
    <row r="391" spans="1:25" x14ac:dyDescent="0.3">
      <c r="A391" s="149" t="str">
        <f>IF(LEN(LocatieLijst!A391)=0,"",LocatieLijst!A391)</f>
        <v/>
      </c>
      <c r="B391" s="149" t="str">
        <f>IF(LEN(LocatieLijst!B391)=0,"",LocatieLijst!B391)</f>
        <v/>
      </c>
      <c r="C391" s="149" t="str">
        <f>IF(LEN(LocatieLijst!C391)=0,"",LocatieLijst!C391)</f>
        <v/>
      </c>
      <c r="D391" s="149" t="str">
        <f>IF(LEN(LocatieLijst!D391)=0,"",LocatieLijst!D391)</f>
        <v/>
      </c>
      <c r="E391" s="149" t="str">
        <f>IF(LEN(LocatieLijst!E391)=0,"",LocatieLijst!E391)</f>
        <v/>
      </c>
      <c r="F391" s="149" t="str">
        <f>IF(LEN(LocatieLijst!F391)=0,"",LocatieLijst!F391)</f>
        <v/>
      </c>
      <c r="G391" s="149" t="str">
        <f>IF(LEN(LocatieLijst!G391)=0,"",LocatieLijst!G391)</f>
        <v/>
      </c>
      <c r="H391" s="150" t="str">
        <f>IF(G391="Vervalt","Vervalt",IF(G391=0,"",IF(LEN(G391)=0,"",(VLOOKUP(Scenario1!$G391,PDC!$B$6:$I$74,2,FALSE)))))</f>
        <v/>
      </c>
      <c r="I391" s="149" t="str">
        <f>IF(LEN(LocatieLijst!I391)=0,"",LocatieLijst!I391)</f>
        <v/>
      </c>
      <c r="J391" s="2"/>
      <c r="K391" s="2"/>
      <c r="L391" s="3"/>
      <c r="M391" s="8"/>
      <c r="N391" s="8"/>
      <c r="O391" s="12"/>
      <c r="P391" s="4"/>
      <c r="Q391" s="4"/>
      <c r="R391" s="4"/>
      <c r="S391" s="72">
        <f t="shared" si="10"/>
        <v>0</v>
      </c>
      <c r="T391" s="72">
        <f>IF(G391="Vervalt",0,IF(G391=0,0,IF(LEN(G391)=0,0,(VLOOKUP($G391,PDC!$B$6:$I$74,6,FALSE)))))</f>
        <v>0</v>
      </c>
      <c r="U391" s="72">
        <f t="shared" si="11"/>
        <v>0</v>
      </c>
      <c r="V391" s="73">
        <f>IF(G391="Vervalt",0,IF(J391="Inkoop bij 3e partij",Q391*(1+PDC!$F$28),0))</f>
        <v>0</v>
      </c>
      <c r="W391" s="73">
        <f>IF(G391="Vervalt",0,IF(J391="Inkoop bij 3e partij",P391*(1+PDC!$F$27)+IF(G391=0,0,IF(LEN(G391)=0,0,VLOOKUP($G391,PDC!$B$6:$I$74,7,FALSE))),0))</f>
        <v>0</v>
      </c>
      <c r="X391" s="74">
        <f>IF(G391="Vervalt",0,IF(J391="Inkoop bij 3e partij",0,IF(G391=0,0,IF(LEN(G391)=0,0,VLOOKUP($G391,PDC!$B$6:$I$74,5,FALSE)))))</f>
        <v>0</v>
      </c>
      <c r="Y391" s="74">
        <f>IF(G391="Vervalt",0,IF(J391="On-Net maken (glasvezel)",$M391*PDC!$F$23+$N391*PDC!$F$24+PDC!$F$22+$O391,IF(J391="On-Net maken (radio)",PDC!$F$25+$O391,0)))</f>
        <v>0</v>
      </c>
    </row>
    <row r="392" spans="1:25" x14ac:dyDescent="0.3">
      <c r="A392" s="149" t="str">
        <f>IF(LEN(LocatieLijst!A392)=0,"",LocatieLijst!A392)</f>
        <v/>
      </c>
      <c r="B392" s="149" t="str">
        <f>IF(LEN(LocatieLijst!B392)=0,"",LocatieLijst!B392)</f>
        <v/>
      </c>
      <c r="C392" s="149" t="str">
        <f>IF(LEN(LocatieLijst!C392)=0,"",LocatieLijst!C392)</f>
        <v/>
      </c>
      <c r="D392" s="149" t="str">
        <f>IF(LEN(LocatieLijst!D392)=0,"",LocatieLijst!D392)</f>
        <v/>
      </c>
      <c r="E392" s="149" t="str">
        <f>IF(LEN(LocatieLijst!E392)=0,"",LocatieLijst!E392)</f>
        <v/>
      </c>
      <c r="F392" s="149" t="str">
        <f>IF(LEN(LocatieLijst!F392)=0,"",LocatieLijst!F392)</f>
        <v/>
      </c>
      <c r="G392" s="149" t="str">
        <f>IF(LEN(LocatieLijst!G392)=0,"",LocatieLijst!G392)</f>
        <v/>
      </c>
      <c r="H392" s="150" t="str">
        <f>IF(G392="Vervalt","Vervalt",IF(G392=0,"",IF(LEN(G392)=0,"",(VLOOKUP(Scenario1!$G392,PDC!$B$6:$I$74,2,FALSE)))))</f>
        <v/>
      </c>
      <c r="I392" s="149" t="str">
        <f>IF(LEN(LocatieLijst!I392)=0,"",LocatieLijst!I392)</f>
        <v/>
      </c>
      <c r="J392" s="2"/>
      <c r="K392" s="2"/>
      <c r="L392" s="3"/>
      <c r="M392" s="8"/>
      <c r="N392" s="8"/>
      <c r="O392" s="12"/>
      <c r="P392" s="4"/>
      <c r="Q392" s="4"/>
      <c r="R392" s="4"/>
      <c r="S392" s="72">
        <f t="shared" si="10"/>
        <v>0</v>
      </c>
      <c r="T392" s="72">
        <f>IF(G392="Vervalt",0,IF(G392=0,0,IF(LEN(G392)=0,0,(VLOOKUP($G392,PDC!$B$6:$I$74,6,FALSE)))))</f>
        <v>0</v>
      </c>
      <c r="U392" s="72">
        <f t="shared" si="11"/>
        <v>0</v>
      </c>
      <c r="V392" s="73">
        <f>IF(G392="Vervalt",0,IF(J392="Inkoop bij 3e partij",Q392*(1+PDC!$F$28),0))</f>
        <v>0</v>
      </c>
      <c r="W392" s="73">
        <f>IF(G392="Vervalt",0,IF(J392="Inkoop bij 3e partij",P392*(1+PDC!$F$27)+IF(G392=0,0,IF(LEN(G392)=0,0,VLOOKUP($G392,PDC!$B$6:$I$74,7,FALSE))),0))</f>
        <v>0</v>
      </c>
      <c r="X392" s="74">
        <f>IF(G392="Vervalt",0,IF(J392="Inkoop bij 3e partij",0,IF(G392=0,0,IF(LEN(G392)=0,0,VLOOKUP($G392,PDC!$B$6:$I$74,5,FALSE)))))</f>
        <v>0</v>
      </c>
      <c r="Y392" s="74">
        <f>IF(G392="Vervalt",0,IF(J392="On-Net maken (glasvezel)",$M392*PDC!$F$23+$N392*PDC!$F$24+PDC!$F$22+$O392,IF(J392="On-Net maken (radio)",PDC!$F$25+$O392,0)))</f>
        <v>0</v>
      </c>
    </row>
    <row r="393" spans="1:25" x14ac:dyDescent="0.3">
      <c r="A393" s="149" t="str">
        <f>IF(LEN(LocatieLijst!A393)=0,"",LocatieLijst!A393)</f>
        <v/>
      </c>
      <c r="B393" s="149" t="str">
        <f>IF(LEN(LocatieLijst!B393)=0,"",LocatieLijst!B393)</f>
        <v/>
      </c>
      <c r="C393" s="149" t="str">
        <f>IF(LEN(LocatieLijst!C393)=0,"",LocatieLijst!C393)</f>
        <v/>
      </c>
      <c r="D393" s="149" t="str">
        <f>IF(LEN(LocatieLijst!D393)=0,"",LocatieLijst!D393)</f>
        <v/>
      </c>
      <c r="E393" s="149" t="str">
        <f>IF(LEN(LocatieLijst!E393)=0,"",LocatieLijst!E393)</f>
        <v/>
      </c>
      <c r="F393" s="149" t="str">
        <f>IF(LEN(LocatieLijst!F393)=0,"",LocatieLijst!F393)</f>
        <v/>
      </c>
      <c r="G393" s="149" t="str">
        <f>IF(LEN(LocatieLijst!G393)=0,"",LocatieLijst!G393)</f>
        <v/>
      </c>
      <c r="H393" s="150" t="str">
        <f>IF(G393="Vervalt","Vervalt",IF(G393=0,"",IF(LEN(G393)=0,"",(VLOOKUP(Scenario1!$G393,PDC!$B$6:$I$74,2,FALSE)))))</f>
        <v/>
      </c>
      <c r="I393" s="149" t="str">
        <f>IF(LEN(LocatieLijst!I393)=0,"",LocatieLijst!I393)</f>
        <v/>
      </c>
      <c r="J393" s="2"/>
      <c r="K393" s="2"/>
      <c r="L393" s="3"/>
      <c r="M393" s="8"/>
      <c r="N393" s="8"/>
      <c r="O393" s="12"/>
      <c r="P393" s="4"/>
      <c r="Q393" s="4"/>
      <c r="R393" s="4"/>
      <c r="S393" s="72">
        <f t="shared" si="10"/>
        <v>0</v>
      </c>
      <c r="T393" s="72">
        <f>IF(G393="Vervalt",0,IF(G393=0,0,IF(LEN(G393)=0,0,(VLOOKUP($G393,PDC!$B$6:$I$74,6,FALSE)))))</f>
        <v>0</v>
      </c>
      <c r="U393" s="72">
        <f t="shared" si="11"/>
        <v>0</v>
      </c>
      <c r="V393" s="73">
        <f>IF(G393="Vervalt",0,IF(J393="Inkoop bij 3e partij",Q393*(1+PDC!$F$28),0))</f>
        <v>0</v>
      </c>
      <c r="W393" s="73">
        <f>IF(G393="Vervalt",0,IF(J393="Inkoop bij 3e partij",P393*(1+PDC!$F$27)+IF(G393=0,0,IF(LEN(G393)=0,0,VLOOKUP($G393,PDC!$B$6:$I$74,7,FALSE))),0))</f>
        <v>0</v>
      </c>
      <c r="X393" s="74">
        <f>IF(G393="Vervalt",0,IF(J393="Inkoop bij 3e partij",0,IF(G393=0,0,IF(LEN(G393)=0,0,VLOOKUP($G393,PDC!$B$6:$I$74,5,FALSE)))))</f>
        <v>0</v>
      </c>
      <c r="Y393" s="74">
        <f>IF(G393="Vervalt",0,IF(J393="On-Net maken (glasvezel)",$M393*PDC!$F$23+$N393*PDC!$F$24+PDC!$F$22+$O393,IF(J393="On-Net maken (radio)",PDC!$F$25+$O393,0)))</f>
        <v>0</v>
      </c>
    </row>
    <row r="394" spans="1:25" x14ac:dyDescent="0.3">
      <c r="A394" s="149" t="str">
        <f>IF(LEN(LocatieLijst!A394)=0,"",LocatieLijst!A394)</f>
        <v/>
      </c>
      <c r="B394" s="149" t="str">
        <f>IF(LEN(LocatieLijst!B394)=0,"",LocatieLijst!B394)</f>
        <v/>
      </c>
      <c r="C394" s="149" t="str">
        <f>IF(LEN(LocatieLijst!C394)=0,"",LocatieLijst!C394)</f>
        <v/>
      </c>
      <c r="D394" s="149" t="str">
        <f>IF(LEN(LocatieLijst!D394)=0,"",LocatieLijst!D394)</f>
        <v/>
      </c>
      <c r="E394" s="149" t="str">
        <f>IF(LEN(LocatieLijst!E394)=0,"",LocatieLijst!E394)</f>
        <v/>
      </c>
      <c r="F394" s="149" t="str">
        <f>IF(LEN(LocatieLijst!F394)=0,"",LocatieLijst!F394)</f>
        <v/>
      </c>
      <c r="G394" s="149" t="str">
        <f>IF(LEN(LocatieLijst!G394)=0,"",LocatieLijst!G394)</f>
        <v/>
      </c>
      <c r="H394" s="150" t="str">
        <f>IF(G394="Vervalt","Vervalt",IF(G394=0,"",IF(LEN(G394)=0,"",(VLOOKUP(Scenario1!$G394,PDC!$B$6:$I$74,2,FALSE)))))</f>
        <v/>
      </c>
      <c r="I394" s="149" t="str">
        <f>IF(LEN(LocatieLijst!I394)=0,"",LocatieLijst!I394)</f>
        <v/>
      </c>
      <c r="J394" s="2"/>
      <c r="K394" s="2"/>
      <c r="L394" s="3"/>
      <c r="M394" s="8"/>
      <c r="N394" s="8"/>
      <c r="O394" s="12"/>
      <c r="P394" s="4"/>
      <c r="Q394" s="4"/>
      <c r="R394" s="4"/>
      <c r="S394" s="72">
        <f t="shared" si="10"/>
        <v>0</v>
      </c>
      <c r="T394" s="72">
        <f>IF(G394="Vervalt",0,IF(G394=0,0,IF(LEN(G394)=0,0,(VLOOKUP($G394,PDC!$B$6:$I$74,6,FALSE)))))</f>
        <v>0</v>
      </c>
      <c r="U394" s="72">
        <f t="shared" si="11"/>
        <v>0</v>
      </c>
      <c r="V394" s="73">
        <f>IF(G394="Vervalt",0,IF(J394="Inkoop bij 3e partij",Q394*(1+PDC!$F$28),0))</f>
        <v>0</v>
      </c>
      <c r="W394" s="73">
        <f>IF(G394="Vervalt",0,IF(J394="Inkoop bij 3e partij",P394*(1+PDC!$F$27)+IF(G394=0,0,IF(LEN(G394)=0,0,VLOOKUP($G394,PDC!$B$6:$I$74,7,FALSE))),0))</f>
        <v>0</v>
      </c>
      <c r="X394" s="74">
        <f>IF(G394="Vervalt",0,IF(J394="Inkoop bij 3e partij",0,IF(G394=0,0,IF(LEN(G394)=0,0,VLOOKUP($G394,PDC!$B$6:$I$74,5,FALSE)))))</f>
        <v>0</v>
      </c>
      <c r="Y394" s="74">
        <f>IF(G394="Vervalt",0,IF(J394="On-Net maken (glasvezel)",$M394*PDC!$F$23+$N394*PDC!$F$24+PDC!$F$22+$O394,IF(J394="On-Net maken (radio)",PDC!$F$25+$O394,0)))</f>
        <v>0</v>
      </c>
    </row>
    <row r="395" spans="1:25" x14ac:dyDescent="0.3">
      <c r="A395" s="149" t="str">
        <f>IF(LEN(LocatieLijst!A395)=0,"",LocatieLijst!A395)</f>
        <v/>
      </c>
      <c r="B395" s="149" t="str">
        <f>IF(LEN(LocatieLijst!B395)=0,"",LocatieLijst!B395)</f>
        <v/>
      </c>
      <c r="C395" s="149" t="str">
        <f>IF(LEN(LocatieLijst!C395)=0,"",LocatieLijst!C395)</f>
        <v/>
      </c>
      <c r="D395" s="149" t="str">
        <f>IF(LEN(LocatieLijst!D395)=0,"",LocatieLijst!D395)</f>
        <v/>
      </c>
      <c r="E395" s="149" t="str">
        <f>IF(LEN(LocatieLijst!E395)=0,"",LocatieLijst!E395)</f>
        <v/>
      </c>
      <c r="F395" s="149" t="str">
        <f>IF(LEN(LocatieLijst!F395)=0,"",LocatieLijst!F395)</f>
        <v/>
      </c>
      <c r="G395" s="149" t="str">
        <f>IF(LEN(LocatieLijst!G395)=0,"",LocatieLijst!G395)</f>
        <v/>
      </c>
      <c r="H395" s="150" t="str">
        <f>IF(G395="Vervalt","Vervalt",IF(G395=0,"",IF(LEN(G395)=0,"",(VLOOKUP(Scenario1!$G395,PDC!$B$6:$I$74,2,FALSE)))))</f>
        <v/>
      </c>
      <c r="I395" s="149" t="str">
        <f>IF(LEN(LocatieLijst!I395)=0,"",LocatieLijst!I395)</f>
        <v/>
      </c>
      <c r="J395" s="2"/>
      <c r="K395" s="2"/>
      <c r="L395" s="3"/>
      <c r="M395" s="8"/>
      <c r="N395" s="8"/>
      <c r="O395" s="12"/>
      <c r="P395" s="4"/>
      <c r="Q395" s="4"/>
      <c r="R395" s="4"/>
      <c r="S395" s="72">
        <f t="shared" si="10"/>
        <v>0</v>
      </c>
      <c r="T395" s="72">
        <f>IF(G395="Vervalt",0,IF(G395=0,0,IF(LEN(G395)=0,0,(VLOOKUP($G395,PDC!$B$6:$I$74,6,FALSE)))))</f>
        <v>0</v>
      </c>
      <c r="U395" s="72">
        <f t="shared" si="11"/>
        <v>0</v>
      </c>
      <c r="V395" s="73">
        <f>IF(G395="Vervalt",0,IF(J395="Inkoop bij 3e partij",Q395*(1+PDC!$F$28),0))</f>
        <v>0</v>
      </c>
      <c r="W395" s="73">
        <f>IF(G395="Vervalt",0,IF(J395="Inkoop bij 3e partij",P395*(1+PDC!$F$27)+IF(G395=0,0,IF(LEN(G395)=0,0,VLOOKUP($G395,PDC!$B$6:$I$74,7,FALSE))),0))</f>
        <v>0</v>
      </c>
      <c r="X395" s="74">
        <f>IF(G395="Vervalt",0,IF(J395="Inkoop bij 3e partij",0,IF(G395=0,0,IF(LEN(G395)=0,0,VLOOKUP($G395,PDC!$B$6:$I$74,5,FALSE)))))</f>
        <v>0</v>
      </c>
      <c r="Y395" s="74">
        <f>IF(G395="Vervalt",0,IF(J395="On-Net maken (glasvezel)",$M395*PDC!$F$23+$N395*PDC!$F$24+PDC!$F$22+$O395,IF(J395="On-Net maken (radio)",PDC!$F$25+$O395,0)))</f>
        <v>0</v>
      </c>
    </row>
    <row r="396" spans="1:25" x14ac:dyDescent="0.3">
      <c r="A396" s="149" t="str">
        <f>IF(LEN(LocatieLijst!A396)=0,"",LocatieLijst!A396)</f>
        <v/>
      </c>
      <c r="B396" s="149" t="str">
        <f>IF(LEN(LocatieLijst!B396)=0,"",LocatieLijst!B396)</f>
        <v/>
      </c>
      <c r="C396" s="149" t="str">
        <f>IF(LEN(LocatieLijst!C396)=0,"",LocatieLijst!C396)</f>
        <v/>
      </c>
      <c r="D396" s="149" t="str">
        <f>IF(LEN(LocatieLijst!D396)=0,"",LocatieLijst!D396)</f>
        <v/>
      </c>
      <c r="E396" s="149" t="str">
        <f>IF(LEN(LocatieLijst!E396)=0,"",LocatieLijst!E396)</f>
        <v/>
      </c>
      <c r="F396" s="149" t="str">
        <f>IF(LEN(LocatieLijst!F396)=0,"",LocatieLijst!F396)</f>
        <v/>
      </c>
      <c r="G396" s="149" t="str">
        <f>IF(LEN(LocatieLijst!G396)=0,"",LocatieLijst!G396)</f>
        <v/>
      </c>
      <c r="H396" s="150" t="str">
        <f>IF(G396="Vervalt","Vervalt",IF(G396=0,"",IF(LEN(G396)=0,"",(VLOOKUP(Scenario1!$G396,PDC!$B$6:$I$74,2,FALSE)))))</f>
        <v/>
      </c>
      <c r="I396" s="149" t="str">
        <f>IF(LEN(LocatieLijst!I396)=0,"",LocatieLijst!I396)</f>
        <v/>
      </c>
      <c r="J396" s="2"/>
      <c r="K396" s="2"/>
      <c r="L396" s="3"/>
      <c r="M396" s="8"/>
      <c r="N396" s="8"/>
      <c r="O396" s="12"/>
      <c r="P396" s="4"/>
      <c r="Q396" s="4"/>
      <c r="R396" s="4"/>
      <c r="S396" s="72">
        <f t="shared" si="10"/>
        <v>0</v>
      </c>
      <c r="T396" s="72">
        <f>IF(G396="Vervalt",0,IF(G396=0,0,IF(LEN(G396)=0,0,(VLOOKUP($G396,PDC!$B$6:$I$74,6,FALSE)))))</f>
        <v>0</v>
      </c>
      <c r="U396" s="72">
        <f t="shared" si="11"/>
        <v>0</v>
      </c>
      <c r="V396" s="73">
        <f>IF(G396="Vervalt",0,IF(J396="Inkoop bij 3e partij",Q396*(1+PDC!$F$28),0))</f>
        <v>0</v>
      </c>
      <c r="W396" s="73">
        <f>IF(G396="Vervalt",0,IF(J396="Inkoop bij 3e partij",P396*(1+PDC!$F$27)+IF(G396=0,0,IF(LEN(G396)=0,0,VLOOKUP($G396,PDC!$B$6:$I$74,7,FALSE))),0))</f>
        <v>0</v>
      </c>
      <c r="X396" s="74">
        <f>IF(G396="Vervalt",0,IF(J396="Inkoop bij 3e partij",0,IF(G396=0,0,IF(LEN(G396)=0,0,VLOOKUP($G396,PDC!$B$6:$I$74,5,FALSE)))))</f>
        <v>0</v>
      </c>
      <c r="Y396" s="74">
        <f>IF(G396="Vervalt",0,IF(J396="On-Net maken (glasvezel)",$M396*PDC!$F$23+$N396*PDC!$F$24+PDC!$F$22+$O396,IF(J396="On-Net maken (radio)",PDC!$F$25+$O396,0)))</f>
        <v>0</v>
      </c>
    </row>
    <row r="397" spans="1:25" x14ac:dyDescent="0.3">
      <c r="A397" s="149" t="str">
        <f>IF(LEN(LocatieLijst!A397)=0,"",LocatieLijst!A397)</f>
        <v/>
      </c>
      <c r="B397" s="149" t="str">
        <f>IF(LEN(LocatieLijst!B397)=0,"",LocatieLijst!B397)</f>
        <v/>
      </c>
      <c r="C397" s="149" t="str">
        <f>IF(LEN(LocatieLijst!C397)=0,"",LocatieLijst!C397)</f>
        <v/>
      </c>
      <c r="D397" s="149" t="str">
        <f>IF(LEN(LocatieLijst!D397)=0,"",LocatieLijst!D397)</f>
        <v/>
      </c>
      <c r="E397" s="149" t="str">
        <f>IF(LEN(LocatieLijst!E397)=0,"",LocatieLijst!E397)</f>
        <v/>
      </c>
      <c r="F397" s="149" t="str">
        <f>IF(LEN(LocatieLijst!F397)=0,"",LocatieLijst!F397)</f>
        <v/>
      </c>
      <c r="G397" s="149" t="str">
        <f>IF(LEN(LocatieLijst!G397)=0,"",LocatieLijst!G397)</f>
        <v/>
      </c>
      <c r="H397" s="150" t="str">
        <f>IF(G397="Vervalt","Vervalt",IF(G397=0,"",IF(LEN(G397)=0,"",(VLOOKUP(Scenario1!$G397,PDC!$B$6:$I$74,2,FALSE)))))</f>
        <v/>
      </c>
      <c r="I397" s="149" t="str">
        <f>IF(LEN(LocatieLijst!I397)=0,"",LocatieLijst!I397)</f>
        <v/>
      </c>
      <c r="J397" s="2"/>
      <c r="K397" s="2"/>
      <c r="L397" s="3"/>
      <c r="M397" s="8"/>
      <c r="N397" s="8"/>
      <c r="O397" s="12"/>
      <c r="P397" s="4"/>
      <c r="Q397" s="4"/>
      <c r="R397" s="4"/>
      <c r="S397" s="72">
        <f t="shared" ref="S397:S460" si="12">IF(J397="Inkoop bij 3e partij",V397,X397)</f>
        <v>0</v>
      </c>
      <c r="T397" s="72">
        <f>IF(G397="Vervalt",0,IF(G397=0,0,IF(LEN(G397)=0,0,(VLOOKUP($G397,PDC!$B$6:$I$74,6,FALSE)))))</f>
        <v>0</v>
      </c>
      <c r="U397" s="72">
        <f t="shared" ref="U397:U460" si="13">IF(J397="On-Net maken",Y397,IF(J397="Inkoop bij 3e partij",W397,0))</f>
        <v>0</v>
      </c>
      <c r="V397" s="73">
        <f>IF(G397="Vervalt",0,IF(J397="Inkoop bij 3e partij",Q397*(1+PDC!$F$28),0))</f>
        <v>0</v>
      </c>
      <c r="W397" s="73">
        <f>IF(G397="Vervalt",0,IF(J397="Inkoop bij 3e partij",P397*(1+PDC!$F$27)+IF(G397=0,0,IF(LEN(G397)=0,0,VLOOKUP($G397,PDC!$B$6:$I$74,7,FALSE))),0))</f>
        <v>0</v>
      </c>
      <c r="X397" s="74">
        <f>IF(G397="Vervalt",0,IF(J397="Inkoop bij 3e partij",0,IF(G397=0,0,IF(LEN(G397)=0,0,VLOOKUP($G397,PDC!$B$6:$I$74,5,FALSE)))))</f>
        <v>0</v>
      </c>
      <c r="Y397" s="74">
        <f>IF(G397="Vervalt",0,IF(J397="On-Net maken (glasvezel)",$M397*PDC!$F$23+$N397*PDC!$F$24+PDC!$F$22+$O397,IF(J397="On-Net maken (radio)",PDC!$F$25+$O397,0)))</f>
        <v>0</v>
      </c>
    </row>
    <row r="398" spans="1:25" x14ac:dyDescent="0.3">
      <c r="A398" s="149" t="str">
        <f>IF(LEN(LocatieLijst!A398)=0,"",LocatieLijst!A398)</f>
        <v/>
      </c>
      <c r="B398" s="149" t="str">
        <f>IF(LEN(LocatieLijst!B398)=0,"",LocatieLijst!B398)</f>
        <v/>
      </c>
      <c r="C398" s="149" t="str">
        <f>IF(LEN(LocatieLijst!C398)=0,"",LocatieLijst!C398)</f>
        <v/>
      </c>
      <c r="D398" s="149" t="str">
        <f>IF(LEN(LocatieLijst!D398)=0,"",LocatieLijst!D398)</f>
        <v/>
      </c>
      <c r="E398" s="149" t="str">
        <f>IF(LEN(LocatieLijst!E398)=0,"",LocatieLijst!E398)</f>
        <v/>
      </c>
      <c r="F398" s="149" t="str">
        <f>IF(LEN(LocatieLijst!F398)=0,"",LocatieLijst!F398)</f>
        <v/>
      </c>
      <c r="G398" s="149" t="str">
        <f>IF(LEN(LocatieLijst!G398)=0,"",LocatieLijst!G398)</f>
        <v/>
      </c>
      <c r="H398" s="150" t="str">
        <f>IF(G398="Vervalt","Vervalt",IF(G398=0,"",IF(LEN(G398)=0,"",(VLOOKUP(Scenario1!$G398,PDC!$B$6:$I$74,2,FALSE)))))</f>
        <v/>
      </c>
      <c r="I398" s="149" t="str">
        <f>IF(LEN(LocatieLijst!I398)=0,"",LocatieLijst!I398)</f>
        <v/>
      </c>
      <c r="J398" s="2"/>
      <c r="K398" s="2"/>
      <c r="L398" s="3"/>
      <c r="M398" s="8"/>
      <c r="N398" s="8"/>
      <c r="O398" s="12"/>
      <c r="P398" s="4"/>
      <c r="Q398" s="4"/>
      <c r="R398" s="4"/>
      <c r="S398" s="72">
        <f t="shared" si="12"/>
        <v>0</v>
      </c>
      <c r="T398" s="72">
        <f>IF(G398="Vervalt",0,IF(G398=0,0,IF(LEN(G398)=0,0,(VLOOKUP($G398,PDC!$B$6:$I$74,6,FALSE)))))</f>
        <v>0</v>
      </c>
      <c r="U398" s="72">
        <f t="shared" si="13"/>
        <v>0</v>
      </c>
      <c r="V398" s="73">
        <f>IF(G398="Vervalt",0,IF(J398="Inkoop bij 3e partij",Q398*(1+PDC!$F$28),0))</f>
        <v>0</v>
      </c>
      <c r="W398" s="73">
        <f>IF(G398="Vervalt",0,IF(J398="Inkoop bij 3e partij",P398*(1+PDC!$F$27)+IF(G398=0,0,IF(LEN(G398)=0,0,VLOOKUP($G398,PDC!$B$6:$I$74,7,FALSE))),0))</f>
        <v>0</v>
      </c>
      <c r="X398" s="74">
        <f>IF(G398="Vervalt",0,IF(J398="Inkoop bij 3e partij",0,IF(G398=0,0,IF(LEN(G398)=0,0,VLOOKUP($G398,PDC!$B$6:$I$74,5,FALSE)))))</f>
        <v>0</v>
      </c>
      <c r="Y398" s="74">
        <f>IF(G398="Vervalt",0,IF(J398="On-Net maken (glasvezel)",$M398*PDC!$F$23+$N398*PDC!$F$24+PDC!$F$22+$O398,IF(J398="On-Net maken (radio)",PDC!$F$25+$O398,0)))</f>
        <v>0</v>
      </c>
    </row>
    <row r="399" spans="1:25" x14ac:dyDescent="0.3">
      <c r="A399" s="149" t="str">
        <f>IF(LEN(LocatieLijst!A399)=0,"",LocatieLijst!A399)</f>
        <v/>
      </c>
      <c r="B399" s="149" t="str">
        <f>IF(LEN(LocatieLijst!B399)=0,"",LocatieLijst!B399)</f>
        <v/>
      </c>
      <c r="C399" s="149" t="str">
        <f>IF(LEN(LocatieLijst!C399)=0,"",LocatieLijst!C399)</f>
        <v/>
      </c>
      <c r="D399" s="149" t="str">
        <f>IF(LEN(LocatieLijst!D399)=0,"",LocatieLijst!D399)</f>
        <v/>
      </c>
      <c r="E399" s="149" t="str">
        <f>IF(LEN(LocatieLijst!E399)=0,"",LocatieLijst!E399)</f>
        <v/>
      </c>
      <c r="F399" s="149" t="str">
        <f>IF(LEN(LocatieLijst!F399)=0,"",LocatieLijst!F399)</f>
        <v/>
      </c>
      <c r="G399" s="149" t="str">
        <f>IF(LEN(LocatieLijst!G399)=0,"",LocatieLijst!G399)</f>
        <v/>
      </c>
      <c r="H399" s="150" t="str">
        <f>IF(G399="Vervalt","Vervalt",IF(G399=0,"",IF(LEN(G399)=0,"",(VLOOKUP(Scenario1!$G399,PDC!$B$6:$I$74,2,FALSE)))))</f>
        <v/>
      </c>
      <c r="I399" s="149" t="str">
        <f>IF(LEN(LocatieLijst!I399)=0,"",LocatieLijst!I399)</f>
        <v/>
      </c>
      <c r="J399" s="2"/>
      <c r="K399" s="2"/>
      <c r="L399" s="3"/>
      <c r="M399" s="8"/>
      <c r="N399" s="8"/>
      <c r="O399" s="12"/>
      <c r="P399" s="4"/>
      <c r="Q399" s="4"/>
      <c r="R399" s="4"/>
      <c r="S399" s="72">
        <f t="shared" si="12"/>
        <v>0</v>
      </c>
      <c r="T399" s="72">
        <f>IF(G399="Vervalt",0,IF(G399=0,0,IF(LEN(G399)=0,0,(VLOOKUP($G399,PDC!$B$6:$I$74,6,FALSE)))))</f>
        <v>0</v>
      </c>
      <c r="U399" s="72">
        <f t="shared" si="13"/>
        <v>0</v>
      </c>
      <c r="V399" s="73">
        <f>IF(G399="Vervalt",0,IF(J399="Inkoop bij 3e partij",Q399*(1+PDC!$F$28),0))</f>
        <v>0</v>
      </c>
      <c r="W399" s="73">
        <f>IF(G399="Vervalt",0,IF(J399="Inkoop bij 3e partij",P399*(1+PDC!$F$27)+IF(G399=0,0,IF(LEN(G399)=0,0,VLOOKUP($G399,PDC!$B$6:$I$74,7,FALSE))),0))</f>
        <v>0</v>
      </c>
      <c r="X399" s="74">
        <f>IF(G399="Vervalt",0,IF(J399="Inkoop bij 3e partij",0,IF(G399=0,0,IF(LEN(G399)=0,0,VLOOKUP($G399,PDC!$B$6:$I$74,5,FALSE)))))</f>
        <v>0</v>
      </c>
      <c r="Y399" s="74">
        <f>IF(G399="Vervalt",0,IF(J399="On-Net maken (glasvezel)",$M399*PDC!$F$23+$N399*PDC!$F$24+PDC!$F$22+$O399,IF(J399="On-Net maken (radio)",PDC!$F$25+$O399,0)))</f>
        <v>0</v>
      </c>
    </row>
    <row r="400" spans="1:25" x14ac:dyDescent="0.3">
      <c r="A400" s="149" t="str">
        <f>IF(LEN(LocatieLijst!A400)=0,"",LocatieLijst!A400)</f>
        <v/>
      </c>
      <c r="B400" s="149" t="str">
        <f>IF(LEN(LocatieLijst!B400)=0,"",LocatieLijst!B400)</f>
        <v/>
      </c>
      <c r="C400" s="149" t="str">
        <f>IF(LEN(LocatieLijst!C400)=0,"",LocatieLijst!C400)</f>
        <v/>
      </c>
      <c r="D400" s="149" t="str">
        <f>IF(LEN(LocatieLijst!D400)=0,"",LocatieLijst!D400)</f>
        <v/>
      </c>
      <c r="E400" s="149" t="str">
        <f>IF(LEN(LocatieLijst!E400)=0,"",LocatieLijst!E400)</f>
        <v/>
      </c>
      <c r="F400" s="149" t="str">
        <f>IF(LEN(LocatieLijst!F400)=0,"",LocatieLijst!F400)</f>
        <v/>
      </c>
      <c r="G400" s="149" t="str">
        <f>IF(LEN(LocatieLijst!G400)=0,"",LocatieLijst!G400)</f>
        <v/>
      </c>
      <c r="H400" s="150" t="str">
        <f>IF(G400="Vervalt","Vervalt",IF(G400=0,"",IF(LEN(G400)=0,"",(VLOOKUP(Scenario1!$G400,PDC!$B$6:$I$74,2,FALSE)))))</f>
        <v/>
      </c>
      <c r="I400" s="149" t="str">
        <f>IF(LEN(LocatieLijst!I400)=0,"",LocatieLijst!I400)</f>
        <v/>
      </c>
      <c r="J400" s="2"/>
      <c r="K400" s="2"/>
      <c r="L400" s="3"/>
      <c r="M400" s="8"/>
      <c r="N400" s="8"/>
      <c r="O400" s="12"/>
      <c r="P400" s="4"/>
      <c r="Q400" s="4"/>
      <c r="R400" s="4"/>
      <c r="S400" s="72">
        <f t="shared" si="12"/>
        <v>0</v>
      </c>
      <c r="T400" s="72">
        <f>IF(G400="Vervalt",0,IF(G400=0,0,IF(LEN(G400)=0,0,(VLOOKUP($G400,PDC!$B$6:$I$74,6,FALSE)))))</f>
        <v>0</v>
      </c>
      <c r="U400" s="72">
        <f t="shared" si="13"/>
        <v>0</v>
      </c>
      <c r="V400" s="73">
        <f>IF(G400="Vervalt",0,IF(J400="Inkoop bij 3e partij",Q400*(1+PDC!$F$28),0))</f>
        <v>0</v>
      </c>
      <c r="W400" s="73">
        <f>IF(G400="Vervalt",0,IF(J400="Inkoop bij 3e partij",P400*(1+PDC!$F$27)+IF(G400=0,0,IF(LEN(G400)=0,0,VLOOKUP($G400,PDC!$B$6:$I$74,7,FALSE))),0))</f>
        <v>0</v>
      </c>
      <c r="X400" s="74">
        <f>IF(G400="Vervalt",0,IF(J400="Inkoop bij 3e partij",0,IF(G400=0,0,IF(LEN(G400)=0,0,VLOOKUP($G400,PDC!$B$6:$I$74,5,FALSE)))))</f>
        <v>0</v>
      </c>
      <c r="Y400" s="74">
        <f>IF(G400="Vervalt",0,IF(J400="On-Net maken (glasvezel)",$M400*PDC!$F$23+$N400*PDC!$F$24+PDC!$F$22+$O400,IF(J400="On-Net maken (radio)",PDC!$F$25+$O400,0)))</f>
        <v>0</v>
      </c>
    </row>
    <row r="401" spans="1:25" x14ac:dyDescent="0.3">
      <c r="A401" s="149" t="str">
        <f>IF(LEN(LocatieLijst!A401)=0,"",LocatieLijst!A401)</f>
        <v/>
      </c>
      <c r="B401" s="149" t="str">
        <f>IF(LEN(LocatieLijst!B401)=0,"",LocatieLijst!B401)</f>
        <v/>
      </c>
      <c r="C401" s="149" t="str">
        <f>IF(LEN(LocatieLijst!C401)=0,"",LocatieLijst!C401)</f>
        <v/>
      </c>
      <c r="D401" s="149" t="str">
        <f>IF(LEN(LocatieLijst!D401)=0,"",LocatieLijst!D401)</f>
        <v/>
      </c>
      <c r="E401" s="149" t="str">
        <f>IF(LEN(LocatieLijst!E401)=0,"",LocatieLijst!E401)</f>
        <v/>
      </c>
      <c r="F401" s="149" t="str">
        <f>IF(LEN(LocatieLijst!F401)=0,"",LocatieLijst!F401)</f>
        <v/>
      </c>
      <c r="G401" s="149" t="str">
        <f>IF(LEN(LocatieLijst!G401)=0,"",LocatieLijst!G401)</f>
        <v/>
      </c>
      <c r="H401" s="150" t="str">
        <f>IF(G401="Vervalt","Vervalt",IF(G401=0,"",IF(LEN(G401)=0,"",(VLOOKUP(Scenario1!$G401,PDC!$B$6:$I$74,2,FALSE)))))</f>
        <v/>
      </c>
      <c r="I401" s="149" t="str">
        <f>IF(LEN(LocatieLijst!I401)=0,"",LocatieLijst!I401)</f>
        <v/>
      </c>
      <c r="J401" s="2"/>
      <c r="K401" s="2"/>
      <c r="L401" s="3"/>
      <c r="M401" s="8"/>
      <c r="N401" s="8"/>
      <c r="O401" s="12"/>
      <c r="P401" s="4"/>
      <c r="Q401" s="4"/>
      <c r="R401" s="4"/>
      <c r="S401" s="72">
        <f t="shared" si="12"/>
        <v>0</v>
      </c>
      <c r="T401" s="72">
        <f>IF(G401="Vervalt",0,IF(G401=0,0,IF(LEN(G401)=0,0,(VLOOKUP($G401,PDC!$B$6:$I$74,6,FALSE)))))</f>
        <v>0</v>
      </c>
      <c r="U401" s="72">
        <f t="shared" si="13"/>
        <v>0</v>
      </c>
      <c r="V401" s="73">
        <f>IF(G401="Vervalt",0,IF(J401="Inkoop bij 3e partij",Q401*(1+PDC!$F$28),0))</f>
        <v>0</v>
      </c>
      <c r="W401" s="73">
        <f>IF(G401="Vervalt",0,IF(J401="Inkoop bij 3e partij",P401*(1+PDC!$F$27)+IF(G401=0,0,IF(LEN(G401)=0,0,VLOOKUP($G401,PDC!$B$6:$I$74,7,FALSE))),0))</f>
        <v>0</v>
      </c>
      <c r="X401" s="74">
        <f>IF(G401="Vervalt",0,IF(J401="Inkoop bij 3e partij",0,IF(G401=0,0,IF(LEN(G401)=0,0,VLOOKUP($G401,PDC!$B$6:$I$74,5,FALSE)))))</f>
        <v>0</v>
      </c>
      <c r="Y401" s="74">
        <f>IF(G401="Vervalt",0,IF(J401="On-Net maken (glasvezel)",$M401*PDC!$F$23+$N401*PDC!$F$24+PDC!$F$22+$O401,IF(J401="On-Net maken (radio)",PDC!$F$25+$O401,0)))</f>
        <v>0</v>
      </c>
    </row>
    <row r="402" spans="1:25" x14ac:dyDescent="0.3">
      <c r="A402" s="149" t="str">
        <f>IF(LEN(LocatieLijst!A402)=0,"",LocatieLijst!A402)</f>
        <v/>
      </c>
      <c r="B402" s="149" t="str">
        <f>IF(LEN(LocatieLijst!B402)=0,"",LocatieLijst!B402)</f>
        <v/>
      </c>
      <c r="C402" s="149" t="str">
        <f>IF(LEN(LocatieLijst!C402)=0,"",LocatieLijst!C402)</f>
        <v/>
      </c>
      <c r="D402" s="149" t="str">
        <f>IF(LEN(LocatieLijst!D402)=0,"",LocatieLijst!D402)</f>
        <v/>
      </c>
      <c r="E402" s="149" t="str">
        <f>IF(LEN(LocatieLijst!E402)=0,"",LocatieLijst!E402)</f>
        <v/>
      </c>
      <c r="F402" s="149" t="str">
        <f>IF(LEN(LocatieLijst!F402)=0,"",LocatieLijst!F402)</f>
        <v/>
      </c>
      <c r="G402" s="149" t="str">
        <f>IF(LEN(LocatieLijst!G402)=0,"",LocatieLijst!G402)</f>
        <v/>
      </c>
      <c r="H402" s="150" t="str">
        <f>IF(G402="Vervalt","Vervalt",IF(G402=0,"",IF(LEN(G402)=0,"",(VLOOKUP(Scenario1!$G402,PDC!$B$6:$I$74,2,FALSE)))))</f>
        <v/>
      </c>
      <c r="I402" s="149" t="str">
        <f>IF(LEN(LocatieLijst!I402)=0,"",LocatieLijst!I402)</f>
        <v/>
      </c>
      <c r="J402" s="2"/>
      <c r="K402" s="2"/>
      <c r="L402" s="3"/>
      <c r="M402" s="8"/>
      <c r="N402" s="8"/>
      <c r="O402" s="12"/>
      <c r="P402" s="4"/>
      <c r="Q402" s="4"/>
      <c r="R402" s="4"/>
      <c r="S402" s="72">
        <f t="shared" si="12"/>
        <v>0</v>
      </c>
      <c r="T402" s="72">
        <f>IF(G402="Vervalt",0,IF(G402=0,0,IF(LEN(G402)=0,0,(VLOOKUP($G402,PDC!$B$6:$I$74,6,FALSE)))))</f>
        <v>0</v>
      </c>
      <c r="U402" s="72">
        <f t="shared" si="13"/>
        <v>0</v>
      </c>
      <c r="V402" s="73">
        <f>IF(G402="Vervalt",0,IF(J402="Inkoop bij 3e partij",Q402*(1+PDC!$F$28),0))</f>
        <v>0</v>
      </c>
      <c r="W402" s="73">
        <f>IF(G402="Vervalt",0,IF(J402="Inkoop bij 3e partij",P402*(1+PDC!$F$27)+IF(G402=0,0,IF(LEN(G402)=0,0,VLOOKUP($G402,PDC!$B$6:$I$74,7,FALSE))),0))</f>
        <v>0</v>
      </c>
      <c r="X402" s="74">
        <f>IF(G402="Vervalt",0,IF(J402="Inkoop bij 3e partij",0,IF(G402=0,0,IF(LEN(G402)=0,0,VLOOKUP($G402,PDC!$B$6:$I$74,5,FALSE)))))</f>
        <v>0</v>
      </c>
      <c r="Y402" s="74">
        <f>IF(G402="Vervalt",0,IF(J402="On-Net maken (glasvezel)",$M402*PDC!$F$23+$N402*PDC!$F$24+PDC!$F$22+$O402,IF(J402="On-Net maken (radio)",PDC!$F$25+$O402,0)))</f>
        <v>0</v>
      </c>
    </row>
    <row r="403" spans="1:25" x14ac:dyDescent="0.3">
      <c r="A403" s="149" t="str">
        <f>IF(LEN(LocatieLijst!A403)=0,"",LocatieLijst!A403)</f>
        <v/>
      </c>
      <c r="B403" s="149" t="str">
        <f>IF(LEN(LocatieLijst!B403)=0,"",LocatieLijst!B403)</f>
        <v/>
      </c>
      <c r="C403" s="149" t="str">
        <f>IF(LEN(LocatieLijst!C403)=0,"",LocatieLijst!C403)</f>
        <v/>
      </c>
      <c r="D403" s="149" t="str">
        <f>IF(LEN(LocatieLijst!D403)=0,"",LocatieLijst!D403)</f>
        <v/>
      </c>
      <c r="E403" s="149" t="str">
        <f>IF(LEN(LocatieLijst!E403)=0,"",LocatieLijst!E403)</f>
        <v/>
      </c>
      <c r="F403" s="149" t="str">
        <f>IF(LEN(LocatieLijst!F403)=0,"",LocatieLijst!F403)</f>
        <v/>
      </c>
      <c r="G403" s="149" t="str">
        <f>IF(LEN(LocatieLijst!G403)=0,"",LocatieLijst!G403)</f>
        <v/>
      </c>
      <c r="H403" s="150" t="str">
        <f>IF(G403="Vervalt","Vervalt",IF(G403=0,"",IF(LEN(G403)=0,"",(VLOOKUP(Scenario1!$G403,PDC!$B$6:$I$74,2,FALSE)))))</f>
        <v/>
      </c>
      <c r="I403" s="149" t="str">
        <f>IF(LEN(LocatieLijst!I403)=0,"",LocatieLijst!I403)</f>
        <v/>
      </c>
      <c r="J403" s="2"/>
      <c r="K403" s="2"/>
      <c r="L403" s="3"/>
      <c r="M403" s="8"/>
      <c r="N403" s="8"/>
      <c r="O403" s="12"/>
      <c r="P403" s="4"/>
      <c r="Q403" s="4"/>
      <c r="R403" s="4"/>
      <c r="S403" s="72">
        <f t="shared" si="12"/>
        <v>0</v>
      </c>
      <c r="T403" s="72">
        <f>IF(G403="Vervalt",0,IF(G403=0,0,IF(LEN(G403)=0,0,(VLOOKUP($G403,PDC!$B$6:$I$74,6,FALSE)))))</f>
        <v>0</v>
      </c>
      <c r="U403" s="72">
        <f t="shared" si="13"/>
        <v>0</v>
      </c>
      <c r="V403" s="73">
        <f>IF(G403="Vervalt",0,IF(J403="Inkoop bij 3e partij",Q403*(1+PDC!$F$28),0))</f>
        <v>0</v>
      </c>
      <c r="W403" s="73">
        <f>IF(G403="Vervalt",0,IF(J403="Inkoop bij 3e partij",P403*(1+PDC!$F$27)+IF(G403=0,0,IF(LEN(G403)=0,0,VLOOKUP($G403,PDC!$B$6:$I$74,7,FALSE))),0))</f>
        <v>0</v>
      </c>
      <c r="X403" s="74">
        <f>IF(G403="Vervalt",0,IF(J403="Inkoop bij 3e partij",0,IF(G403=0,0,IF(LEN(G403)=0,0,VLOOKUP($G403,PDC!$B$6:$I$74,5,FALSE)))))</f>
        <v>0</v>
      </c>
      <c r="Y403" s="74">
        <f>IF(G403="Vervalt",0,IF(J403="On-Net maken (glasvezel)",$M403*PDC!$F$23+$N403*PDC!$F$24+PDC!$F$22+$O403,IF(J403="On-Net maken (radio)",PDC!$F$25+$O403,0)))</f>
        <v>0</v>
      </c>
    </row>
    <row r="404" spans="1:25" x14ac:dyDescent="0.3">
      <c r="A404" s="149" t="str">
        <f>IF(LEN(LocatieLijst!A404)=0,"",LocatieLijst!A404)</f>
        <v/>
      </c>
      <c r="B404" s="149" t="str">
        <f>IF(LEN(LocatieLijst!B404)=0,"",LocatieLijst!B404)</f>
        <v/>
      </c>
      <c r="C404" s="149" t="str">
        <f>IF(LEN(LocatieLijst!C404)=0,"",LocatieLijst!C404)</f>
        <v/>
      </c>
      <c r="D404" s="149" t="str">
        <f>IF(LEN(LocatieLijst!D404)=0,"",LocatieLijst!D404)</f>
        <v/>
      </c>
      <c r="E404" s="149" t="str">
        <f>IF(LEN(LocatieLijst!E404)=0,"",LocatieLijst!E404)</f>
        <v/>
      </c>
      <c r="F404" s="149" t="str">
        <f>IF(LEN(LocatieLijst!F404)=0,"",LocatieLijst!F404)</f>
        <v/>
      </c>
      <c r="G404" s="149" t="str">
        <f>IF(LEN(LocatieLijst!G404)=0,"",LocatieLijst!G404)</f>
        <v/>
      </c>
      <c r="H404" s="150" t="str">
        <f>IF(G404="Vervalt","Vervalt",IF(G404=0,"",IF(LEN(G404)=0,"",(VLOOKUP(Scenario1!$G404,PDC!$B$6:$I$74,2,FALSE)))))</f>
        <v/>
      </c>
      <c r="I404" s="149" t="str">
        <f>IF(LEN(LocatieLijst!I404)=0,"",LocatieLijst!I404)</f>
        <v/>
      </c>
      <c r="J404" s="2"/>
      <c r="K404" s="2"/>
      <c r="L404" s="3"/>
      <c r="M404" s="8"/>
      <c r="N404" s="8"/>
      <c r="O404" s="12"/>
      <c r="P404" s="4"/>
      <c r="Q404" s="4"/>
      <c r="R404" s="4"/>
      <c r="S404" s="72">
        <f t="shared" si="12"/>
        <v>0</v>
      </c>
      <c r="T404" s="72">
        <f>IF(G404="Vervalt",0,IF(G404=0,0,IF(LEN(G404)=0,0,(VLOOKUP($G404,PDC!$B$6:$I$74,6,FALSE)))))</f>
        <v>0</v>
      </c>
      <c r="U404" s="72">
        <f t="shared" si="13"/>
        <v>0</v>
      </c>
      <c r="V404" s="73">
        <f>IF(G404="Vervalt",0,IF(J404="Inkoop bij 3e partij",Q404*(1+PDC!$F$28),0))</f>
        <v>0</v>
      </c>
      <c r="W404" s="73">
        <f>IF(G404="Vervalt",0,IF(J404="Inkoop bij 3e partij",P404*(1+PDC!$F$27)+IF(G404=0,0,IF(LEN(G404)=0,0,VLOOKUP($G404,PDC!$B$6:$I$74,7,FALSE))),0))</f>
        <v>0</v>
      </c>
      <c r="X404" s="74">
        <f>IF(G404="Vervalt",0,IF(J404="Inkoop bij 3e partij",0,IF(G404=0,0,IF(LEN(G404)=0,0,VLOOKUP($G404,PDC!$B$6:$I$74,5,FALSE)))))</f>
        <v>0</v>
      </c>
      <c r="Y404" s="74">
        <f>IF(G404="Vervalt",0,IF(J404="On-Net maken (glasvezel)",$M404*PDC!$F$23+$N404*PDC!$F$24+PDC!$F$22+$O404,IF(J404="On-Net maken (radio)",PDC!$F$25+$O404,0)))</f>
        <v>0</v>
      </c>
    </row>
    <row r="405" spans="1:25" x14ac:dyDescent="0.3">
      <c r="A405" s="149" t="str">
        <f>IF(LEN(LocatieLijst!A405)=0,"",LocatieLijst!A405)</f>
        <v/>
      </c>
      <c r="B405" s="149" t="str">
        <f>IF(LEN(LocatieLijst!B405)=0,"",LocatieLijst!B405)</f>
        <v/>
      </c>
      <c r="C405" s="149" t="str">
        <f>IF(LEN(LocatieLijst!C405)=0,"",LocatieLijst!C405)</f>
        <v/>
      </c>
      <c r="D405" s="149" t="str">
        <f>IF(LEN(LocatieLijst!D405)=0,"",LocatieLijst!D405)</f>
        <v/>
      </c>
      <c r="E405" s="149" t="str">
        <f>IF(LEN(LocatieLijst!E405)=0,"",LocatieLijst!E405)</f>
        <v/>
      </c>
      <c r="F405" s="149" t="str">
        <f>IF(LEN(LocatieLijst!F405)=0,"",LocatieLijst!F405)</f>
        <v/>
      </c>
      <c r="G405" s="149" t="str">
        <f>IF(LEN(LocatieLijst!G405)=0,"",LocatieLijst!G405)</f>
        <v/>
      </c>
      <c r="H405" s="150" t="str">
        <f>IF(G405="Vervalt","Vervalt",IF(G405=0,"",IF(LEN(G405)=0,"",(VLOOKUP(Scenario1!$G405,PDC!$B$6:$I$74,2,FALSE)))))</f>
        <v/>
      </c>
      <c r="I405" s="149" t="str">
        <f>IF(LEN(LocatieLijst!I405)=0,"",LocatieLijst!I405)</f>
        <v/>
      </c>
      <c r="J405" s="2"/>
      <c r="K405" s="2"/>
      <c r="L405" s="3"/>
      <c r="M405" s="8"/>
      <c r="N405" s="8"/>
      <c r="O405" s="12"/>
      <c r="P405" s="4"/>
      <c r="Q405" s="4"/>
      <c r="R405" s="4"/>
      <c r="S405" s="72">
        <f t="shared" si="12"/>
        <v>0</v>
      </c>
      <c r="T405" s="72">
        <f>IF(G405="Vervalt",0,IF(G405=0,0,IF(LEN(G405)=0,0,(VLOOKUP($G405,PDC!$B$6:$I$74,6,FALSE)))))</f>
        <v>0</v>
      </c>
      <c r="U405" s="72">
        <f t="shared" si="13"/>
        <v>0</v>
      </c>
      <c r="V405" s="73">
        <f>IF(G405="Vervalt",0,IF(J405="Inkoop bij 3e partij",Q405*(1+PDC!$F$28),0))</f>
        <v>0</v>
      </c>
      <c r="W405" s="73">
        <f>IF(G405="Vervalt",0,IF(J405="Inkoop bij 3e partij",P405*(1+PDC!$F$27)+IF(G405=0,0,IF(LEN(G405)=0,0,VLOOKUP($G405,PDC!$B$6:$I$74,7,FALSE))),0))</f>
        <v>0</v>
      </c>
      <c r="X405" s="74">
        <f>IF(G405="Vervalt",0,IF(J405="Inkoop bij 3e partij",0,IF(G405=0,0,IF(LEN(G405)=0,0,VLOOKUP($G405,PDC!$B$6:$I$74,5,FALSE)))))</f>
        <v>0</v>
      </c>
      <c r="Y405" s="74">
        <f>IF(G405="Vervalt",0,IF(J405="On-Net maken (glasvezel)",$M405*PDC!$F$23+$N405*PDC!$F$24+PDC!$F$22+$O405,IF(J405="On-Net maken (radio)",PDC!$F$25+$O405,0)))</f>
        <v>0</v>
      </c>
    </row>
    <row r="406" spans="1:25" x14ac:dyDescent="0.3">
      <c r="A406" s="149" t="str">
        <f>IF(LEN(LocatieLijst!A406)=0,"",LocatieLijst!A406)</f>
        <v/>
      </c>
      <c r="B406" s="149" t="str">
        <f>IF(LEN(LocatieLijst!B406)=0,"",LocatieLijst!B406)</f>
        <v/>
      </c>
      <c r="C406" s="149" t="str">
        <f>IF(LEN(LocatieLijst!C406)=0,"",LocatieLijst!C406)</f>
        <v/>
      </c>
      <c r="D406" s="149" t="str">
        <f>IF(LEN(LocatieLijst!D406)=0,"",LocatieLijst!D406)</f>
        <v/>
      </c>
      <c r="E406" s="149" t="str">
        <f>IF(LEN(LocatieLijst!E406)=0,"",LocatieLijst!E406)</f>
        <v/>
      </c>
      <c r="F406" s="149" t="str">
        <f>IF(LEN(LocatieLijst!F406)=0,"",LocatieLijst!F406)</f>
        <v/>
      </c>
      <c r="G406" s="149" t="str">
        <f>IF(LEN(LocatieLijst!G406)=0,"",LocatieLijst!G406)</f>
        <v/>
      </c>
      <c r="H406" s="150" t="str">
        <f>IF(G406="Vervalt","Vervalt",IF(G406=0,"",IF(LEN(G406)=0,"",(VLOOKUP(Scenario1!$G406,PDC!$B$6:$I$74,2,FALSE)))))</f>
        <v/>
      </c>
      <c r="I406" s="149" t="str">
        <f>IF(LEN(LocatieLijst!I406)=0,"",LocatieLijst!I406)</f>
        <v/>
      </c>
      <c r="J406" s="2"/>
      <c r="K406" s="2"/>
      <c r="L406" s="3"/>
      <c r="M406" s="8"/>
      <c r="N406" s="8"/>
      <c r="O406" s="12"/>
      <c r="P406" s="4"/>
      <c r="Q406" s="4"/>
      <c r="R406" s="4"/>
      <c r="S406" s="72">
        <f t="shared" si="12"/>
        <v>0</v>
      </c>
      <c r="T406" s="72">
        <f>IF(G406="Vervalt",0,IF(G406=0,0,IF(LEN(G406)=0,0,(VLOOKUP($G406,PDC!$B$6:$I$74,6,FALSE)))))</f>
        <v>0</v>
      </c>
      <c r="U406" s="72">
        <f t="shared" si="13"/>
        <v>0</v>
      </c>
      <c r="V406" s="73">
        <f>IF(G406="Vervalt",0,IF(J406="Inkoop bij 3e partij",Q406*(1+PDC!$F$28),0))</f>
        <v>0</v>
      </c>
      <c r="W406" s="73">
        <f>IF(G406="Vervalt",0,IF(J406="Inkoop bij 3e partij",P406*(1+PDC!$F$27)+IF(G406=0,0,IF(LEN(G406)=0,0,VLOOKUP($G406,PDC!$B$6:$I$74,7,FALSE))),0))</f>
        <v>0</v>
      </c>
      <c r="X406" s="74">
        <f>IF(G406="Vervalt",0,IF(J406="Inkoop bij 3e partij",0,IF(G406=0,0,IF(LEN(G406)=0,0,VLOOKUP($G406,PDC!$B$6:$I$74,5,FALSE)))))</f>
        <v>0</v>
      </c>
      <c r="Y406" s="74">
        <f>IF(G406="Vervalt",0,IF(J406="On-Net maken (glasvezel)",$M406*PDC!$F$23+$N406*PDC!$F$24+PDC!$F$22+$O406,IF(J406="On-Net maken (radio)",PDC!$F$25+$O406,0)))</f>
        <v>0</v>
      </c>
    </row>
    <row r="407" spans="1:25" x14ac:dyDescent="0.3">
      <c r="A407" s="149" t="str">
        <f>IF(LEN(LocatieLijst!A407)=0,"",LocatieLijst!A407)</f>
        <v/>
      </c>
      <c r="B407" s="149" t="str">
        <f>IF(LEN(LocatieLijst!B407)=0,"",LocatieLijst!B407)</f>
        <v/>
      </c>
      <c r="C407" s="149" t="str">
        <f>IF(LEN(LocatieLijst!C407)=0,"",LocatieLijst!C407)</f>
        <v/>
      </c>
      <c r="D407" s="149" t="str">
        <f>IF(LEN(LocatieLijst!D407)=0,"",LocatieLijst!D407)</f>
        <v/>
      </c>
      <c r="E407" s="149" t="str">
        <f>IF(LEN(LocatieLijst!E407)=0,"",LocatieLijst!E407)</f>
        <v/>
      </c>
      <c r="F407" s="149" t="str">
        <f>IF(LEN(LocatieLijst!F407)=0,"",LocatieLijst!F407)</f>
        <v/>
      </c>
      <c r="G407" s="149" t="str">
        <f>IF(LEN(LocatieLijst!G407)=0,"",LocatieLijst!G407)</f>
        <v/>
      </c>
      <c r="H407" s="150" t="str">
        <f>IF(G407="Vervalt","Vervalt",IF(G407=0,"",IF(LEN(G407)=0,"",(VLOOKUP(Scenario1!$G407,PDC!$B$6:$I$74,2,FALSE)))))</f>
        <v/>
      </c>
      <c r="I407" s="149" t="str">
        <f>IF(LEN(LocatieLijst!I407)=0,"",LocatieLijst!I407)</f>
        <v/>
      </c>
      <c r="J407" s="2"/>
      <c r="K407" s="2"/>
      <c r="L407" s="3"/>
      <c r="M407" s="8"/>
      <c r="N407" s="8"/>
      <c r="O407" s="12"/>
      <c r="P407" s="4"/>
      <c r="Q407" s="4"/>
      <c r="R407" s="4"/>
      <c r="S407" s="72">
        <f t="shared" si="12"/>
        <v>0</v>
      </c>
      <c r="T407" s="72">
        <f>IF(G407="Vervalt",0,IF(G407=0,0,IF(LEN(G407)=0,0,(VLOOKUP($G407,PDC!$B$6:$I$74,6,FALSE)))))</f>
        <v>0</v>
      </c>
      <c r="U407" s="72">
        <f t="shared" si="13"/>
        <v>0</v>
      </c>
      <c r="V407" s="73">
        <f>IF(G407="Vervalt",0,IF(J407="Inkoop bij 3e partij",Q407*(1+PDC!$F$28),0))</f>
        <v>0</v>
      </c>
      <c r="W407" s="73">
        <f>IF(G407="Vervalt",0,IF(J407="Inkoop bij 3e partij",P407*(1+PDC!$F$27)+IF(G407=0,0,IF(LEN(G407)=0,0,VLOOKUP($G407,PDC!$B$6:$I$74,7,FALSE))),0))</f>
        <v>0</v>
      </c>
      <c r="X407" s="74">
        <f>IF(G407="Vervalt",0,IF(J407="Inkoop bij 3e partij",0,IF(G407=0,0,IF(LEN(G407)=0,0,VLOOKUP($G407,PDC!$B$6:$I$74,5,FALSE)))))</f>
        <v>0</v>
      </c>
      <c r="Y407" s="74">
        <f>IF(G407="Vervalt",0,IF(J407="On-Net maken (glasvezel)",$M407*PDC!$F$23+$N407*PDC!$F$24+PDC!$F$22+$O407,IF(J407="On-Net maken (radio)",PDC!$F$25+$O407,0)))</f>
        <v>0</v>
      </c>
    </row>
    <row r="408" spans="1:25" x14ac:dyDescent="0.3">
      <c r="A408" s="149" t="str">
        <f>IF(LEN(LocatieLijst!A408)=0,"",LocatieLijst!A408)</f>
        <v/>
      </c>
      <c r="B408" s="149" t="str">
        <f>IF(LEN(LocatieLijst!B408)=0,"",LocatieLijst!B408)</f>
        <v/>
      </c>
      <c r="C408" s="149" t="str">
        <f>IF(LEN(LocatieLijst!C408)=0,"",LocatieLijst!C408)</f>
        <v/>
      </c>
      <c r="D408" s="149" t="str">
        <f>IF(LEN(LocatieLijst!D408)=0,"",LocatieLijst!D408)</f>
        <v/>
      </c>
      <c r="E408" s="149" t="str">
        <f>IF(LEN(LocatieLijst!E408)=0,"",LocatieLijst!E408)</f>
        <v/>
      </c>
      <c r="F408" s="149" t="str">
        <f>IF(LEN(LocatieLijst!F408)=0,"",LocatieLijst!F408)</f>
        <v/>
      </c>
      <c r="G408" s="149" t="str">
        <f>IF(LEN(LocatieLijst!G408)=0,"",LocatieLijst!G408)</f>
        <v/>
      </c>
      <c r="H408" s="150" t="str">
        <f>IF(G408="Vervalt","Vervalt",IF(G408=0,"",IF(LEN(G408)=0,"",(VLOOKUP(Scenario1!$G408,PDC!$B$6:$I$74,2,FALSE)))))</f>
        <v/>
      </c>
      <c r="I408" s="149" t="str">
        <f>IF(LEN(LocatieLijst!I408)=0,"",LocatieLijst!I408)</f>
        <v/>
      </c>
      <c r="J408" s="2"/>
      <c r="K408" s="2"/>
      <c r="L408" s="3"/>
      <c r="M408" s="8"/>
      <c r="N408" s="8"/>
      <c r="O408" s="12"/>
      <c r="P408" s="4"/>
      <c r="Q408" s="4"/>
      <c r="R408" s="4"/>
      <c r="S408" s="72">
        <f t="shared" si="12"/>
        <v>0</v>
      </c>
      <c r="T408" s="72">
        <f>IF(G408="Vervalt",0,IF(G408=0,0,IF(LEN(G408)=0,0,(VLOOKUP($G408,PDC!$B$6:$I$74,6,FALSE)))))</f>
        <v>0</v>
      </c>
      <c r="U408" s="72">
        <f t="shared" si="13"/>
        <v>0</v>
      </c>
      <c r="V408" s="73">
        <f>IF(G408="Vervalt",0,IF(J408="Inkoop bij 3e partij",Q408*(1+PDC!$F$28),0))</f>
        <v>0</v>
      </c>
      <c r="W408" s="73">
        <f>IF(G408="Vervalt",0,IF(J408="Inkoop bij 3e partij",P408*(1+PDC!$F$27)+IF(G408=0,0,IF(LEN(G408)=0,0,VLOOKUP($G408,PDC!$B$6:$I$74,7,FALSE))),0))</f>
        <v>0</v>
      </c>
      <c r="X408" s="74">
        <f>IF(G408="Vervalt",0,IF(J408="Inkoop bij 3e partij",0,IF(G408=0,0,IF(LEN(G408)=0,0,VLOOKUP($G408,PDC!$B$6:$I$74,5,FALSE)))))</f>
        <v>0</v>
      </c>
      <c r="Y408" s="74">
        <f>IF(G408="Vervalt",0,IF(J408="On-Net maken (glasvezel)",$M408*PDC!$F$23+$N408*PDC!$F$24+PDC!$F$22+$O408,IF(J408="On-Net maken (radio)",PDC!$F$25+$O408,0)))</f>
        <v>0</v>
      </c>
    </row>
    <row r="409" spans="1:25" x14ac:dyDescent="0.3">
      <c r="A409" s="149" t="str">
        <f>IF(LEN(LocatieLijst!A409)=0,"",LocatieLijst!A409)</f>
        <v/>
      </c>
      <c r="B409" s="149" t="str">
        <f>IF(LEN(LocatieLijst!B409)=0,"",LocatieLijst!B409)</f>
        <v/>
      </c>
      <c r="C409" s="149" t="str">
        <f>IF(LEN(LocatieLijst!C409)=0,"",LocatieLijst!C409)</f>
        <v/>
      </c>
      <c r="D409" s="149" t="str">
        <f>IF(LEN(LocatieLijst!D409)=0,"",LocatieLijst!D409)</f>
        <v/>
      </c>
      <c r="E409" s="149" t="str">
        <f>IF(LEN(LocatieLijst!E409)=0,"",LocatieLijst!E409)</f>
        <v/>
      </c>
      <c r="F409" s="149" t="str">
        <f>IF(LEN(LocatieLijst!F409)=0,"",LocatieLijst!F409)</f>
        <v/>
      </c>
      <c r="G409" s="149" t="str">
        <f>IF(LEN(LocatieLijst!G409)=0,"",LocatieLijst!G409)</f>
        <v/>
      </c>
      <c r="H409" s="150" t="str">
        <f>IF(G409="Vervalt","Vervalt",IF(G409=0,"",IF(LEN(G409)=0,"",(VLOOKUP(Scenario1!$G409,PDC!$B$6:$I$74,2,FALSE)))))</f>
        <v/>
      </c>
      <c r="I409" s="149" t="str">
        <f>IF(LEN(LocatieLijst!I409)=0,"",LocatieLijst!I409)</f>
        <v/>
      </c>
      <c r="J409" s="2"/>
      <c r="K409" s="2"/>
      <c r="L409" s="3"/>
      <c r="M409" s="8"/>
      <c r="N409" s="8"/>
      <c r="O409" s="12"/>
      <c r="P409" s="4"/>
      <c r="Q409" s="4"/>
      <c r="R409" s="4"/>
      <c r="S409" s="72">
        <f t="shared" si="12"/>
        <v>0</v>
      </c>
      <c r="T409" s="72">
        <f>IF(G409="Vervalt",0,IF(G409=0,0,IF(LEN(G409)=0,0,(VLOOKUP($G409,PDC!$B$6:$I$74,6,FALSE)))))</f>
        <v>0</v>
      </c>
      <c r="U409" s="72">
        <f t="shared" si="13"/>
        <v>0</v>
      </c>
      <c r="V409" s="73">
        <f>IF(G409="Vervalt",0,IF(J409="Inkoop bij 3e partij",Q409*(1+PDC!$F$28),0))</f>
        <v>0</v>
      </c>
      <c r="W409" s="73">
        <f>IF(G409="Vervalt",0,IF(J409="Inkoop bij 3e partij",P409*(1+PDC!$F$27)+IF(G409=0,0,IF(LEN(G409)=0,0,VLOOKUP($G409,PDC!$B$6:$I$74,7,FALSE))),0))</f>
        <v>0</v>
      </c>
      <c r="X409" s="74">
        <f>IF(G409="Vervalt",0,IF(J409="Inkoop bij 3e partij",0,IF(G409=0,0,IF(LEN(G409)=0,0,VLOOKUP($G409,PDC!$B$6:$I$74,5,FALSE)))))</f>
        <v>0</v>
      </c>
      <c r="Y409" s="74">
        <f>IF(G409="Vervalt",0,IF(J409="On-Net maken (glasvezel)",$M409*PDC!$F$23+$N409*PDC!$F$24+PDC!$F$22+$O409,IF(J409="On-Net maken (radio)",PDC!$F$25+$O409,0)))</f>
        <v>0</v>
      </c>
    </row>
    <row r="410" spans="1:25" x14ac:dyDescent="0.3">
      <c r="A410" s="149" t="str">
        <f>IF(LEN(LocatieLijst!A410)=0,"",LocatieLijst!A410)</f>
        <v/>
      </c>
      <c r="B410" s="149" t="str">
        <f>IF(LEN(LocatieLijst!B410)=0,"",LocatieLijst!B410)</f>
        <v/>
      </c>
      <c r="C410" s="149" t="str">
        <f>IF(LEN(LocatieLijst!C410)=0,"",LocatieLijst!C410)</f>
        <v/>
      </c>
      <c r="D410" s="149" t="str">
        <f>IF(LEN(LocatieLijst!D410)=0,"",LocatieLijst!D410)</f>
        <v/>
      </c>
      <c r="E410" s="149" t="str">
        <f>IF(LEN(LocatieLijst!E410)=0,"",LocatieLijst!E410)</f>
        <v/>
      </c>
      <c r="F410" s="149" t="str">
        <f>IF(LEN(LocatieLijst!F410)=0,"",LocatieLijst!F410)</f>
        <v/>
      </c>
      <c r="G410" s="149" t="str">
        <f>IF(LEN(LocatieLijst!G410)=0,"",LocatieLijst!G410)</f>
        <v/>
      </c>
      <c r="H410" s="150" t="str">
        <f>IF(G410="Vervalt","Vervalt",IF(G410=0,"",IF(LEN(G410)=0,"",(VLOOKUP(Scenario1!$G410,PDC!$B$6:$I$74,2,FALSE)))))</f>
        <v/>
      </c>
      <c r="I410" s="149" t="str">
        <f>IF(LEN(LocatieLijst!I410)=0,"",LocatieLijst!I410)</f>
        <v/>
      </c>
      <c r="J410" s="2"/>
      <c r="K410" s="2"/>
      <c r="L410" s="3"/>
      <c r="M410" s="8"/>
      <c r="N410" s="8"/>
      <c r="O410" s="12"/>
      <c r="P410" s="4"/>
      <c r="Q410" s="4"/>
      <c r="R410" s="4"/>
      <c r="S410" s="72">
        <f t="shared" si="12"/>
        <v>0</v>
      </c>
      <c r="T410" s="72">
        <f>IF(G410="Vervalt",0,IF(G410=0,0,IF(LEN(G410)=0,0,(VLOOKUP($G410,PDC!$B$6:$I$74,6,FALSE)))))</f>
        <v>0</v>
      </c>
      <c r="U410" s="72">
        <f t="shared" si="13"/>
        <v>0</v>
      </c>
      <c r="V410" s="73">
        <f>IF(G410="Vervalt",0,IF(J410="Inkoop bij 3e partij",Q410*(1+PDC!$F$28),0))</f>
        <v>0</v>
      </c>
      <c r="W410" s="73">
        <f>IF(G410="Vervalt",0,IF(J410="Inkoop bij 3e partij",P410*(1+PDC!$F$27)+IF(G410=0,0,IF(LEN(G410)=0,0,VLOOKUP($G410,PDC!$B$6:$I$74,7,FALSE))),0))</f>
        <v>0</v>
      </c>
      <c r="X410" s="74">
        <f>IF(G410="Vervalt",0,IF(J410="Inkoop bij 3e partij",0,IF(G410=0,0,IF(LEN(G410)=0,0,VLOOKUP($G410,PDC!$B$6:$I$74,5,FALSE)))))</f>
        <v>0</v>
      </c>
      <c r="Y410" s="74">
        <f>IF(G410="Vervalt",0,IF(J410="On-Net maken (glasvezel)",$M410*PDC!$F$23+$N410*PDC!$F$24+PDC!$F$22+$O410,IF(J410="On-Net maken (radio)",PDC!$F$25+$O410,0)))</f>
        <v>0</v>
      </c>
    </row>
    <row r="411" spans="1:25" x14ac:dyDescent="0.3">
      <c r="A411" s="149" t="str">
        <f>IF(LEN(LocatieLijst!A411)=0,"",LocatieLijst!A411)</f>
        <v/>
      </c>
      <c r="B411" s="149" t="str">
        <f>IF(LEN(LocatieLijst!B411)=0,"",LocatieLijst!B411)</f>
        <v/>
      </c>
      <c r="C411" s="149" t="str">
        <f>IF(LEN(LocatieLijst!C411)=0,"",LocatieLijst!C411)</f>
        <v/>
      </c>
      <c r="D411" s="149" t="str">
        <f>IF(LEN(LocatieLijst!D411)=0,"",LocatieLijst!D411)</f>
        <v/>
      </c>
      <c r="E411" s="149" t="str">
        <f>IF(LEN(LocatieLijst!E411)=0,"",LocatieLijst!E411)</f>
        <v/>
      </c>
      <c r="F411" s="149" t="str">
        <f>IF(LEN(LocatieLijst!F411)=0,"",LocatieLijst!F411)</f>
        <v/>
      </c>
      <c r="G411" s="149" t="str">
        <f>IF(LEN(LocatieLijst!G411)=0,"",LocatieLijst!G411)</f>
        <v/>
      </c>
      <c r="H411" s="150" t="str">
        <f>IF(G411="Vervalt","Vervalt",IF(G411=0,"",IF(LEN(G411)=0,"",(VLOOKUP(Scenario1!$G411,PDC!$B$6:$I$74,2,FALSE)))))</f>
        <v/>
      </c>
      <c r="I411" s="149" t="str">
        <f>IF(LEN(LocatieLijst!I411)=0,"",LocatieLijst!I411)</f>
        <v/>
      </c>
      <c r="J411" s="2"/>
      <c r="K411" s="2"/>
      <c r="L411" s="3"/>
      <c r="M411" s="8"/>
      <c r="N411" s="8"/>
      <c r="O411" s="12"/>
      <c r="P411" s="4"/>
      <c r="Q411" s="4"/>
      <c r="R411" s="4"/>
      <c r="S411" s="72">
        <f t="shared" si="12"/>
        <v>0</v>
      </c>
      <c r="T411" s="72">
        <f>IF(G411="Vervalt",0,IF(G411=0,0,IF(LEN(G411)=0,0,(VLOOKUP($G411,PDC!$B$6:$I$74,6,FALSE)))))</f>
        <v>0</v>
      </c>
      <c r="U411" s="72">
        <f t="shared" si="13"/>
        <v>0</v>
      </c>
      <c r="V411" s="73">
        <f>IF(G411="Vervalt",0,IF(J411="Inkoop bij 3e partij",Q411*(1+PDC!$F$28),0))</f>
        <v>0</v>
      </c>
      <c r="W411" s="73">
        <f>IF(G411="Vervalt",0,IF(J411="Inkoop bij 3e partij",P411*(1+PDC!$F$27)+IF(G411=0,0,IF(LEN(G411)=0,0,VLOOKUP($G411,PDC!$B$6:$I$74,7,FALSE))),0))</f>
        <v>0</v>
      </c>
      <c r="X411" s="74">
        <f>IF(G411="Vervalt",0,IF(J411="Inkoop bij 3e partij",0,IF(G411=0,0,IF(LEN(G411)=0,0,VLOOKUP($G411,PDC!$B$6:$I$74,5,FALSE)))))</f>
        <v>0</v>
      </c>
      <c r="Y411" s="74">
        <f>IF(G411="Vervalt",0,IF(J411="On-Net maken (glasvezel)",$M411*PDC!$F$23+$N411*PDC!$F$24+PDC!$F$22+$O411,IF(J411="On-Net maken (radio)",PDC!$F$25+$O411,0)))</f>
        <v>0</v>
      </c>
    </row>
    <row r="412" spans="1:25" x14ac:dyDescent="0.3">
      <c r="A412" s="149" t="str">
        <f>IF(LEN(LocatieLijst!A412)=0,"",LocatieLijst!A412)</f>
        <v/>
      </c>
      <c r="B412" s="149" t="str">
        <f>IF(LEN(LocatieLijst!B412)=0,"",LocatieLijst!B412)</f>
        <v/>
      </c>
      <c r="C412" s="149" t="str">
        <f>IF(LEN(LocatieLijst!C412)=0,"",LocatieLijst!C412)</f>
        <v/>
      </c>
      <c r="D412" s="149" t="str">
        <f>IF(LEN(LocatieLijst!D412)=0,"",LocatieLijst!D412)</f>
        <v/>
      </c>
      <c r="E412" s="149" t="str">
        <f>IF(LEN(LocatieLijst!E412)=0,"",LocatieLijst!E412)</f>
        <v/>
      </c>
      <c r="F412" s="149" t="str">
        <f>IF(LEN(LocatieLijst!F412)=0,"",LocatieLijst!F412)</f>
        <v/>
      </c>
      <c r="G412" s="149" t="str">
        <f>IF(LEN(LocatieLijst!G412)=0,"",LocatieLijst!G412)</f>
        <v/>
      </c>
      <c r="H412" s="150" t="str">
        <f>IF(G412="Vervalt","Vervalt",IF(G412=0,"",IF(LEN(G412)=0,"",(VLOOKUP(Scenario1!$G412,PDC!$B$6:$I$74,2,FALSE)))))</f>
        <v/>
      </c>
      <c r="I412" s="149" t="str">
        <f>IF(LEN(LocatieLijst!I412)=0,"",LocatieLijst!I412)</f>
        <v/>
      </c>
      <c r="J412" s="2"/>
      <c r="K412" s="2"/>
      <c r="L412" s="3"/>
      <c r="M412" s="8"/>
      <c r="N412" s="8"/>
      <c r="O412" s="12"/>
      <c r="P412" s="4"/>
      <c r="Q412" s="4"/>
      <c r="R412" s="4"/>
      <c r="S412" s="72">
        <f t="shared" si="12"/>
        <v>0</v>
      </c>
      <c r="T412" s="72">
        <f>IF(G412="Vervalt",0,IF(G412=0,0,IF(LEN(G412)=0,0,(VLOOKUP($G412,PDC!$B$6:$I$74,6,FALSE)))))</f>
        <v>0</v>
      </c>
      <c r="U412" s="72">
        <f t="shared" si="13"/>
        <v>0</v>
      </c>
      <c r="V412" s="73">
        <f>IF(G412="Vervalt",0,IF(J412="Inkoop bij 3e partij",Q412*(1+PDC!$F$28),0))</f>
        <v>0</v>
      </c>
      <c r="W412" s="73">
        <f>IF(G412="Vervalt",0,IF(J412="Inkoop bij 3e partij",P412*(1+PDC!$F$27)+IF(G412=0,0,IF(LEN(G412)=0,0,VLOOKUP($G412,PDC!$B$6:$I$74,7,FALSE))),0))</f>
        <v>0</v>
      </c>
      <c r="X412" s="74">
        <f>IF(G412="Vervalt",0,IF(J412="Inkoop bij 3e partij",0,IF(G412=0,0,IF(LEN(G412)=0,0,VLOOKUP($G412,PDC!$B$6:$I$74,5,FALSE)))))</f>
        <v>0</v>
      </c>
      <c r="Y412" s="74">
        <f>IF(G412="Vervalt",0,IF(J412="On-Net maken (glasvezel)",$M412*PDC!$F$23+$N412*PDC!$F$24+PDC!$F$22+$O412,IF(J412="On-Net maken (radio)",PDC!$F$25+$O412,0)))</f>
        <v>0</v>
      </c>
    </row>
    <row r="413" spans="1:25" x14ac:dyDescent="0.3">
      <c r="A413" s="149" t="str">
        <f>IF(LEN(LocatieLijst!A413)=0,"",LocatieLijst!A413)</f>
        <v/>
      </c>
      <c r="B413" s="149" t="str">
        <f>IF(LEN(LocatieLijst!B413)=0,"",LocatieLijst!B413)</f>
        <v/>
      </c>
      <c r="C413" s="149" t="str">
        <f>IF(LEN(LocatieLijst!C413)=0,"",LocatieLijst!C413)</f>
        <v/>
      </c>
      <c r="D413" s="149" t="str">
        <f>IF(LEN(LocatieLijst!D413)=0,"",LocatieLijst!D413)</f>
        <v/>
      </c>
      <c r="E413" s="149" t="str">
        <f>IF(LEN(LocatieLijst!E413)=0,"",LocatieLijst!E413)</f>
        <v/>
      </c>
      <c r="F413" s="149" t="str">
        <f>IF(LEN(LocatieLijst!F413)=0,"",LocatieLijst!F413)</f>
        <v/>
      </c>
      <c r="G413" s="149" t="str">
        <f>IF(LEN(LocatieLijst!G413)=0,"",LocatieLijst!G413)</f>
        <v/>
      </c>
      <c r="H413" s="150" t="str">
        <f>IF(G413="Vervalt","Vervalt",IF(G413=0,"",IF(LEN(G413)=0,"",(VLOOKUP(Scenario1!$G413,PDC!$B$6:$I$74,2,FALSE)))))</f>
        <v/>
      </c>
      <c r="I413" s="149" t="str">
        <f>IF(LEN(LocatieLijst!I413)=0,"",LocatieLijst!I413)</f>
        <v/>
      </c>
      <c r="J413" s="2"/>
      <c r="K413" s="2"/>
      <c r="L413" s="3"/>
      <c r="M413" s="8"/>
      <c r="N413" s="8"/>
      <c r="O413" s="12"/>
      <c r="P413" s="4"/>
      <c r="Q413" s="4"/>
      <c r="R413" s="4"/>
      <c r="S413" s="72">
        <f t="shared" si="12"/>
        <v>0</v>
      </c>
      <c r="T413" s="72">
        <f>IF(G413="Vervalt",0,IF(G413=0,0,IF(LEN(G413)=0,0,(VLOOKUP($G413,PDC!$B$6:$I$74,6,FALSE)))))</f>
        <v>0</v>
      </c>
      <c r="U413" s="72">
        <f t="shared" si="13"/>
        <v>0</v>
      </c>
      <c r="V413" s="73">
        <f>IF(G413="Vervalt",0,IF(J413="Inkoop bij 3e partij",Q413*(1+PDC!$F$28),0))</f>
        <v>0</v>
      </c>
      <c r="W413" s="73">
        <f>IF(G413="Vervalt",0,IF(J413="Inkoop bij 3e partij",P413*(1+PDC!$F$27)+IF(G413=0,0,IF(LEN(G413)=0,0,VLOOKUP($G413,PDC!$B$6:$I$74,7,FALSE))),0))</f>
        <v>0</v>
      </c>
      <c r="X413" s="74">
        <f>IF(G413="Vervalt",0,IF(J413="Inkoop bij 3e partij",0,IF(G413=0,0,IF(LEN(G413)=0,0,VLOOKUP($G413,PDC!$B$6:$I$74,5,FALSE)))))</f>
        <v>0</v>
      </c>
      <c r="Y413" s="74">
        <f>IF(G413="Vervalt",0,IF(J413="On-Net maken (glasvezel)",$M413*PDC!$F$23+$N413*PDC!$F$24+PDC!$F$22+$O413,IF(J413="On-Net maken (radio)",PDC!$F$25+$O413,0)))</f>
        <v>0</v>
      </c>
    </row>
    <row r="414" spans="1:25" x14ac:dyDescent="0.3">
      <c r="A414" s="149" t="str">
        <f>IF(LEN(LocatieLijst!A414)=0,"",LocatieLijst!A414)</f>
        <v/>
      </c>
      <c r="B414" s="149" t="str">
        <f>IF(LEN(LocatieLijst!B414)=0,"",LocatieLijst!B414)</f>
        <v/>
      </c>
      <c r="C414" s="149" t="str">
        <f>IF(LEN(LocatieLijst!C414)=0,"",LocatieLijst!C414)</f>
        <v/>
      </c>
      <c r="D414" s="149" t="str">
        <f>IF(LEN(LocatieLijst!D414)=0,"",LocatieLijst!D414)</f>
        <v/>
      </c>
      <c r="E414" s="149" t="str">
        <f>IF(LEN(LocatieLijst!E414)=0,"",LocatieLijst!E414)</f>
        <v/>
      </c>
      <c r="F414" s="149" t="str">
        <f>IF(LEN(LocatieLijst!F414)=0,"",LocatieLijst!F414)</f>
        <v/>
      </c>
      <c r="G414" s="149" t="str">
        <f>IF(LEN(LocatieLijst!G414)=0,"",LocatieLijst!G414)</f>
        <v/>
      </c>
      <c r="H414" s="150" t="str">
        <f>IF(G414="Vervalt","Vervalt",IF(G414=0,"",IF(LEN(G414)=0,"",(VLOOKUP(Scenario1!$G414,PDC!$B$6:$I$74,2,FALSE)))))</f>
        <v/>
      </c>
      <c r="I414" s="149" t="str">
        <f>IF(LEN(LocatieLijst!I414)=0,"",LocatieLijst!I414)</f>
        <v/>
      </c>
      <c r="J414" s="2"/>
      <c r="K414" s="2"/>
      <c r="L414" s="3"/>
      <c r="M414" s="8"/>
      <c r="N414" s="8"/>
      <c r="O414" s="12"/>
      <c r="P414" s="4"/>
      <c r="Q414" s="4"/>
      <c r="R414" s="4"/>
      <c r="S414" s="72">
        <f t="shared" si="12"/>
        <v>0</v>
      </c>
      <c r="T414" s="72">
        <f>IF(G414="Vervalt",0,IF(G414=0,0,IF(LEN(G414)=0,0,(VLOOKUP($G414,PDC!$B$6:$I$74,6,FALSE)))))</f>
        <v>0</v>
      </c>
      <c r="U414" s="72">
        <f t="shared" si="13"/>
        <v>0</v>
      </c>
      <c r="V414" s="73">
        <f>IF(G414="Vervalt",0,IF(J414="Inkoop bij 3e partij",Q414*(1+PDC!$F$28),0))</f>
        <v>0</v>
      </c>
      <c r="W414" s="73">
        <f>IF(G414="Vervalt",0,IF(J414="Inkoop bij 3e partij",P414*(1+PDC!$F$27)+IF(G414=0,0,IF(LEN(G414)=0,0,VLOOKUP($G414,PDC!$B$6:$I$74,7,FALSE))),0))</f>
        <v>0</v>
      </c>
      <c r="X414" s="74">
        <f>IF(G414="Vervalt",0,IF(J414="Inkoop bij 3e partij",0,IF(G414=0,0,IF(LEN(G414)=0,0,VLOOKUP($G414,PDC!$B$6:$I$74,5,FALSE)))))</f>
        <v>0</v>
      </c>
      <c r="Y414" s="74">
        <f>IF(G414="Vervalt",0,IF(J414="On-Net maken (glasvezel)",$M414*PDC!$F$23+$N414*PDC!$F$24+PDC!$F$22+$O414,IF(J414="On-Net maken (radio)",PDC!$F$25+$O414,0)))</f>
        <v>0</v>
      </c>
    </row>
    <row r="415" spans="1:25" x14ac:dyDescent="0.3">
      <c r="A415" s="149" t="str">
        <f>IF(LEN(LocatieLijst!A415)=0,"",LocatieLijst!A415)</f>
        <v/>
      </c>
      <c r="B415" s="149" t="str">
        <f>IF(LEN(LocatieLijst!B415)=0,"",LocatieLijst!B415)</f>
        <v/>
      </c>
      <c r="C415" s="149" t="str">
        <f>IF(LEN(LocatieLijst!C415)=0,"",LocatieLijst!C415)</f>
        <v/>
      </c>
      <c r="D415" s="149" t="str">
        <f>IF(LEN(LocatieLijst!D415)=0,"",LocatieLijst!D415)</f>
        <v/>
      </c>
      <c r="E415" s="149" t="str">
        <f>IF(LEN(LocatieLijst!E415)=0,"",LocatieLijst!E415)</f>
        <v/>
      </c>
      <c r="F415" s="149" t="str">
        <f>IF(LEN(LocatieLijst!F415)=0,"",LocatieLijst!F415)</f>
        <v/>
      </c>
      <c r="G415" s="149" t="str">
        <f>IF(LEN(LocatieLijst!G415)=0,"",LocatieLijst!G415)</f>
        <v/>
      </c>
      <c r="H415" s="150" t="str">
        <f>IF(G415="Vervalt","Vervalt",IF(G415=0,"",IF(LEN(G415)=0,"",(VLOOKUP(Scenario1!$G415,PDC!$B$6:$I$74,2,FALSE)))))</f>
        <v/>
      </c>
      <c r="I415" s="149" t="str">
        <f>IF(LEN(LocatieLijst!I415)=0,"",LocatieLijst!I415)</f>
        <v/>
      </c>
      <c r="J415" s="2"/>
      <c r="K415" s="2"/>
      <c r="L415" s="3"/>
      <c r="M415" s="8"/>
      <c r="N415" s="8"/>
      <c r="O415" s="12"/>
      <c r="P415" s="4"/>
      <c r="Q415" s="4"/>
      <c r="R415" s="4"/>
      <c r="S415" s="72">
        <f t="shared" si="12"/>
        <v>0</v>
      </c>
      <c r="T415" s="72">
        <f>IF(G415="Vervalt",0,IF(G415=0,0,IF(LEN(G415)=0,0,(VLOOKUP($G415,PDC!$B$6:$I$74,6,FALSE)))))</f>
        <v>0</v>
      </c>
      <c r="U415" s="72">
        <f t="shared" si="13"/>
        <v>0</v>
      </c>
      <c r="V415" s="73">
        <f>IF(G415="Vervalt",0,IF(J415="Inkoop bij 3e partij",Q415*(1+PDC!$F$28),0))</f>
        <v>0</v>
      </c>
      <c r="W415" s="73">
        <f>IF(G415="Vervalt",0,IF(J415="Inkoop bij 3e partij",P415*(1+PDC!$F$27)+IF(G415=0,0,IF(LEN(G415)=0,0,VLOOKUP($G415,PDC!$B$6:$I$74,7,FALSE))),0))</f>
        <v>0</v>
      </c>
      <c r="X415" s="74">
        <f>IF(G415="Vervalt",0,IF(J415="Inkoop bij 3e partij",0,IF(G415=0,0,IF(LEN(G415)=0,0,VLOOKUP($G415,PDC!$B$6:$I$74,5,FALSE)))))</f>
        <v>0</v>
      </c>
      <c r="Y415" s="74">
        <f>IF(G415="Vervalt",0,IF(J415="On-Net maken (glasvezel)",$M415*PDC!$F$23+$N415*PDC!$F$24+PDC!$F$22+$O415,IF(J415="On-Net maken (radio)",PDC!$F$25+$O415,0)))</f>
        <v>0</v>
      </c>
    </row>
    <row r="416" spans="1:25" x14ac:dyDescent="0.3">
      <c r="A416" s="149" t="str">
        <f>IF(LEN(LocatieLijst!A416)=0,"",LocatieLijst!A416)</f>
        <v/>
      </c>
      <c r="B416" s="149" t="str">
        <f>IF(LEN(LocatieLijst!B416)=0,"",LocatieLijst!B416)</f>
        <v/>
      </c>
      <c r="C416" s="149" t="str">
        <f>IF(LEN(LocatieLijst!C416)=0,"",LocatieLijst!C416)</f>
        <v/>
      </c>
      <c r="D416" s="149" t="str">
        <f>IF(LEN(LocatieLijst!D416)=0,"",LocatieLijst!D416)</f>
        <v/>
      </c>
      <c r="E416" s="149" t="str">
        <f>IF(LEN(LocatieLijst!E416)=0,"",LocatieLijst!E416)</f>
        <v/>
      </c>
      <c r="F416" s="149" t="str">
        <f>IF(LEN(LocatieLijst!F416)=0,"",LocatieLijst!F416)</f>
        <v/>
      </c>
      <c r="G416" s="149" t="str">
        <f>IF(LEN(LocatieLijst!G416)=0,"",LocatieLijst!G416)</f>
        <v/>
      </c>
      <c r="H416" s="150" t="str">
        <f>IF(G416="Vervalt","Vervalt",IF(G416=0,"",IF(LEN(G416)=0,"",(VLOOKUP(Scenario1!$G416,PDC!$B$6:$I$74,2,FALSE)))))</f>
        <v/>
      </c>
      <c r="I416" s="149" t="str">
        <f>IF(LEN(LocatieLijst!I416)=0,"",LocatieLijst!I416)</f>
        <v/>
      </c>
      <c r="J416" s="2"/>
      <c r="K416" s="2"/>
      <c r="L416" s="3"/>
      <c r="M416" s="8"/>
      <c r="N416" s="8"/>
      <c r="O416" s="12"/>
      <c r="P416" s="4"/>
      <c r="Q416" s="4"/>
      <c r="R416" s="4"/>
      <c r="S416" s="72">
        <f t="shared" si="12"/>
        <v>0</v>
      </c>
      <c r="T416" s="72">
        <f>IF(G416="Vervalt",0,IF(G416=0,0,IF(LEN(G416)=0,0,(VLOOKUP($G416,PDC!$B$6:$I$74,6,FALSE)))))</f>
        <v>0</v>
      </c>
      <c r="U416" s="72">
        <f t="shared" si="13"/>
        <v>0</v>
      </c>
      <c r="V416" s="73">
        <f>IF(G416="Vervalt",0,IF(J416="Inkoop bij 3e partij",Q416*(1+PDC!$F$28),0))</f>
        <v>0</v>
      </c>
      <c r="W416" s="73">
        <f>IF(G416="Vervalt",0,IF(J416="Inkoop bij 3e partij",P416*(1+PDC!$F$27)+IF(G416=0,0,IF(LEN(G416)=0,0,VLOOKUP($G416,PDC!$B$6:$I$74,7,FALSE))),0))</f>
        <v>0</v>
      </c>
      <c r="X416" s="74">
        <f>IF(G416="Vervalt",0,IF(J416="Inkoop bij 3e partij",0,IF(G416=0,0,IF(LEN(G416)=0,0,VLOOKUP($G416,PDC!$B$6:$I$74,5,FALSE)))))</f>
        <v>0</v>
      </c>
      <c r="Y416" s="74">
        <f>IF(G416="Vervalt",0,IF(J416="On-Net maken (glasvezel)",$M416*PDC!$F$23+$N416*PDC!$F$24+PDC!$F$22+$O416,IF(J416="On-Net maken (radio)",PDC!$F$25+$O416,0)))</f>
        <v>0</v>
      </c>
    </row>
    <row r="417" spans="1:25" x14ac:dyDescent="0.3">
      <c r="A417" s="149" t="str">
        <f>IF(LEN(LocatieLijst!A417)=0,"",LocatieLijst!A417)</f>
        <v/>
      </c>
      <c r="B417" s="149" t="str">
        <f>IF(LEN(LocatieLijst!B417)=0,"",LocatieLijst!B417)</f>
        <v/>
      </c>
      <c r="C417" s="149" t="str">
        <f>IF(LEN(LocatieLijst!C417)=0,"",LocatieLijst!C417)</f>
        <v/>
      </c>
      <c r="D417" s="149" t="str">
        <f>IF(LEN(LocatieLijst!D417)=0,"",LocatieLijst!D417)</f>
        <v/>
      </c>
      <c r="E417" s="149" t="str">
        <f>IF(LEN(LocatieLijst!E417)=0,"",LocatieLijst!E417)</f>
        <v/>
      </c>
      <c r="F417" s="149" t="str">
        <f>IF(LEN(LocatieLijst!F417)=0,"",LocatieLijst!F417)</f>
        <v/>
      </c>
      <c r="G417" s="149" t="str">
        <f>IF(LEN(LocatieLijst!G417)=0,"",LocatieLijst!G417)</f>
        <v/>
      </c>
      <c r="H417" s="150" t="str">
        <f>IF(G417="Vervalt","Vervalt",IF(G417=0,"",IF(LEN(G417)=0,"",(VLOOKUP(Scenario1!$G417,PDC!$B$6:$I$74,2,FALSE)))))</f>
        <v/>
      </c>
      <c r="I417" s="149" t="str">
        <f>IF(LEN(LocatieLijst!I417)=0,"",LocatieLijst!I417)</f>
        <v/>
      </c>
      <c r="J417" s="2"/>
      <c r="K417" s="2"/>
      <c r="L417" s="3"/>
      <c r="M417" s="8"/>
      <c r="N417" s="8"/>
      <c r="O417" s="12"/>
      <c r="P417" s="4"/>
      <c r="Q417" s="4"/>
      <c r="R417" s="4"/>
      <c r="S417" s="72">
        <f t="shared" si="12"/>
        <v>0</v>
      </c>
      <c r="T417" s="72">
        <f>IF(G417="Vervalt",0,IF(G417=0,0,IF(LEN(G417)=0,0,(VLOOKUP($G417,PDC!$B$6:$I$74,6,FALSE)))))</f>
        <v>0</v>
      </c>
      <c r="U417" s="72">
        <f t="shared" si="13"/>
        <v>0</v>
      </c>
      <c r="V417" s="73">
        <f>IF(G417="Vervalt",0,IF(J417="Inkoop bij 3e partij",Q417*(1+PDC!$F$28),0))</f>
        <v>0</v>
      </c>
      <c r="W417" s="73">
        <f>IF(G417="Vervalt",0,IF(J417="Inkoop bij 3e partij",P417*(1+PDC!$F$27)+IF(G417=0,0,IF(LEN(G417)=0,0,VLOOKUP($G417,PDC!$B$6:$I$74,7,FALSE))),0))</f>
        <v>0</v>
      </c>
      <c r="X417" s="74">
        <f>IF(G417="Vervalt",0,IF(J417="Inkoop bij 3e partij",0,IF(G417=0,0,IF(LEN(G417)=0,0,VLOOKUP($G417,PDC!$B$6:$I$74,5,FALSE)))))</f>
        <v>0</v>
      </c>
      <c r="Y417" s="74">
        <f>IF(G417="Vervalt",0,IF(J417="On-Net maken (glasvezel)",$M417*PDC!$F$23+$N417*PDC!$F$24+PDC!$F$22+$O417,IF(J417="On-Net maken (radio)",PDC!$F$25+$O417,0)))</f>
        <v>0</v>
      </c>
    </row>
    <row r="418" spans="1:25" x14ac:dyDescent="0.3">
      <c r="A418" s="149" t="str">
        <f>IF(LEN(LocatieLijst!A418)=0,"",LocatieLijst!A418)</f>
        <v/>
      </c>
      <c r="B418" s="149" t="str">
        <f>IF(LEN(LocatieLijst!B418)=0,"",LocatieLijst!B418)</f>
        <v/>
      </c>
      <c r="C418" s="149" t="str">
        <f>IF(LEN(LocatieLijst!C418)=0,"",LocatieLijst!C418)</f>
        <v/>
      </c>
      <c r="D418" s="149" t="str">
        <f>IF(LEN(LocatieLijst!D418)=0,"",LocatieLijst!D418)</f>
        <v/>
      </c>
      <c r="E418" s="149" t="str">
        <f>IF(LEN(LocatieLijst!E418)=0,"",LocatieLijst!E418)</f>
        <v/>
      </c>
      <c r="F418" s="149" t="str">
        <f>IF(LEN(LocatieLijst!F418)=0,"",LocatieLijst!F418)</f>
        <v/>
      </c>
      <c r="G418" s="149" t="str">
        <f>IF(LEN(LocatieLijst!G418)=0,"",LocatieLijst!G418)</f>
        <v/>
      </c>
      <c r="H418" s="150" t="str">
        <f>IF(G418="Vervalt","Vervalt",IF(G418=0,"",IF(LEN(G418)=0,"",(VLOOKUP(Scenario1!$G418,PDC!$B$6:$I$74,2,FALSE)))))</f>
        <v/>
      </c>
      <c r="I418" s="149" t="str">
        <f>IF(LEN(LocatieLijst!I418)=0,"",LocatieLijst!I418)</f>
        <v/>
      </c>
      <c r="J418" s="2"/>
      <c r="K418" s="2"/>
      <c r="L418" s="3"/>
      <c r="M418" s="8"/>
      <c r="N418" s="8"/>
      <c r="O418" s="12"/>
      <c r="P418" s="4"/>
      <c r="Q418" s="4"/>
      <c r="R418" s="4"/>
      <c r="S418" s="72">
        <f t="shared" si="12"/>
        <v>0</v>
      </c>
      <c r="T418" s="72">
        <f>IF(G418="Vervalt",0,IF(G418=0,0,IF(LEN(G418)=0,0,(VLOOKUP($G418,PDC!$B$6:$I$74,6,FALSE)))))</f>
        <v>0</v>
      </c>
      <c r="U418" s="72">
        <f t="shared" si="13"/>
        <v>0</v>
      </c>
      <c r="V418" s="73">
        <f>IF(G418="Vervalt",0,IF(J418="Inkoop bij 3e partij",Q418*(1+PDC!$F$28),0))</f>
        <v>0</v>
      </c>
      <c r="W418" s="73">
        <f>IF(G418="Vervalt",0,IF(J418="Inkoop bij 3e partij",P418*(1+PDC!$F$27)+IF(G418=0,0,IF(LEN(G418)=0,0,VLOOKUP($G418,PDC!$B$6:$I$74,7,FALSE))),0))</f>
        <v>0</v>
      </c>
      <c r="X418" s="74">
        <f>IF(G418="Vervalt",0,IF(J418="Inkoop bij 3e partij",0,IF(G418=0,0,IF(LEN(G418)=0,0,VLOOKUP($G418,PDC!$B$6:$I$74,5,FALSE)))))</f>
        <v>0</v>
      </c>
      <c r="Y418" s="74">
        <f>IF(G418="Vervalt",0,IF(J418="On-Net maken (glasvezel)",$M418*PDC!$F$23+$N418*PDC!$F$24+PDC!$F$22+$O418,IF(J418="On-Net maken (radio)",PDC!$F$25+$O418,0)))</f>
        <v>0</v>
      </c>
    </row>
    <row r="419" spans="1:25" x14ac:dyDescent="0.3">
      <c r="A419" s="149" t="str">
        <f>IF(LEN(LocatieLijst!A419)=0,"",LocatieLijst!A419)</f>
        <v/>
      </c>
      <c r="B419" s="149" t="str">
        <f>IF(LEN(LocatieLijst!B419)=0,"",LocatieLijst!B419)</f>
        <v/>
      </c>
      <c r="C419" s="149" t="str">
        <f>IF(LEN(LocatieLijst!C419)=0,"",LocatieLijst!C419)</f>
        <v/>
      </c>
      <c r="D419" s="149" t="str">
        <f>IF(LEN(LocatieLijst!D419)=0,"",LocatieLijst!D419)</f>
        <v/>
      </c>
      <c r="E419" s="149" t="str">
        <f>IF(LEN(LocatieLijst!E419)=0,"",LocatieLijst!E419)</f>
        <v/>
      </c>
      <c r="F419" s="149" t="str">
        <f>IF(LEN(LocatieLijst!F419)=0,"",LocatieLijst!F419)</f>
        <v/>
      </c>
      <c r="G419" s="149" t="str">
        <f>IF(LEN(LocatieLijst!G419)=0,"",LocatieLijst!G419)</f>
        <v/>
      </c>
      <c r="H419" s="150" t="str">
        <f>IF(G419="Vervalt","Vervalt",IF(G419=0,"",IF(LEN(G419)=0,"",(VLOOKUP(Scenario1!$G419,PDC!$B$6:$I$74,2,FALSE)))))</f>
        <v/>
      </c>
      <c r="I419" s="149" t="str">
        <f>IF(LEN(LocatieLijst!I419)=0,"",LocatieLijst!I419)</f>
        <v/>
      </c>
      <c r="J419" s="2"/>
      <c r="K419" s="2"/>
      <c r="L419" s="3"/>
      <c r="M419" s="8"/>
      <c r="N419" s="8"/>
      <c r="O419" s="12"/>
      <c r="P419" s="4"/>
      <c r="Q419" s="4"/>
      <c r="R419" s="4"/>
      <c r="S419" s="72">
        <f t="shared" si="12"/>
        <v>0</v>
      </c>
      <c r="T419" s="72">
        <f>IF(G419="Vervalt",0,IF(G419=0,0,IF(LEN(G419)=0,0,(VLOOKUP($G419,PDC!$B$6:$I$74,6,FALSE)))))</f>
        <v>0</v>
      </c>
      <c r="U419" s="72">
        <f t="shared" si="13"/>
        <v>0</v>
      </c>
      <c r="V419" s="73">
        <f>IF(G419="Vervalt",0,IF(J419="Inkoop bij 3e partij",Q419*(1+PDC!$F$28),0))</f>
        <v>0</v>
      </c>
      <c r="W419" s="73">
        <f>IF(G419="Vervalt",0,IF(J419="Inkoop bij 3e partij",P419*(1+PDC!$F$27)+IF(G419=0,0,IF(LEN(G419)=0,0,VLOOKUP($G419,PDC!$B$6:$I$74,7,FALSE))),0))</f>
        <v>0</v>
      </c>
      <c r="X419" s="74">
        <f>IF(G419="Vervalt",0,IF(J419="Inkoop bij 3e partij",0,IF(G419=0,0,IF(LEN(G419)=0,0,VLOOKUP($G419,PDC!$B$6:$I$74,5,FALSE)))))</f>
        <v>0</v>
      </c>
      <c r="Y419" s="74">
        <f>IF(G419="Vervalt",0,IF(J419="On-Net maken (glasvezel)",$M419*PDC!$F$23+$N419*PDC!$F$24+PDC!$F$22+$O419,IF(J419="On-Net maken (radio)",PDC!$F$25+$O419,0)))</f>
        <v>0</v>
      </c>
    </row>
    <row r="420" spans="1:25" x14ac:dyDescent="0.3">
      <c r="A420" s="149" t="str">
        <f>IF(LEN(LocatieLijst!A420)=0,"",LocatieLijst!A420)</f>
        <v/>
      </c>
      <c r="B420" s="149" t="str">
        <f>IF(LEN(LocatieLijst!B420)=0,"",LocatieLijst!B420)</f>
        <v/>
      </c>
      <c r="C420" s="149" t="str">
        <f>IF(LEN(LocatieLijst!C420)=0,"",LocatieLijst!C420)</f>
        <v/>
      </c>
      <c r="D420" s="149" t="str">
        <f>IF(LEN(LocatieLijst!D420)=0,"",LocatieLijst!D420)</f>
        <v/>
      </c>
      <c r="E420" s="149" t="str">
        <f>IF(LEN(LocatieLijst!E420)=0,"",LocatieLijst!E420)</f>
        <v/>
      </c>
      <c r="F420" s="149" t="str">
        <f>IF(LEN(LocatieLijst!F420)=0,"",LocatieLijst!F420)</f>
        <v/>
      </c>
      <c r="G420" s="149" t="str">
        <f>IF(LEN(LocatieLijst!G420)=0,"",LocatieLijst!G420)</f>
        <v/>
      </c>
      <c r="H420" s="150" t="str">
        <f>IF(G420="Vervalt","Vervalt",IF(G420=0,"",IF(LEN(G420)=0,"",(VLOOKUP(Scenario1!$G420,PDC!$B$6:$I$74,2,FALSE)))))</f>
        <v/>
      </c>
      <c r="I420" s="149" t="str">
        <f>IF(LEN(LocatieLijst!I420)=0,"",LocatieLijst!I420)</f>
        <v/>
      </c>
      <c r="J420" s="2"/>
      <c r="K420" s="2"/>
      <c r="L420" s="3"/>
      <c r="M420" s="8"/>
      <c r="N420" s="8"/>
      <c r="O420" s="12"/>
      <c r="P420" s="4"/>
      <c r="Q420" s="4"/>
      <c r="R420" s="4"/>
      <c r="S420" s="72">
        <f t="shared" si="12"/>
        <v>0</v>
      </c>
      <c r="T420" s="72">
        <f>IF(G420="Vervalt",0,IF(G420=0,0,IF(LEN(G420)=0,0,(VLOOKUP($G420,PDC!$B$6:$I$74,6,FALSE)))))</f>
        <v>0</v>
      </c>
      <c r="U420" s="72">
        <f t="shared" si="13"/>
        <v>0</v>
      </c>
      <c r="V420" s="73">
        <f>IF(G420="Vervalt",0,IF(J420="Inkoop bij 3e partij",Q420*(1+PDC!$F$28),0))</f>
        <v>0</v>
      </c>
      <c r="W420" s="73">
        <f>IF(G420="Vervalt",0,IF(J420="Inkoop bij 3e partij",P420*(1+PDC!$F$27)+IF(G420=0,0,IF(LEN(G420)=0,0,VLOOKUP($G420,PDC!$B$6:$I$74,7,FALSE))),0))</f>
        <v>0</v>
      </c>
      <c r="X420" s="74">
        <f>IF(G420="Vervalt",0,IF(J420="Inkoop bij 3e partij",0,IF(G420=0,0,IF(LEN(G420)=0,0,VLOOKUP($G420,PDC!$B$6:$I$74,5,FALSE)))))</f>
        <v>0</v>
      </c>
      <c r="Y420" s="74">
        <f>IF(G420="Vervalt",0,IF(J420="On-Net maken (glasvezel)",$M420*PDC!$F$23+$N420*PDC!$F$24+PDC!$F$22+$O420,IF(J420="On-Net maken (radio)",PDC!$F$25+$O420,0)))</f>
        <v>0</v>
      </c>
    </row>
    <row r="421" spans="1:25" x14ac:dyDescent="0.3">
      <c r="A421" s="149" t="str">
        <f>IF(LEN(LocatieLijst!A421)=0,"",LocatieLijst!A421)</f>
        <v/>
      </c>
      <c r="B421" s="149" t="str">
        <f>IF(LEN(LocatieLijst!B421)=0,"",LocatieLijst!B421)</f>
        <v/>
      </c>
      <c r="C421" s="149" t="str">
        <f>IF(LEN(LocatieLijst!C421)=0,"",LocatieLijst!C421)</f>
        <v/>
      </c>
      <c r="D421" s="149" t="str">
        <f>IF(LEN(LocatieLijst!D421)=0,"",LocatieLijst!D421)</f>
        <v/>
      </c>
      <c r="E421" s="149" t="str">
        <f>IF(LEN(LocatieLijst!E421)=0,"",LocatieLijst!E421)</f>
        <v/>
      </c>
      <c r="F421" s="149" t="str">
        <f>IF(LEN(LocatieLijst!F421)=0,"",LocatieLijst!F421)</f>
        <v/>
      </c>
      <c r="G421" s="149" t="str">
        <f>IF(LEN(LocatieLijst!G421)=0,"",LocatieLijst!G421)</f>
        <v/>
      </c>
      <c r="H421" s="150" t="str">
        <f>IF(G421="Vervalt","Vervalt",IF(G421=0,"",IF(LEN(G421)=0,"",(VLOOKUP(Scenario1!$G421,PDC!$B$6:$I$74,2,FALSE)))))</f>
        <v/>
      </c>
      <c r="I421" s="149" t="str">
        <f>IF(LEN(LocatieLijst!I421)=0,"",LocatieLijst!I421)</f>
        <v/>
      </c>
      <c r="J421" s="2"/>
      <c r="K421" s="2"/>
      <c r="L421" s="3"/>
      <c r="M421" s="8"/>
      <c r="N421" s="8"/>
      <c r="O421" s="12"/>
      <c r="P421" s="4"/>
      <c r="Q421" s="4"/>
      <c r="R421" s="4"/>
      <c r="S421" s="72">
        <f t="shared" si="12"/>
        <v>0</v>
      </c>
      <c r="T421" s="72">
        <f>IF(G421="Vervalt",0,IF(G421=0,0,IF(LEN(G421)=0,0,(VLOOKUP($G421,PDC!$B$6:$I$74,6,FALSE)))))</f>
        <v>0</v>
      </c>
      <c r="U421" s="72">
        <f t="shared" si="13"/>
        <v>0</v>
      </c>
      <c r="V421" s="73">
        <f>IF(G421="Vervalt",0,IF(J421="Inkoop bij 3e partij",Q421*(1+PDC!$F$28),0))</f>
        <v>0</v>
      </c>
      <c r="W421" s="73">
        <f>IF(G421="Vervalt",0,IF(J421="Inkoop bij 3e partij",P421*(1+PDC!$F$27)+IF(G421=0,0,IF(LEN(G421)=0,0,VLOOKUP($G421,PDC!$B$6:$I$74,7,FALSE))),0))</f>
        <v>0</v>
      </c>
      <c r="X421" s="74">
        <f>IF(G421="Vervalt",0,IF(J421="Inkoop bij 3e partij",0,IF(G421=0,0,IF(LEN(G421)=0,0,VLOOKUP($G421,PDC!$B$6:$I$74,5,FALSE)))))</f>
        <v>0</v>
      </c>
      <c r="Y421" s="74">
        <f>IF(G421="Vervalt",0,IF(J421="On-Net maken (glasvezel)",$M421*PDC!$F$23+$N421*PDC!$F$24+PDC!$F$22+$O421,IF(J421="On-Net maken (radio)",PDC!$F$25+$O421,0)))</f>
        <v>0</v>
      </c>
    </row>
    <row r="422" spans="1:25" x14ac:dyDescent="0.3">
      <c r="A422" s="149" t="str">
        <f>IF(LEN(LocatieLijst!A422)=0,"",LocatieLijst!A422)</f>
        <v/>
      </c>
      <c r="B422" s="149" t="str">
        <f>IF(LEN(LocatieLijst!B422)=0,"",LocatieLijst!B422)</f>
        <v/>
      </c>
      <c r="C422" s="149" t="str">
        <f>IF(LEN(LocatieLijst!C422)=0,"",LocatieLijst!C422)</f>
        <v/>
      </c>
      <c r="D422" s="149" t="str">
        <f>IF(LEN(LocatieLijst!D422)=0,"",LocatieLijst!D422)</f>
        <v/>
      </c>
      <c r="E422" s="149" t="str">
        <f>IF(LEN(LocatieLijst!E422)=0,"",LocatieLijst!E422)</f>
        <v/>
      </c>
      <c r="F422" s="149" t="str">
        <f>IF(LEN(LocatieLijst!F422)=0,"",LocatieLijst!F422)</f>
        <v/>
      </c>
      <c r="G422" s="149" t="str">
        <f>IF(LEN(LocatieLijst!G422)=0,"",LocatieLijst!G422)</f>
        <v/>
      </c>
      <c r="H422" s="150" t="str">
        <f>IF(G422="Vervalt","Vervalt",IF(G422=0,"",IF(LEN(G422)=0,"",(VLOOKUP(Scenario1!$G422,PDC!$B$6:$I$74,2,FALSE)))))</f>
        <v/>
      </c>
      <c r="I422" s="149" t="str">
        <f>IF(LEN(LocatieLijst!I422)=0,"",LocatieLijst!I422)</f>
        <v/>
      </c>
      <c r="J422" s="2"/>
      <c r="K422" s="2"/>
      <c r="L422" s="3"/>
      <c r="M422" s="8"/>
      <c r="N422" s="8"/>
      <c r="O422" s="12"/>
      <c r="P422" s="4"/>
      <c r="Q422" s="4"/>
      <c r="R422" s="4"/>
      <c r="S422" s="72">
        <f t="shared" si="12"/>
        <v>0</v>
      </c>
      <c r="T422" s="72">
        <f>IF(G422="Vervalt",0,IF(G422=0,0,IF(LEN(G422)=0,0,(VLOOKUP($G422,PDC!$B$6:$I$74,6,FALSE)))))</f>
        <v>0</v>
      </c>
      <c r="U422" s="72">
        <f t="shared" si="13"/>
        <v>0</v>
      </c>
      <c r="V422" s="73">
        <f>IF(G422="Vervalt",0,IF(J422="Inkoop bij 3e partij",Q422*(1+PDC!$F$28),0))</f>
        <v>0</v>
      </c>
      <c r="W422" s="73">
        <f>IF(G422="Vervalt",0,IF(J422="Inkoop bij 3e partij",P422*(1+PDC!$F$27)+IF(G422=0,0,IF(LEN(G422)=0,0,VLOOKUP($G422,PDC!$B$6:$I$74,7,FALSE))),0))</f>
        <v>0</v>
      </c>
      <c r="X422" s="74">
        <f>IF(G422="Vervalt",0,IF(J422="Inkoop bij 3e partij",0,IF(G422=0,0,IF(LEN(G422)=0,0,VLOOKUP($G422,PDC!$B$6:$I$74,5,FALSE)))))</f>
        <v>0</v>
      </c>
      <c r="Y422" s="74">
        <f>IF(G422="Vervalt",0,IF(J422="On-Net maken (glasvezel)",$M422*PDC!$F$23+$N422*PDC!$F$24+PDC!$F$22+$O422,IF(J422="On-Net maken (radio)",PDC!$F$25+$O422,0)))</f>
        <v>0</v>
      </c>
    </row>
    <row r="423" spans="1:25" x14ac:dyDescent="0.3">
      <c r="A423" s="149" t="str">
        <f>IF(LEN(LocatieLijst!A423)=0,"",LocatieLijst!A423)</f>
        <v/>
      </c>
      <c r="B423" s="149" t="str">
        <f>IF(LEN(LocatieLijst!B423)=0,"",LocatieLijst!B423)</f>
        <v/>
      </c>
      <c r="C423" s="149" t="str">
        <f>IF(LEN(LocatieLijst!C423)=0,"",LocatieLijst!C423)</f>
        <v/>
      </c>
      <c r="D423" s="149" t="str">
        <f>IF(LEN(LocatieLijst!D423)=0,"",LocatieLijst!D423)</f>
        <v/>
      </c>
      <c r="E423" s="149" t="str">
        <f>IF(LEN(LocatieLijst!E423)=0,"",LocatieLijst!E423)</f>
        <v/>
      </c>
      <c r="F423" s="149" t="str">
        <f>IF(LEN(LocatieLijst!F423)=0,"",LocatieLijst!F423)</f>
        <v/>
      </c>
      <c r="G423" s="149" t="str">
        <f>IF(LEN(LocatieLijst!G423)=0,"",LocatieLijst!G423)</f>
        <v/>
      </c>
      <c r="H423" s="150" t="str">
        <f>IF(G423="Vervalt","Vervalt",IF(G423=0,"",IF(LEN(G423)=0,"",(VLOOKUP(Scenario1!$G423,PDC!$B$6:$I$74,2,FALSE)))))</f>
        <v/>
      </c>
      <c r="I423" s="149" t="str">
        <f>IF(LEN(LocatieLijst!I423)=0,"",LocatieLijst!I423)</f>
        <v/>
      </c>
      <c r="J423" s="2"/>
      <c r="K423" s="2"/>
      <c r="L423" s="3"/>
      <c r="M423" s="8"/>
      <c r="N423" s="8"/>
      <c r="O423" s="12"/>
      <c r="P423" s="4"/>
      <c r="Q423" s="4"/>
      <c r="R423" s="4"/>
      <c r="S423" s="72">
        <f t="shared" si="12"/>
        <v>0</v>
      </c>
      <c r="T423" s="72">
        <f>IF(G423="Vervalt",0,IF(G423=0,0,IF(LEN(G423)=0,0,(VLOOKUP($G423,PDC!$B$6:$I$74,6,FALSE)))))</f>
        <v>0</v>
      </c>
      <c r="U423" s="72">
        <f t="shared" si="13"/>
        <v>0</v>
      </c>
      <c r="V423" s="73">
        <f>IF(G423="Vervalt",0,IF(J423="Inkoop bij 3e partij",Q423*(1+PDC!$F$28),0))</f>
        <v>0</v>
      </c>
      <c r="W423" s="73">
        <f>IF(G423="Vervalt",0,IF(J423="Inkoop bij 3e partij",P423*(1+PDC!$F$27)+IF(G423=0,0,IF(LEN(G423)=0,0,VLOOKUP($G423,PDC!$B$6:$I$74,7,FALSE))),0))</f>
        <v>0</v>
      </c>
      <c r="X423" s="74">
        <f>IF(G423="Vervalt",0,IF(J423="Inkoop bij 3e partij",0,IF(G423=0,0,IF(LEN(G423)=0,0,VLOOKUP($G423,PDC!$B$6:$I$74,5,FALSE)))))</f>
        <v>0</v>
      </c>
      <c r="Y423" s="74">
        <f>IF(G423="Vervalt",0,IF(J423="On-Net maken (glasvezel)",$M423*PDC!$F$23+$N423*PDC!$F$24+PDC!$F$22+$O423,IF(J423="On-Net maken (radio)",PDC!$F$25+$O423,0)))</f>
        <v>0</v>
      </c>
    </row>
    <row r="424" spans="1:25" x14ac:dyDescent="0.3">
      <c r="A424" s="149" t="str">
        <f>IF(LEN(LocatieLijst!A424)=0,"",LocatieLijst!A424)</f>
        <v/>
      </c>
      <c r="B424" s="149" t="str">
        <f>IF(LEN(LocatieLijst!B424)=0,"",LocatieLijst!B424)</f>
        <v/>
      </c>
      <c r="C424" s="149" t="str">
        <f>IF(LEN(LocatieLijst!C424)=0,"",LocatieLijst!C424)</f>
        <v/>
      </c>
      <c r="D424" s="149" t="str">
        <f>IF(LEN(LocatieLijst!D424)=0,"",LocatieLijst!D424)</f>
        <v/>
      </c>
      <c r="E424" s="149" t="str">
        <f>IF(LEN(LocatieLijst!E424)=0,"",LocatieLijst!E424)</f>
        <v/>
      </c>
      <c r="F424" s="149" t="str">
        <f>IF(LEN(LocatieLijst!F424)=0,"",LocatieLijst!F424)</f>
        <v/>
      </c>
      <c r="G424" s="149" t="str">
        <f>IF(LEN(LocatieLijst!G424)=0,"",LocatieLijst!G424)</f>
        <v/>
      </c>
      <c r="H424" s="150" t="str">
        <f>IF(G424="Vervalt","Vervalt",IF(G424=0,"",IF(LEN(G424)=0,"",(VLOOKUP(Scenario1!$G424,PDC!$B$6:$I$74,2,FALSE)))))</f>
        <v/>
      </c>
      <c r="I424" s="149" t="str">
        <f>IF(LEN(LocatieLijst!I424)=0,"",LocatieLijst!I424)</f>
        <v/>
      </c>
      <c r="J424" s="2"/>
      <c r="K424" s="2"/>
      <c r="L424" s="3"/>
      <c r="M424" s="8"/>
      <c r="N424" s="8"/>
      <c r="O424" s="12"/>
      <c r="P424" s="4"/>
      <c r="Q424" s="4"/>
      <c r="R424" s="4"/>
      <c r="S424" s="72">
        <f t="shared" si="12"/>
        <v>0</v>
      </c>
      <c r="T424" s="72">
        <f>IF(G424="Vervalt",0,IF(G424=0,0,IF(LEN(G424)=0,0,(VLOOKUP($G424,PDC!$B$6:$I$74,6,FALSE)))))</f>
        <v>0</v>
      </c>
      <c r="U424" s="72">
        <f t="shared" si="13"/>
        <v>0</v>
      </c>
      <c r="V424" s="73">
        <f>IF(G424="Vervalt",0,IF(J424="Inkoop bij 3e partij",Q424*(1+PDC!$F$28),0))</f>
        <v>0</v>
      </c>
      <c r="W424" s="73">
        <f>IF(G424="Vervalt",0,IF(J424="Inkoop bij 3e partij",P424*(1+PDC!$F$27)+IF(G424=0,0,IF(LEN(G424)=0,0,VLOOKUP($G424,PDC!$B$6:$I$74,7,FALSE))),0))</f>
        <v>0</v>
      </c>
      <c r="X424" s="74">
        <f>IF(G424="Vervalt",0,IF(J424="Inkoop bij 3e partij",0,IF(G424=0,0,IF(LEN(G424)=0,0,VLOOKUP($G424,PDC!$B$6:$I$74,5,FALSE)))))</f>
        <v>0</v>
      </c>
      <c r="Y424" s="74">
        <f>IF(G424="Vervalt",0,IF(J424="On-Net maken (glasvezel)",$M424*PDC!$F$23+$N424*PDC!$F$24+PDC!$F$22+$O424,IF(J424="On-Net maken (radio)",PDC!$F$25+$O424,0)))</f>
        <v>0</v>
      </c>
    </row>
    <row r="425" spans="1:25" x14ac:dyDescent="0.3">
      <c r="A425" s="149" t="str">
        <f>IF(LEN(LocatieLijst!A425)=0,"",LocatieLijst!A425)</f>
        <v/>
      </c>
      <c r="B425" s="149" t="str">
        <f>IF(LEN(LocatieLijst!B425)=0,"",LocatieLijst!B425)</f>
        <v/>
      </c>
      <c r="C425" s="149" t="str">
        <f>IF(LEN(LocatieLijst!C425)=0,"",LocatieLijst!C425)</f>
        <v/>
      </c>
      <c r="D425" s="149" t="str">
        <f>IF(LEN(LocatieLijst!D425)=0,"",LocatieLijst!D425)</f>
        <v/>
      </c>
      <c r="E425" s="149" t="str">
        <f>IF(LEN(LocatieLijst!E425)=0,"",LocatieLijst!E425)</f>
        <v/>
      </c>
      <c r="F425" s="149" t="str">
        <f>IF(LEN(LocatieLijst!F425)=0,"",LocatieLijst!F425)</f>
        <v/>
      </c>
      <c r="G425" s="149" t="str">
        <f>IF(LEN(LocatieLijst!G425)=0,"",LocatieLijst!G425)</f>
        <v/>
      </c>
      <c r="H425" s="150" t="str">
        <f>IF(G425="Vervalt","Vervalt",IF(G425=0,"",IF(LEN(G425)=0,"",(VLOOKUP(Scenario1!$G425,PDC!$B$6:$I$74,2,FALSE)))))</f>
        <v/>
      </c>
      <c r="I425" s="149" t="str">
        <f>IF(LEN(LocatieLijst!I425)=0,"",LocatieLijst!I425)</f>
        <v/>
      </c>
      <c r="J425" s="2"/>
      <c r="K425" s="2"/>
      <c r="L425" s="3"/>
      <c r="M425" s="8"/>
      <c r="N425" s="8"/>
      <c r="O425" s="12"/>
      <c r="P425" s="4"/>
      <c r="Q425" s="4"/>
      <c r="R425" s="4"/>
      <c r="S425" s="72">
        <f t="shared" si="12"/>
        <v>0</v>
      </c>
      <c r="T425" s="72">
        <f>IF(G425="Vervalt",0,IF(G425=0,0,IF(LEN(G425)=0,0,(VLOOKUP($G425,PDC!$B$6:$I$74,6,FALSE)))))</f>
        <v>0</v>
      </c>
      <c r="U425" s="72">
        <f t="shared" si="13"/>
        <v>0</v>
      </c>
      <c r="V425" s="73">
        <f>IF(G425="Vervalt",0,IF(J425="Inkoop bij 3e partij",Q425*(1+PDC!$F$28),0))</f>
        <v>0</v>
      </c>
      <c r="W425" s="73">
        <f>IF(G425="Vervalt",0,IF(J425="Inkoop bij 3e partij",P425*(1+PDC!$F$27)+IF(G425=0,0,IF(LEN(G425)=0,0,VLOOKUP($G425,PDC!$B$6:$I$74,7,FALSE))),0))</f>
        <v>0</v>
      </c>
      <c r="X425" s="74">
        <f>IF(G425="Vervalt",0,IF(J425="Inkoop bij 3e partij",0,IF(G425=0,0,IF(LEN(G425)=0,0,VLOOKUP($G425,PDC!$B$6:$I$74,5,FALSE)))))</f>
        <v>0</v>
      </c>
      <c r="Y425" s="74">
        <f>IF(G425="Vervalt",0,IF(J425="On-Net maken (glasvezel)",$M425*PDC!$F$23+$N425*PDC!$F$24+PDC!$F$22+$O425,IF(J425="On-Net maken (radio)",PDC!$F$25+$O425,0)))</f>
        <v>0</v>
      </c>
    </row>
    <row r="426" spans="1:25" x14ac:dyDescent="0.3">
      <c r="A426" s="149" t="str">
        <f>IF(LEN(LocatieLijst!A426)=0,"",LocatieLijst!A426)</f>
        <v/>
      </c>
      <c r="B426" s="149" t="str">
        <f>IF(LEN(LocatieLijst!B426)=0,"",LocatieLijst!B426)</f>
        <v/>
      </c>
      <c r="C426" s="149" t="str">
        <f>IF(LEN(LocatieLijst!C426)=0,"",LocatieLijst!C426)</f>
        <v/>
      </c>
      <c r="D426" s="149" t="str">
        <f>IF(LEN(LocatieLijst!D426)=0,"",LocatieLijst!D426)</f>
        <v/>
      </c>
      <c r="E426" s="149" t="str">
        <f>IF(LEN(LocatieLijst!E426)=0,"",LocatieLijst!E426)</f>
        <v/>
      </c>
      <c r="F426" s="149" t="str">
        <f>IF(LEN(LocatieLijst!F426)=0,"",LocatieLijst!F426)</f>
        <v/>
      </c>
      <c r="G426" s="149" t="str">
        <f>IF(LEN(LocatieLijst!G426)=0,"",LocatieLijst!G426)</f>
        <v/>
      </c>
      <c r="H426" s="150" t="str">
        <f>IF(G426="Vervalt","Vervalt",IF(G426=0,"",IF(LEN(G426)=0,"",(VLOOKUP(Scenario1!$G426,PDC!$B$6:$I$74,2,FALSE)))))</f>
        <v/>
      </c>
      <c r="I426" s="149" t="str">
        <f>IF(LEN(LocatieLijst!I426)=0,"",LocatieLijst!I426)</f>
        <v/>
      </c>
      <c r="J426" s="2"/>
      <c r="K426" s="2"/>
      <c r="L426" s="3"/>
      <c r="M426" s="8"/>
      <c r="N426" s="8"/>
      <c r="O426" s="12"/>
      <c r="P426" s="4"/>
      <c r="Q426" s="4"/>
      <c r="R426" s="4"/>
      <c r="S426" s="72">
        <f t="shared" si="12"/>
        <v>0</v>
      </c>
      <c r="T426" s="72">
        <f>IF(G426="Vervalt",0,IF(G426=0,0,IF(LEN(G426)=0,0,(VLOOKUP($G426,PDC!$B$6:$I$74,6,FALSE)))))</f>
        <v>0</v>
      </c>
      <c r="U426" s="72">
        <f t="shared" si="13"/>
        <v>0</v>
      </c>
      <c r="V426" s="73">
        <f>IF(G426="Vervalt",0,IF(J426="Inkoop bij 3e partij",Q426*(1+PDC!$F$28),0))</f>
        <v>0</v>
      </c>
      <c r="W426" s="73">
        <f>IF(G426="Vervalt",0,IF(J426="Inkoop bij 3e partij",P426*(1+PDC!$F$27)+IF(G426=0,0,IF(LEN(G426)=0,0,VLOOKUP($G426,PDC!$B$6:$I$74,7,FALSE))),0))</f>
        <v>0</v>
      </c>
      <c r="X426" s="74">
        <f>IF(G426="Vervalt",0,IF(J426="Inkoop bij 3e partij",0,IF(G426=0,0,IF(LEN(G426)=0,0,VLOOKUP($G426,PDC!$B$6:$I$74,5,FALSE)))))</f>
        <v>0</v>
      </c>
      <c r="Y426" s="74">
        <f>IF(G426="Vervalt",0,IF(J426="On-Net maken (glasvezel)",$M426*PDC!$F$23+$N426*PDC!$F$24+PDC!$F$22+$O426,IF(J426="On-Net maken (radio)",PDC!$F$25+$O426,0)))</f>
        <v>0</v>
      </c>
    </row>
    <row r="427" spans="1:25" x14ac:dyDescent="0.3">
      <c r="A427" s="149" t="str">
        <f>IF(LEN(LocatieLijst!A427)=0,"",LocatieLijst!A427)</f>
        <v/>
      </c>
      <c r="B427" s="149" t="str">
        <f>IF(LEN(LocatieLijst!B427)=0,"",LocatieLijst!B427)</f>
        <v/>
      </c>
      <c r="C427" s="149" t="str">
        <f>IF(LEN(LocatieLijst!C427)=0,"",LocatieLijst!C427)</f>
        <v/>
      </c>
      <c r="D427" s="149" t="str">
        <f>IF(LEN(LocatieLijst!D427)=0,"",LocatieLijst!D427)</f>
        <v/>
      </c>
      <c r="E427" s="149" t="str">
        <f>IF(LEN(LocatieLijst!E427)=0,"",LocatieLijst!E427)</f>
        <v/>
      </c>
      <c r="F427" s="149" t="str">
        <f>IF(LEN(LocatieLijst!F427)=0,"",LocatieLijst!F427)</f>
        <v/>
      </c>
      <c r="G427" s="149" t="str">
        <f>IF(LEN(LocatieLijst!G427)=0,"",LocatieLijst!G427)</f>
        <v/>
      </c>
      <c r="H427" s="150" t="str">
        <f>IF(G427="Vervalt","Vervalt",IF(G427=0,"",IF(LEN(G427)=0,"",(VLOOKUP(Scenario1!$G427,PDC!$B$6:$I$74,2,FALSE)))))</f>
        <v/>
      </c>
      <c r="I427" s="149" t="str">
        <f>IF(LEN(LocatieLijst!I427)=0,"",LocatieLijst!I427)</f>
        <v/>
      </c>
      <c r="J427" s="2"/>
      <c r="K427" s="2"/>
      <c r="L427" s="3"/>
      <c r="M427" s="8"/>
      <c r="N427" s="8"/>
      <c r="O427" s="12"/>
      <c r="P427" s="4"/>
      <c r="Q427" s="4"/>
      <c r="R427" s="4"/>
      <c r="S427" s="72">
        <f t="shared" si="12"/>
        <v>0</v>
      </c>
      <c r="T427" s="72">
        <f>IF(G427="Vervalt",0,IF(G427=0,0,IF(LEN(G427)=0,0,(VLOOKUP($G427,PDC!$B$6:$I$74,6,FALSE)))))</f>
        <v>0</v>
      </c>
      <c r="U427" s="72">
        <f t="shared" si="13"/>
        <v>0</v>
      </c>
      <c r="V427" s="73">
        <f>IF(G427="Vervalt",0,IF(J427="Inkoop bij 3e partij",Q427*(1+PDC!$F$28),0))</f>
        <v>0</v>
      </c>
      <c r="W427" s="73">
        <f>IF(G427="Vervalt",0,IF(J427="Inkoop bij 3e partij",P427*(1+PDC!$F$27)+IF(G427=0,0,IF(LEN(G427)=0,0,VLOOKUP($G427,PDC!$B$6:$I$74,7,FALSE))),0))</f>
        <v>0</v>
      </c>
      <c r="X427" s="74">
        <f>IF(G427="Vervalt",0,IF(J427="Inkoop bij 3e partij",0,IF(G427=0,0,IF(LEN(G427)=0,0,VLOOKUP($G427,PDC!$B$6:$I$74,5,FALSE)))))</f>
        <v>0</v>
      </c>
      <c r="Y427" s="74">
        <f>IF(G427="Vervalt",0,IF(J427="On-Net maken (glasvezel)",$M427*PDC!$F$23+$N427*PDC!$F$24+PDC!$F$22+$O427,IF(J427="On-Net maken (radio)",PDC!$F$25+$O427,0)))</f>
        <v>0</v>
      </c>
    </row>
    <row r="428" spans="1:25" x14ac:dyDescent="0.3">
      <c r="A428" s="149" t="str">
        <f>IF(LEN(LocatieLijst!A428)=0,"",LocatieLijst!A428)</f>
        <v/>
      </c>
      <c r="B428" s="149" t="str">
        <f>IF(LEN(LocatieLijst!B428)=0,"",LocatieLijst!B428)</f>
        <v/>
      </c>
      <c r="C428" s="149" t="str">
        <f>IF(LEN(LocatieLijst!C428)=0,"",LocatieLijst!C428)</f>
        <v/>
      </c>
      <c r="D428" s="149" t="str">
        <f>IF(LEN(LocatieLijst!D428)=0,"",LocatieLijst!D428)</f>
        <v/>
      </c>
      <c r="E428" s="149" t="str">
        <f>IF(LEN(LocatieLijst!E428)=0,"",LocatieLijst!E428)</f>
        <v/>
      </c>
      <c r="F428" s="149" t="str">
        <f>IF(LEN(LocatieLijst!F428)=0,"",LocatieLijst!F428)</f>
        <v/>
      </c>
      <c r="G428" s="149" t="str">
        <f>IF(LEN(LocatieLijst!G428)=0,"",LocatieLijst!G428)</f>
        <v/>
      </c>
      <c r="H428" s="150" t="str">
        <f>IF(G428="Vervalt","Vervalt",IF(G428=0,"",IF(LEN(G428)=0,"",(VLOOKUP(Scenario1!$G428,PDC!$B$6:$I$74,2,FALSE)))))</f>
        <v/>
      </c>
      <c r="I428" s="149" t="str">
        <f>IF(LEN(LocatieLijst!I428)=0,"",LocatieLijst!I428)</f>
        <v/>
      </c>
      <c r="J428" s="2"/>
      <c r="K428" s="2"/>
      <c r="L428" s="3"/>
      <c r="M428" s="8"/>
      <c r="N428" s="8"/>
      <c r="O428" s="12"/>
      <c r="P428" s="4"/>
      <c r="Q428" s="4"/>
      <c r="R428" s="4"/>
      <c r="S428" s="72">
        <f t="shared" si="12"/>
        <v>0</v>
      </c>
      <c r="T428" s="72">
        <f>IF(G428="Vervalt",0,IF(G428=0,0,IF(LEN(G428)=0,0,(VLOOKUP($G428,PDC!$B$6:$I$74,6,FALSE)))))</f>
        <v>0</v>
      </c>
      <c r="U428" s="72">
        <f t="shared" si="13"/>
        <v>0</v>
      </c>
      <c r="V428" s="73">
        <f>IF(G428="Vervalt",0,IF(J428="Inkoop bij 3e partij",Q428*(1+PDC!$F$28),0))</f>
        <v>0</v>
      </c>
      <c r="W428" s="73">
        <f>IF(G428="Vervalt",0,IF(J428="Inkoop bij 3e partij",P428*(1+PDC!$F$27)+IF(G428=0,0,IF(LEN(G428)=0,0,VLOOKUP($G428,PDC!$B$6:$I$74,7,FALSE))),0))</f>
        <v>0</v>
      </c>
      <c r="X428" s="74">
        <f>IF(G428="Vervalt",0,IF(J428="Inkoop bij 3e partij",0,IF(G428=0,0,IF(LEN(G428)=0,0,VLOOKUP($G428,PDC!$B$6:$I$74,5,FALSE)))))</f>
        <v>0</v>
      </c>
      <c r="Y428" s="74">
        <f>IF(G428="Vervalt",0,IF(J428="On-Net maken (glasvezel)",$M428*PDC!$F$23+$N428*PDC!$F$24+PDC!$F$22+$O428,IF(J428="On-Net maken (radio)",PDC!$F$25+$O428,0)))</f>
        <v>0</v>
      </c>
    </row>
    <row r="429" spans="1:25" x14ac:dyDescent="0.3">
      <c r="A429" s="149" t="str">
        <f>IF(LEN(LocatieLijst!A429)=0,"",LocatieLijst!A429)</f>
        <v/>
      </c>
      <c r="B429" s="149" t="str">
        <f>IF(LEN(LocatieLijst!B429)=0,"",LocatieLijst!B429)</f>
        <v/>
      </c>
      <c r="C429" s="149" t="str">
        <f>IF(LEN(LocatieLijst!C429)=0,"",LocatieLijst!C429)</f>
        <v/>
      </c>
      <c r="D429" s="149" t="str">
        <f>IF(LEN(LocatieLijst!D429)=0,"",LocatieLijst!D429)</f>
        <v/>
      </c>
      <c r="E429" s="149" t="str">
        <f>IF(LEN(LocatieLijst!E429)=0,"",LocatieLijst!E429)</f>
        <v/>
      </c>
      <c r="F429" s="149" t="str">
        <f>IF(LEN(LocatieLijst!F429)=0,"",LocatieLijst!F429)</f>
        <v/>
      </c>
      <c r="G429" s="149" t="str">
        <f>IF(LEN(LocatieLijst!G429)=0,"",LocatieLijst!G429)</f>
        <v/>
      </c>
      <c r="H429" s="150" t="str">
        <f>IF(G429="Vervalt","Vervalt",IF(G429=0,"",IF(LEN(G429)=0,"",(VLOOKUP(Scenario1!$G429,PDC!$B$6:$I$74,2,FALSE)))))</f>
        <v/>
      </c>
      <c r="I429" s="149" t="str">
        <f>IF(LEN(LocatieLijst!I429)=0,"",LocatieLijst!I429)</f>
        <v/>
      </c>
      <c r="J429" s="2"/>
      <c r="K429" s="2"/>
      <c r="L429" s="3"/>
      <c r="M429" s="8"/>
      <c r="N429" s="8"/>
      <c r="O429" s="12"/>
      <c r="P429" s="4"/>
      <c r="Q429" s="4"/>
      <c r="R429" s="4"/>
      <c r="S429" s="72">
        <f t="shared" si="12"/>
        <v>0</v>
      </c>
      <c r="T429" s="72">
        <f>IF(G429="Vervalt",0,IF(G429=0,0,IF(LEN(G429)=0,0,(VLOOKUP($G429,PDC!$B$6:$I$74,6,FALSE)))))</f>
        <v>0</v>
      </c>
      <c r="U429" s="72">
        <f t="shared" si="13"/>
        <v>0</v>
      </c>
      <c r="V429" s="73">
        <f>IF(G429="Vervalt",0,IF(J429="Inkoop bij 3e partij",Q429*(1+PDC!$F$28),0))</f>
        <v>0</v>
      </c>
      <c r="W429" s="73">
        <f>IF(G429="Vervalt",0,IF(J429="Inkoop bij 3e partij",P429*(1+PDC!$F$27)+IF(G429=0,0,IF(LEN(G429)=0,0,VLOOKUP($G429,PDC!$B$6:$I$74,7,FALSE))),0))</f>
        <v>0</v>
      </c>
      <c r="X429" s="74">
        <f>IF(G429="Vervalt",0,IF(J429="Inkoop bij 3e partij",0,IF(G429=0,0,IF(LEN(G429)=0,0,VLOOKUP($G429,PDC!$B$6:$I$74,5,FALSE)))))</f>
        <v>0</v>
      </c>
      <c r="Y429" s="74">
        <f>IF(G429="Vervalt",0,IF(J429="On-Net maken (glasvezel)",$M429*PDC!$F$23+$N429*PDC!$F$24+PDC!$F$22+$O429,IF(J429="On-Net maken (radio)",PDC!$F$25+$O429,0)))</f>
        <v>0</v>
      </c>
    </row>
    <row r="430" spans="1:25" x14ac:dyDescent="0.3">
      <c r="A430" s="149" t="str">
        <f>IF(LEN(LocatieLijst!A430)=0,"",LocatieLijst!A430)</f>
        <v/>
      </c>
      <c r="B430" s="149" t="str">
        <f>IF(LEN(LocatieLijst!B430)=0,"",LocatieLijst!B430)</f>
        <v/>
      </c>
      <c r="C430" s="149" t="str">
        <f>IF(LEN(LocatieLijst!C430)=0,"",LocatieLijst!C430)</f>
        <v/>
      </c>
      <c r="D430" s="149" t="str">
        <f>IF(LEN(LocatieLijst!D430)=0,"",LocatieLijst!D430)</f>
        <v/>
      </c>
      <c r="E430" s="149" t="str">
        <f>IF(LEN(LocatieLijst!E430)=0,"",LocatieLijst!E430)</f>
        <v/>
      </c>
      <c r="F430" s="149" t="str">
        <f>IF(LEN(LocatieLijst!F430)=0,"",LocatieLijst!F430)</f>
        <v/>
      </c>
      <c r="G430" s="149" t="str">
        <f>IF(LEN(LocatieLijst!G430)=0,"",LocatieLijst!G430)</f>
        <v/>
      </c>
      <c r="H430" s="150" t="str">
        <f>IF(G430="Vervalt","Vervalt",IF(G430=0,"",IF(LEN(G430)=0,"",(VLOOKUP(Scenario1!$G430,PDC!$B$6:$I$74,2,FALSE)))))</f>
        <v/>
      </c>
      <c r="I430" s="149" t="str">
        <f>IF(LEN(LocatieLijst!I430)=0,"",LocatieLijst!I430)</f>
        <v/>
      </c>
      <c r="J430" s="2"/>
      <c r="K430" s="2"/>
      <c r="L430" s="3"/>
      <c r="M430" s="8"/>
      <c r="N430" s="8"/>
      <c r="O430" s="12"/>
      <c r="P430" s="4"/>
      <c r="Q430" s="4"/>
      <c r="R430" s="4"/>
      <c r="S430" s="72">
        <f t="shared" si="12"/>
        <v>0</v>
      </c>
      <c r="T430" s="72">
        <f>IF(G430="Vervalt",0,IF(G430=0,0,IF(LEN(G430)=0,0,(VLOOKUP($G430,PDC!$B$6:$I$74,6,FALSE)))))</f>
        <v>0</v>
      </c>
      <c r="U430" s="72">
        <f t="shared" si="13"/>
        <v>0</v>
      </c>
      <c r="V430" s="73">
        <f>IF(G430="Vervalt",0,IF(J430="Inkoop bij 3e partij",Q430*(1+PDC!$F$28),0))</f>
        <v>0</v>
      </c>
      <c r="W430" s="73">
        <f>IF(G430="Vervalt",0,IF(J430="Inkoop bij 3e partij",P430*(1+PDC!$F$27)+IF(G430=0,0,IF(LEN(G430)=0,0,VLOOKUP($G430,PDC!$B$6:$I$74,7,FALSE))),0))</f>
        <v>0</v>
      </c>
      <c r="X430" s="74">
        <f>IF(G430="Vervalt",0,IF(J430="Inkoop bij 3e partij",0,IF(G430=0,0,IF(LEN(G430)=0,0,VLOOKUP($G430,PDC!$B$6:$I$74,5,FALSE)))))</f>
        <v>0</v>
      </c>
      <c r="Y430" s="74">
        <f>IF(G430="Vervalt",0,IF(J430="On-Net maken (glasvezel)",$M430*PDC!$F$23+$N430*PDC!$F$24+PDC!$F$22+$O430,IF(J430="On-Net maken (radio)",PDC!$F$25+$O430,0)))</f>
        <v>0</v>
      </c>
    </row>
    <row r="431" spans="1:25" x14ac:dyDescent="0.3">
      <c r="A431" s="149" t="str">
        <f>IF(LEN(LocatieLijst!A431)=0,"",LocatieLijst!A431)</f>
        <v/>
      </c>
      <c r="B431" s="149" t="str">
        <f>IF(LEN(LocatieLijst!B431)=0,"",LocatieLijst!B431)</f>
        <v/>
      </c>
      <c r="C431" s="149" t="str">
        <f>IF(LEN(LocatieLijst!C431)=0,"",LocatieLijst!C431)</f>
        <v/>
      </c>
      <c r="D431" s="149" t="str">
        <f>IF(LEN(LocatieLijst!D431)=0,"",LocatieLijst!D431)</f>
        <v/>
      </c>
      <c r="E431" s="149" t="str">
        <f>IF(LEN(LocatieLijst!E431)=0,"",LocatieLijst!E431)</f>
        <v/>
      </c>
      <c r="F431" s="149" t="str">
        <f>IF(LEN(LocatieLijst!F431)=0,"",LocatieLijst!F431)</f>
        <v/>
      </c>
      <c r="G431" s="149" t="str">
        <f>IF(LEN(LocatieLijst!G431)=0,"",LocatieLijst!G431)</f>
        <v/>
      </c>
      <c r="H431" s="150" t="str">
        <f>IF(G431="Vervalt","Vervalt",IF(G431=0,"",IF(LEN(G431)=0,"",(VLOOKUP(Scenario1!$G431,PDC!$B$6:$I$74,2,FALSE)))))</f>
        <v/>
      </c>
      <c r="I431" s="149" t="str">
        <f>IF(LEN(LocatieLijst!I431)=0,"",LocatieLijst!I431)</f>
        <v/>
      </c>
      <c r="J431" s="2"/>
      <c r="K431" s="2"/>
      <c r="L431" s="3"/>
      <c r="M431" s="8"/>
      <c r="N431" s="8"/>
      <c r="O431" s="12"/>
      <c r="P431" s="4"/>
      <c r="Q431" s="4"/>
      <c r="R431" s="4"/>
      <c r="S431" s="72">
        <f t="shared" si="12"/>
        <v>0</v>
      </c>
      <c r="T431" s="72">
        <f>IF(G431="Vervalt",0,IF(G431=0,0,IF(LEN(G431)=0,0,(VLOOKUP($G431,PDC!$B$6:$I$74,6,FALSE)))))</f>
        <v>0</v>
      </c>
      <c r="U431" s="72">
        <f t="shared" si="13"/>
        <v>0</v>
      </c>
      <c r="V431" s="73">
        <f>IF(G431="Vervalt",0,IF(J431="Inkoop bij 3e partij",Q431*(1+PDC!$F$28),0))</f>
        <v>0</v>
      </c>
      <c r="W431" s="73">
        <f>IF(G431="Vervalt",0,IF(J431="Inkoop bij 3e partij",P431*(1+PDC!$F$27)+IF(G431=0,0,IF(LEN(G431)=0,0,VLOOKUP($G431,PDC!$B$6:$I$74,7,FALSE))),0))</f>
        <v>0</v>
      </c>
      <c r="X431" s="74">
        <f>IF(G431="Vervalt",0,IF(J431="Inkoop bij 3e partij",0,IF(G431=0,0,IF(LEN(G431)=0,0,VLOOKUP($G431,PDC!$B$6:$I$74,5,FALSE)))))</f>
        <v>0</v>
      </c>
      <c r="Y431" s="74">
        <f>IF(G431="Vervalt",0,IF(J431="On-Net maken (glasvezel)",$M431*PDC!$F$23+$N431*PDC!$F$24+PDC!$F$22+$O431,IF(J431="On-Net maken (radio)",PDC!$F$25+$O431,0)))</f>
        <v>0</v>
      </c>
    </row>
    <row r="432" spans="1:25" x14ac:dyDescent="0.3">
      <c r="A432" s="149" t="str">
        <f>IF(LEN(LocatieLijst!A432)=0,"",LocatieLijst!A432)</f>
        <v/>
      </c>
      <c r="B432" s="149" t="str">
        <f>IF(LEN(LocatieLijst!B432)=0,"",LocatieLijst!B432)</f>
        <v/>
      </c>
      <c r="C432" s="149" t="str">
        <f>IF(LEN(LocatieLijst!C432)=0,"",LocatieLijst!C432)</f>
        <v/>
      </c>
      <c r="D432" s="149" t="str">
        <f>IF(LEN(LocatieLijst!D432)=0,"",LocatieLijst!D432)</f>
        <v/>
      </c>
      <c r="E432" s="149" t="str">
        <f>IF(LEN(LocatieLijst!E432)=0,"",LocatieLijst!E432)</f>
        <v/>
      </c>
      <c r="F432" s="149" t="str">
        <f>IF(LEN(LocatieLijst!F432)=0,"",LocatieLijst!F432)</f>
        <v/>
      </c>
      <c r="G432" s="149" t="str">
        <f>IF(LEN(LocatieLijst!G432)=0,"",LocatieLijst!G432)</f>
        <v/>
      </c>
      <c r="H432" s="150" t="str">
        <f>IF(G432="Vervalt","Vervalt",IF(G432=0,"",IF(LEN(G432)=0,"",(VLOOKUP(Scenario1!$G432,PDC!$B$6:$I$74,2,FALSE)))))</f>
        <v/>
      </c>
      <c r="I432" s="149" t="str">
        <f>IF(LEN(LocatieLijst!I432)=0,"",LocatieLijst!I432)</f>
        <v/>
      </c>
      <c r="J432" s="2"/>
      <c r="K432" s="2"/>
      <c r="L432" s="3"/>
      <c r="M432" s="8"/>
      <c r="N432" s="8"/>
      <c r="O432" s="12"/>
      <c r="P432" s="4"/>
      <c r="Q432" s="4"/>
      <c r="R432" s="4"/>
      <c r="S432" s="72">
        <f t="shared" si="12"/>
        <v>0</v>
      </c>
      <c r="T432" s="72">
        <f>IF(G432="Vervalt",0,IF(G432=0,0,IF(LEN(G432)=0,0,(VLOOKUP($G432,PDC!$B$6:$I$74,6,FALSE)))))</f>
        <v>0</v>
      </c>
      <c r="U432" s="72">
        <f t="shared" si="13"/>
        <v>0</v>
      </c>
      <c r="V432" s="73">
        <f>IF(G432="Vervalt",0,IF(J432="Inkoop bij 3e partij",Q432*(1+PDC!$F$28),0))</f>
        <v>0</v>
      </c>
      <c r="W432" s="73">
        <f>IF(G432="Vervalt",0,IF(J432="Inkoop bij 3e partij",P432*(1+PDC!$F$27)+IF(G432=0,0,IF(LEN(G432)=0,0,VLOOKUP($G432,PDC!$B$6:$I$74,7,FALSE))),0))</f>
        <v>0</v>
      </c>
      <c r="X432" s="74">
        <f>IF(G432="Vervalt",0,IF(J432="Inkoop bij 3e partij",0,IF(G432=0,0,IF(LEN(G432)=0,0,VLOOKUP($G432,PDC!$B$6:$I$74,5,FALSE)))))</f>
        <v>0</v>
      </c>
      <c r="Y432" s="74">
        <f>IF(G432="Vervalt",0,IF(J432="On-Net maken (glasvezel)",$M432*PDC!$F$23+$N432*PDC!$F$24+PDC!$F$22+$O432,IF(J432="On-Net maken (radio)",PDC!$F$25+$O432,0)))</f>
        <v>0</v>
      </c>
    </row>
    <row r="433" spans="1:25" x14ac:dyDescent="0.3">
      <c r="A433" s="149" t="str">
        <f>IF(LEN(LocatieLijst!A433)=0,"",LocatieLijst!A433)</f>
        <v/>
      </c>
      <c r="B433" s="149" t="str">
        <f>IF(LEN(LocatieLijst!B433)=0,"",LocatieLijst!B433)</f>
        <v/>
      </c>
      <c r="C433" s="149" t="str">
        <f>IF(LEN(LocatieLijst!C433)=0,"",LocatieLijst!C433)</f>
        <v/>
      </c>
      <c r="D433" s="149" t="str">
        <f>IF(LEN(LocatieLijst!D433)=0,"",LocatieLijst!D433)</f>
        <v/>
      </c>
      <c r="E433" s="149" t="str">
        <f>IF(LEN(LocatieLijst!E433)=0,"",LocatieLijst!E433)</f>
        <v/>
      </c>
      <c r="F433" s="149" t="str">
        <f>IF(LEN(LocatieLijst!F433)=0,"",LocatieLijst!F433)</f>
        <v/>
      </c>
      <c r="G433" s="149" t="str">
        <f>IF(LEN(LocatieLijst!G433)=0,"",LocatieLijst!G433)</f>
        <v/>
      </c>
      <c r="H433" s="150" t="str">
        <f>IF(G433="Vervalt","Vervalt",IF(G433=0,"",IF(LEN(G433)=0,"",(VLOOKUP(Scenario1!$G433,PDC!$B$6:$I$74,2,FALSE)))))</f>
        <v/>
      </c>
      <c r="I433" s="149" t="str">
        <f>IF(LEN(LocatieLijst!I433)=0,"",LocatieLijst!I433)</f>
        <v/>
      </c>
      <c r="J433" s="2"/>
      <c r="K433" s="2"/>
      <c r="L433" s="3"/>
      <c r="M433" s="8"/>
      <c r="N433" s="8"/>
      <c r="O433" s="12"/>
      <c r="P433" s="4"/>
      <c r="Q433" s="4"/>
      <c r="R433" s="4"/>
      <c r="S433" s="72">
        <f t="shared" si="12"/>
        <v>0</v>
      </c>
      <c r="T433" s="72">
        <f>IF(G433="Vervalt",0,IF(G433=0,0,IF(LEN(G433)=0,0,(VLOOKUP($G433,PDC!$B$6:$I$74,6,FALSE)))))</f>
        <v>0</v>
      </c>
      <c r="U433" s="72">
        <f t="shared" si="13"/>
        <v>0</v>
      </c>
      <c r="V433" s="73">
        <f>IF(G433="Vervalt",0,IF(J433="Inkoop bij 3e partij",Q433*(1+PDC!$F$28),0))</f>
        <v>0</v>
      </c>
      <c r="W433" s="73">
        <f>IF(G433="Vervalt",0,IF(J433="Inkoop bij 3e partij",P433*(1+PDC!$F$27)+IF(G433=0,0,IF(LEN(G433)=0,0,VLOOKUP($G433,PDC!$B$6:$I$74,7,FALSE))),0))</f>
        <v>0</v>
      </c>
      <c r="X433" s="74">
        <f>IF(G433="Vervalt",0,IF(J433="Inkoop bij 3e partij",0,IF(G433=0,0,IF(LEN(G433)=0,0,VLOOKUP($G433,PDC!$B$6:$I$74,5,FALSE)))))</f>
        <v>0</v>
      </c>
      <c r="Y433" s="74">
        <f>IF(G433="Vervalt",0,IF(J433="On-Net maken (glasvezel)",$M433*PDC!$F$23+$N433*PDC!$F$24+PDC!$F$22+$O433,IF(J433="On-Net maken (radio)",PDC!$F$25+$O433,0)))</f>
        <v>0</v>
      </c>
    </row>
    <row r="434" spans="1:25" x14ac:dyDescent="0.3">
      <c r="A434" s="149" t="str">
        <f>IF(LEN(LocatieLijst!A434)=0,"",LocatieLijst!A434)</f>
        <v/>
      </c>
      <c r="B434" s="149" t="str">
        <f>IF(LEN(LocatieLijst!B434)=0,"",LocatieLijst!B434)</f>
        <v/>
      </c>
      <c r="C434" s="149" t="str">
        <f>IF(LEN(LocatieLijst!C434)=0,"",LocatieLijst!C434)</f>
        <v/>
      </c>
      <c r="D434" s="149" t="str">
        <f>IF(LEN(LocatieLijst!D434)=0,"",LocatieLijst!D434)</f>
        <v/>
      </c>
      <c r="E434" s="149" t="str">
        <f>IF(LEN(LocatieLijst!E434)=0,"",LocatieLijst!E434)</f>
        <v/>
      </c>
      <c r="F434" s="149" t="str">
        <f>IF(LEN(LocatieLijst!F434)=0,"",LocatieLijst!F434)</f>
        <v/>
      </c>
      <c r="G434" s="149" t="str">
        <f>IF(LEN(LocatieLijst!G434)=0,"",LocatieLijst!G434)</f>
        <v/>
      </c>
      <c r="H434" s="150" t="str">
        <f>IF(G434="Vervalt","Vervalt",IF(G434=0,"",IF(LEN(G434)=0,"",(VLOOKUP(Scenario1!$G434,PDC!$B$6:$I$74,2,FALSE)))))</f>
        <v/>
      </c>
      <c r="I434" s="149" t="str">
        <f>IF(LEN(LocatieLijst!I434)=0,"",LocatieLijst!I434)</f>
        <v/>
      </c>
      <c r="J434" s="2"/>
      <c r="K434" s="2"/>
      <c r="L434" s="3"/>
      <c r="M434" s="8"/>
      <c r="N434" s="8"/>
      <c r="O434" s="12"/>
      <c r="P434" s="4"/>
      <c r="Q434" s="4"/>
      <c r="R434" s="4"/>
      <c r="S434" s="72">
        <f t="shared" si="12"/>
        <v>0</v>
      </c>
      <c r="T434" s="72">
        <f>IF(G434="Vervalt",0,IF(G434=0,0,IF(LEN(G434)=0,0,(VLOOKUP($G434,PDC!$B$6:$I$74,6,FALSE)))))</f>
        <v>0</v>
      </c>
      <c r="U434" s="72">
        <f t="shared" si="13"/>
        <v>0</v>
      </c>
      <c r="V434" s="73">
        <f>IF(G434="Vervalt",0,IF(J434="Inkoop bij 3e partij",Q434*(1+PDC!$F$28),0))</f>
        <v>0</v>
      </c>
      <c r="W434" s="73">
        <f>IF(G434="Vervalt",0,IF(J434="Inkoop bij 3e partij",P434*(1+PDC!$F$27)+IF(G434=0,0,IF(LEN(G434)=0,0,VLOOKUP($G434,PDC!$B$6:$I$74,7,FALSE))),0))</f>
        <v>0</v>
      </c>
      <c r="X434" s="74">
        <f>IF(G434="Vervalt",0,IF(J434="Inkoop bij 3e partij",0,IF(G434=0,0,IF(LEN(G434)=0,0,VLOOKUP($G434,PDC!$B$6:$I$74,5,FALSE)))))</f>
        <v>0</v>
      </c>
      <c r="Y434" s="74">
        <f>IF(G434="Vervalt",0,IF(J434="On-Net maken (glasvezel)",$M434*PDC!$F$23+$N434*PDC!$F$24+PDC!$F$22+$O434,IF(J434="On-Net maken (radio)",PDC!$F$25+$O434,0)))</f>
        <v>0</v>
      </c>
    </row>
    <row r="435" spans="1:25" x14ac:dyDescent="0.3">
      <c r="A435" s="149" t="str">
        <f>IF(LEN(LocatieLijst!A435)=0,"",LocatieLijst!A435)</f>
        <v/>
      </c>
      <c r="B435" s="149" t="str">
        <f>IF(LEN(LocatieLijst!B435)=0,"",LocatieLijst!B435)</f>
        <v/>
      </c>
      <c r="C435" s="149" t="str">
        <f>IF(LEN(LocatieLijst!C435)=0,"",LocatieLijst!C435)</f>
        <v/>
      </c>
      <c r="D435" s="149" t="str">
        <f>IF(LEN(LocatieLijst!D435)=0,"",LocatieLijst!D435)</f>
        <v/>
      </c>
      <c r="E435" s="149" t="str">
        <f>IF(LEN(LocatieLijst!E435)=0,"",LocatieLijst!E435)</f>
        <v/>
      </c>
      <c r="F435" s="149" t="str">
        <f>IF(LEN(LocatieLijst!F435)=0,"",LocatieLijst!F435)</f>
        <v/>
      </c>
      <c r="G435" s="149" t="str">
        <f>IF(LEN(LocatieLijst!G435)=0,"",LocatieLijst!G435)</f>
        <v/>
      </c>
      <c r="H435" s="150" t="str">
        <f>IF(G435="Vervalt","Vervalt",IF(G435=0,"",IF(LEN(G435)=0,"",(VLOOKUP(Scenario1!$G435,PDC!$B$6:$I$74,2,FALSE)))))</f>
        <v/>
      </c>
      <c r="I435" s="149" t="str">
        <f>IF(LEN(LocatieLijst!I435)=0,"",LocatieLijst!I435)</f>
        <v/>
      </c>
      <c r="J435" s="2"/>
      <c r="K435" s="2"/>
      <c r="L435" s="3"/>
      <c r="M435" s="8"/>
      <c r="N435" s="8"/>
      <c r="O435" s="12"/>
      <c r="P435" s="4"/>
      <c r="Q435" s="4"/>
      <c r="R435" s="4"/>
      <c r="S435" s="72">
        <f t="shared" si="12"/>
        <v>0</v>
      </c>
      <c r="T435" s="72">
        <f>IF(G435="Vervalt",0,IF(G435=0,0,IF(LEN(G435)=0,0,(VLOOKUP($G435,PDC!$B$6:$I$74,6,FALSE)))))</f>
        <v>0</v>
      </c>
      <c r="U435" s="72">
        <f t="shared" si="13"/>
        <v>0</v>
      </c>
      <c r="V435" s="73">
        <f>IF(G435="Vervalt",0,IF(J435="Inkoop bij 3e partij",Q435*(1+PDC!$F$28),0))</f>
        <v>0</v>
      </c>
      <c r="W435" s="73">
        <f>IF(G435="Vervalt",0,IF(J435="Inkoop bij 3e partij",P435*(1+PDC!$F$27)+IF(G435=0,0,IF(LEN(G435)=0,0,VLOOKUP($G435,PDC!$B$6:$I$74,7,FALSE))),0))</f>
        <v>0</v>
      </c>
      <c r="X435" s="74">
        <f>IF(G435="Vervalt",0,IF(J435="Inkoop bij 3e partij",0,IF(G435=0,0,IF(LEN(G435)=0,0,VLOOKUP($G435,PDC!$B$6:$I$74,5,FALSE)))))</f>
        <v>0</v>
      </c>
      <c r="Y435" s="74">
        <f>IF(G435="Vervalt",0,IF(J435="On-Net maken (glasvezel)",$M435*PDC!$F$23+$N435*PDC!$F$24+PDC!$F$22+$O435,IF(J435="On-Net maken (radio)",PDC!$F$25+$O435,0)))</f>
        <v>0</v>
      </c>
    </row>
    <row r="436" spans="1:25" x14ac:dyDescent="0.3">
      <c r="A436" s="149" t="str">
        <f>IF(LEN(LocatieLijst!A436)=0,"",LocatieLijst!A436)</f>
        <v/>
      </c>
      <c r="B436" s="149" t="str">
        <f>IF(LEN(LocatieLijst!B436)=0,"",LocatieLijst!B436)</f>
        <v/>
      </c>
      <c r="C436" s="149" t="str">
        <f>IF(LEN(LocatieLijst!C436)=0,"",LocatieLijst!C436)</f>
        <v/>
      </c>
      <c r="D436" s="149" t="str">
        <f>IF(LEN(LocatieLijst!D436)=0,"",LocatieLijst!D436)</f>
        <v/>
      </c>
      <c r="E436" s="149" t="str">
        <f>IF(LEN(LocatieLijst!E436)=0,"",LocatieLijst!E436)</f>
        <v/>
      </c>
      <c r="F436" s="149" t="str">
        <f>IF(LEN(LocatieLijst!F436)=0,"",LocatieLijst!F436)</f>
        <v/>
      </c>
      <c r="G436" s="149" t="str">
        <f>IF(LEN(LocatieLijst!G436)=0,"",LocatieLijst!G436)</f>
        <v/>
      </c>
      <c r="H436" s="150" t="str">
        <f>IF(G436="Vervalt","Vervalt",IF(G436=0,"",IF(LEN(G436)=0,"",(VLOOKUP(Scenario1!$G436,PDC!$B$6:$I$74,2,FALSE)))))</f>
        <v/>
      </c>
      <c r="I436" s="149" t="str">
        <f>IF(LEN(LocatieLijst!I436)=0,"",LocatieLijst!I436)</f>
        <v/>
      </c>
      <c r="J436" s="2"/>
      <c r="K436" s="2"/>
      <c r="L436" s="3"/>
      <c r="M436" s="8"/>
      <c r="N436" s="8"/>
      <c r="O436" s="12"/>
      <c r="P436" s="4"/>
      <c r="Q436" s="4"/>
      <c r="R436" s="4"/>
      <c r="S436" s="72">
        <f t="shared" si="12"/>
        <v>0</v>
      </c>
      <c r="T436" s="72">
        <f>IF(G436="Vervalt",0,IF(G436=0,0,IF(LEN(G436)=0,0,(VLOOKUP($G436,PDC!$B$6:$I$74,6,FALSE)))))</f>
        <v>0</v>
      </c>
      <c r="U436" s="72">
        <f t="shared" si="13"/>
        <v>0</v>
      </c>
      <c r="V436" s="73">
        <f>IF(G436="Vervalt",0,IF(J436="Inkoop bij 3e partij",Q436*(1+PDC!$F$28),0))</f>
        <v>0</v>
      </c>
      <c r="W436" s="73">
        <f>IF(G436="Vervalt",0,IF(J436="Inkoop bij 3e partij",P436*(1+PDC!$F$27)+IF(G436=0,0,IF(LEN(G436)=0,0,VLOOKUP($G436,PDC!$B$6:$I$74,7,FALSE))),0))</f>
        <v>0</v>
      </c>
      <c r="X436" s="74">
        <f>IF(G436="Vervalt",0,IF(J436="Inkoop bij 3e partij",0,IF(G436=0,0,IF(LEN(G436)=0,0,VLOOKUP($G436,PDC!$B$6:$I$74,5,FALSE)))))</f>
        <v>0</v>
      </c>
      <c r="Y436" s="74">
        <f>IF(G436="Vervalt",0,IF(J436="On-Net maken (glasvezel)",$M436*PDC!$F$23+$N436*PDC!$F$24+PDC!$F$22+$O436,IF(J436="On-Net maken (radio)",PDC!$F$25+$O436,0)))</f>
        <v>0</v>
      </c>
    </row>
    <row r="437" spans="1:25" x14ac:dyDescent="0.3">
      <c r="A437" s="149" t="str">
        <f>IF(LEN(LocatieLijst!A437)=0,"",LocatieLijst!A437)</f>
        <v/>
      </c>
      <c r="B437" s="149" t="str">
        <f>IF(LEN(LocatieLijst!B437)=0,"",LocatieLijst!B437)</f>
        <v/>
      </c>
      <c r="C437" s="149" t="str">
        <f>IF(LEN(LocatieLijst!C437)=0,"",LocatieLijst!C437)</f>
        <v/>
      </c>
      <c r="D437" s="149" t="str">
        <f>IF(LEN(LocatieLijst!D437)=0,"",LocatieLijst!D437)</f>
        <v/>
      </c>
      <c r="E437" s="149" t="str">
        <f>IF(LEN(LocatieLijst!E437)=0,"",LocatieLijst!E437)</f>
        <v/>
      </c>
      <c r="F437" s="149" t="str">
        <f>IF(LEN(LocatieLijst!F437)=0,"",LocatieLijst!F437)</f>
        <v/>
      </c>
      <c r="G437" s="149" t="str">
        <f>IF(LEN(LocatieLijst!G437)=0,"",LocatieLijst!G437)</f>
        <v/>
      </c>
      <c r="H437" s="150" t="str">
        <f>IF(G437="Vervalt","Vervalt",IF(G437=0,"",IF(LEN(G437)=0,"",(VLOOKUP(Scenario1!$G437,PDC!$B$6:$I$74,2,FALSE)))))</f>
        <v/>
      </c>
      <c r="I437" s="149" t="str">
        <f>IF(LEN(LocatieLijst!I437)=0,"",LocatieLijst!I437)</f>
        <v/>
      </c>
      <c r="J437" s="2"/>
      <c r="K437" s="2"/>
      <c r="L437" s="3"/>
      <c r="M437" s="8"/>
      <c r="N437" s="8"/>
      <c r="O437" s="12"/>
      <c r="P437" s="4"/>
      <c r="Q437" s="4"/>
      <c r="R437" s="4"/>
      <c r="S437" s="72">
        <f t="shared" si="12"/>
        <v>0</v>
      </c>
      <c r="T437" s="72">
        <f>IF(G437="Vervalt",0,IF(G437=0,0,IF(LEN(G437)=0,0,(VLOOKUP($G437,PDC!$B$6:$I$74,6,FALSE)))))</f>
        <v>0</v>
      </c>
      <c r="U437" s="72">
        <f t="shared" si="13"/>
        <v>0</v>
      </c>
      <c r="V437" s="73">
        <f>IF(G437="Vervalt",0,IF(J437="Inkoop bij 3e partij",Q437*(1+PDC!$F$28),0))</f>
        <v>0</v>
      </c>
      <c r="W437" s="73">
        <f>IF(G437="Vervalt",0,IF(J437="Inkoop bij 3e partij",P437*(1+PDC!$F$27)+IF(G437=0,0,IF(LEN(G437)=0,0,VLOOKUP($G437,PDC!$B$6:$I$74,7,FALSE))),0))</f>
        <v>0</v>
      </c>
      <c r="X437" s="74">
        <f>IF(G437="Vervalt",0,IF(J437="Inkoop bij 3e partij",0,IF(G437=0,0,IF(LEN(G437)=0,0,VLOOKUP($G437,PDC!$B$6:$I$74,5,FALSE)))))</f>
        <v>0</v>
      </c>
      <c r="Y437" s="74">
        <f>IF(G437="Vervalt",0,IF(J437="On-Net maken (glasvezel)",$M437*PDC!$F$23+$N437*PDC!$F$24+PDC!$F$22+$O437,IF(J437="On-Net maken (radio)",PDC!$F$25+$O437,0)))</f>
        <v>0</v>
      </c>
    </row>
    <row r="438" spans="1:25" x14ac:dyDescent="0.3">
      <c r="A438" s="149" t="str">
        <f>IF(LEN(LocatieLijst!A438)=0,"",LocatieLijst!A438)</f>
        <v/>
      </c>
      <c r="B438" s="149" t="str">
        <f>IF(LEN(LocatieLijst!B438)=0,"",LocatieLijst!B438)</f>
        <v/>
      </c>
      <c r="C438" s="149" t="str">
        <f>IF(LEN(LocatieLijst!C438)=0,"",LocatieLijst!C438)</f>
        <v/>
      </c>
      <c r="D438" s="149" t="str">
        <f>IF(LEN(LocatieLijst!D438)=0,"",LocatieLijst!D438)</f>
        <v/>
      </c>
      <c r="E438" s="149" t="str">
        <f>IF(LEN(LocatieLijst!E438)=0,"",LocatieLijst!E438)</f>
        <v/>
      </c>
      <c r="F438" s="149" t="str">
        <f>IF(LEN(LocatieLijst!F438)=0,"",LocatieLijst!F438)</f>
        <v/>
      </c>
      <c r="G438" s="149" t="str">
        <f>IF(LEN(LocatieLijst!G438)=0,"",LocatieLijst!G438)</f>
        <v/>
      </c>
      <c r="H438" s="150" t="str">
        <f>IF(G438="Vervalt","Vervalt",IF(G438=0,"",IF(LEN(G438)=0,"",(VLOOKUP(Scenario1!$G438,PDC!$B$6:$I$74,2,FALSE)))))</f>
        <v/>
      </c>
      <c r="I438" s="149" t="str">
        <f>IF(LEN(LocatieLijst!I438)=0,"",LocatieLijst!I438)</f>
        <v/>
      </c>
      <c r="J438" s="2"/>
      <c r="K438" s="2"/>
      <c r="L438" s="3"/>
      <c r="M438" s="8"/>
      <c r="N438" s="8"/>
      <c r="O438" s="12"/>
      <c r="P438" s="4"/>
      <c r="Q438" s="4"/>
      <c r="R438" s="4"/>
      <c r="S438" s="72">
        <f t="shared" si="12"/>
        <v>0</v>
      </c>
      <c r="T438" s="72">
        <f>IF(G438="Vervalt",0,IF(G438=0,0,IF(LEN(G438)=0,0,(VLOOKUP($G438,PDC!$B$6:$I$74,6,FALSE)))))</f>
        <v>0</v>
      </c>
      <c r="U438" s="72">
        <f t="shared" si="13"/>
        <v>0</v>
      </c>
      <c r="V438" s="73">
        <f>IF(G438="Vervalt",0,IF(J438="Inkoop bij 3e partij",Q438*(1+PDC!$F$28),0))</f>
        <v>0</v>
      </c>
      <c r="W438" s="73">
        <f>IF(G438="Vervalt",0,IF(J438="Inkoop bij 3e partij",P438*(1+PDC!$F$27)+IF(G438=0,0,IF(LEN(G438)=0,0,VLOOKUP($G438,PDC!$B$6:$I$74,7,FALSE))),0))</f>
        <v>0</v>
      </c>
      <c r="X438" s="74">
        <f>IF(G438="Vervalt",0,IF(J438="Inkoop bij 3e partij",0,IF(G438=0,0,IF(LEN(G438)=0,0,VLOOKUP($G438,PDC!$B$6:$I$74,5,FALSE)))))</f>
        <v>0</v>
      </c>
      <c r="Y438" s="74">
        <f>IF(G438="Vervalt",0,IF(J438="On-Net maken (glasvezel)",$M438*PDC!$F$23+$N438*PDC!$F$24+PDC!$F$22+$O438,IF(J438="On-Net maken (radio)",PDC!$F$25+$O438,0)))</f>
        <v>0</v>
      </c>
    </row>
    <row r="439" spans="1:25" x14ac:dyDescent="0.3">
      <c r="A439" s="149" t="str">
        <f>IF(LEN(LocatieLijst!A439)=0,"",LocatieLijst!A439)</f>
        <v/>
      </c>
      <c r="B439" s="149" t="str">
        <f>IF(LEN(LocatieLijst!B439)=0,"",LocatieLijst!B439)</f>
        <v/>
      </c>
      <c r="C439" s="149" t="str">
        <f>IF(LEN(LocatieLijst!C439)=0,"",LocatieLijst!C439)</f>
        <v/>
      </c>
      <c r="D439" s="149" t="str">
        <f>IF(LEN(LocatieLijst!D439)=0,"",LocatieLijst!D439)</f>
        <v/>
      </c>
      <c r="E439" s="149" t="str">
        <f>IF(LEN(LocatieLijst!E439)=0,"",LocatieLijst!E439)</f>
        <v/>
      </c>
      <c r="F439" s="149" t="str">
        <f>IF(LEN(LocatieLijst!F439)=0,"",LocatieLijst!F439)</f>
        <v/>
      </c>
      <c r="G439" s="149" t="str">
        <f>IF(LEN(LocatieLijst!G439)=0,"",LocatieLijst!G439)</f>
        <v/>
      </c>
      <c r="H439" s="150" t="str">
        <f>IF(G439="Vervalt","Vervalt",IF(G439=0,"",IF(LEN(G439)=0,"",(VLOOKUP(Scenario1!$G439,PDC!$B$6:$I$74,2,FALSE)))))</f>
        <v/>
      </c>
      <c r="I439" s="149" t="str">
        <f>IF(LEN(LocatieLijst!I439)=0,"",LocatieLijst!I439)</f>
        <v/>
      </c>
      <c r="J439" s="2"/>
      <c r="K439" s="2"/>
      <c r="L439" s="3"/>
      <c r="M439" s="8"/>
      <c r="N439" s="8"/>
      <c r="O439" s="12"/>
      <c r="P439" s="4"/>
      <c r="Q439" s="4"/>
      <c r="R439" s="4"/>
      <c r="S439" s="72">
        <f t="shared" si="12"/>
        <v>0</v>
      </c>
      <c r="T439" s="72">
        <f>IF(G439="Vervalt",0,IF(G439=0,0,IF(LEN(G439)=0,0,(VLOOKUP($G439,PDC!$B$6:$I$74,6,FALSE)))))</f>
        <v>0</v>
      </c>
      <c r="U439" s="72">
        <f t="shared" si="13"/>
        <v>0</v>
      </c>
      <c r="V439" s="73">
        <f>IF(G439="Vervalt",0,IF(J439="Inkoop bij 3e partij",Q439*(1+PDC!$F$28),0))</f>
        <v>0</v>
      </c>
      <c r="W439" s="73">
        <f>IF(G439="Vervalt",0,IF(J439="Inkoop bij 3e partij",P439*(1+PDC!$F$27)+IF(G439=0,0,IF(LEN(G439)=0,0,VLOOKUP($G439,PDC!$B$6:$I$74,7,FALSE))),0))</f>
        <v>0</v>
      </c>
      <c r="X439" s="74">
        <f>IF(G439="Vervalt",0,IF(J439="Inkoop bij 3e partij",0,IF(G439=0,0,IF(LEN(G439)=0,0,VLOOKUP($G439,PDC!$B$6:$I$74,5,FALSE)))))</f>
        <v>0</v>
      </c>
      <c r="Y439" s="74">
        <f>IF(G439="Vervalt",0,IF(J439="On-Net maken (glasvezel)",$M439*PDC!$F$23+$N439*PDC!$F$24+PDC!$F$22+$O439,IF(J439="On-Net maken (radio)",PDC!$F$25+$O439,0)))</f>
        <v>0</v>
      </c>
    </row>
    <row r="440" spans="1:25" x14ac:dyDescent="0.3">
      <c r="A440" s="149" t="str">
        <f>IF(LEN(LocatieLijst!A440)=0,"",LocatieLijst!A440)</f>
        <v/>
      </c>
      <c r="B440" s="149" t="str">
        <f>IF(LEN(LocatieLijst!B440)=0,"",LocatieLijst!B440)</f>
        <v/>
      </c>
      <c r="C440" s="149" t="str">
        <f>IF(LEN(LocatieLijst!C440)=0,"",LocatieLijst!C440)</f>
        <v/>
      </c>
      <c r="D440" s="149" t="str">
        <f>IF(LEN(LocatieLijst!D440)=0,"",LocatieLijst!D440)</f>
        <v/>
      </c>
      <c r="E440" s="149" t="str">
        <f>IF(LEN(LocatieLijst!E440)=0,"",LocatieLijst!E440)</f>
        <v/>
      </c>
      <c r="F440" s="149" t="str">
        <f>IF(LEN(LocatieLijst!F440)=0,"",LocatieLijst!F440)</f>
        <v/>
      </c>
      <c r="G440" s="149" t="str">
        <f>IF(LEN(LocatieLijst!G440)=0,"",LocatieLijst!G440)</f>
        <v/>
      </c>
      <c r="H440" s="150" t="str">
        <f>IF(G440="Vervalt","Vervalt",IF(G440=0,"",IF(LEN(G440)=0,"",(VLOOKUP(Scenario1!$G440,PDC!$B$6:$I$74,2,FALSE)))))</f>
        <v/>
      </c>
      <c r="I440" s="149" t="str">
        <f>IF(LEN(LocatieLijst!I440)=0,"",LocatieLijst!I440)</f>
        <v/>
      </c>
      <c r="J440" s="2"/>
      <c r="K440" s="2"/>
      <c r="L440" s="3"/>
      <c r="M440" s="8"/>
      <c r="N440" s="8"/>
      <c r="O440" s="12"/>
      <c r="P440" s="4"/>
      <c r="Q440" s="4"/>
      <c r="R440" s="4"/>
      <c r="S440" s="72">
        <f t="shared" si="12"/>
        <v>0</v>
      </c>
      <c r="T440" s="72">
        <f>IF(G440="Vervalt",0,IF(G440=0,0,IF(LEN(G440)=0,0,(VLOOKUP($G440,PDC!$B$6:$I$74,6,FALSE)))))</f>
        <v>0</v>
      </c>
      <c r="U440" s="72">
        <f t="shared" si="13"/>
        <v>0</v>
      </c>
      <c r="V440" s="73">
        <f>IF(G440="Vervalt",0,IF(J440="Inkoop bij 3e partij",Q440*(1+PDC!$F$28),0))</f>
        <v>0</v>
      </c>
      <c r="W440" s="73">
        <f>IF(G440="Vervalt",0,IF(J440="Inkoop bij 3e partij",P440*(1+PDC!$F$27)+IF(G440=0,0,IF(LEN(G440)=0,0,VLOOKUP($G440,PDC!$B$6:$I$74,7,FALSE))),0))</f>
        <v>0</v>
      </c>
      <c r="X440" s="74">
        <f>IF(G440="Vervalt",0,IF(J440="Inkoop bij 3e partij",0,IF(G440=0,0,IF(LEN(G440)=0,0,VLOOKUP($G440,PDC!$B$6:$I$74,5,FALSE)))))</f>
        <v>0</v>
      </c>
      <c r="Y440" s="74">
        <f>IF(G440="Vervalt",0,IF(J440="On-Net maken (glasvezel)",$M440*PDC!$F$23+$N440*PDC!$F$24+PDC!$F$22+$O440,IF(J440="On-Net maken (radio)",PDC!$F$25+$O440,0)))</f>
        <v>0</v>
      </c>
    </row>
    <row r="441" spans="1:25" x14ac:dyDescent="0.3">
      <c r="A441" s="149" t="str">
        <f>IF(LEN(LocatieLijst!A441)=0,"",LocatieLijst!A441)</f>
        <v/>
      </c>
      <c r="B441" s="149" t="str">
        <f>IF(LEN(LocatieLijst!B441)=0,"",LocatieLijst!B441)</f>
        <v/>
      </c>
      <c r="C441" s="149" t="str">
        <f>IF(LEN(LocatieLijst!C441)=0,"",LocatieLijst!C441)</f>
        <v/>
      </c>
      <c r="D441" s="149" t="str">
        <f>IF(LEN(LocatieLijst!D441)=0,"",LocatieLijst!D441)</f>
        <v/>
      </c>
      <c r="E441" s="149" t="str">
        <f>IF(LEN(LocatieLijst!E441)=0,"",LocatieLijst!E441)</f>
        <v/>
      </c>
      <c r="F441" s="149" t="str">
        <f>IF(LEN(LocatieLijst!F441)=0,"",LocatieLijst!F441)</f>
        <v/>
      </c>
      <c r="G441" s="149" t="str">
        <f>IF(LEN(LocatieLijst!G441)=0,"",LocatieLijst!G441)</f>
        <v/>
      </c>
      <c r="H441" s="150" t="str">
        <f>IF(G441="Vervalt","Vervalt",IF(G441=0,"",IF(LEN(G441)=0,"",(VLOOKUP(Scenario1!$G441,PDC!$B$6:$I$74,2,FALSE)))))</f>
        <v/>
      </c>
      <c r="I441" s="149" t="str">
        <f>IF(LEN(LocatieLijst!I441)=0,"",LocatieLijst!I441)</f>
        <v/>
      </c>
      <c r="J441" s="2"/>
      <c r="K441" s="2"/>
      <c r="L441" s="3"/>
      <c r="M441" s="8"/>
      <c r="N441" s="8"/>
      <c r="O441" s="12"/>
      <c r="P441" s="4"/>
      <c r="Q441" s="4"/>
      <c r="R441" s="4"/>
      <c r="S441" s="72">
        <f t="shared" si="12"/>
        <v>0</v>
      </c>
      <c r="T441" s="72">
        <f>IF(G441="Vervalt",0,IF(G441=0,0,IF(LEN(G441)=0,0,(VLOOKUP($G441,PDC!$B$6:$I$74,6,FALSE)))))</f>
        <v>0</v>
      </c>
      <c r="U441" s="72">
        <f t="shared" si="13"/>
        <v>0</v>
      </c>
      <c r="V441" s="73">
        <f>IF(G441="Vervalt",0,IF(J441="Inkoop bij 3e partij",Q441*(1+PDC!$F$28),0))</f>
        <v>0</v>
      </c>
      <c r="W441" s="73">
        <f>IF(G441="Vervalt",0,IF(J441="Inkoop bij 3e partij",P441*(1+PDC!$F$27)+IF(G441=0,0,IF(LEN(G441)=0,0,VLOOKUP($G441,PDC!$B$6:$I$74,7,FALSE))),0))</f>
        <v>0</v>
      </c>
      <c r="X441" s="74">
        <f>IF(G441="Vervalt",0,IF(J441="Inkoop bij 3e partij",0,IF(G441=0,0,IF(LEN(G441)=0,0,VLOOKUP($G441,PDC!$B$6:$I$74,5,FALSE)))))</f>
        <v>0</v>
      </c>
      <c r="Y441" s="74">
        <f>IF(G441="Vervalt",0,IF(J441="On-Net maken (glasvezel)",$M441*PDC!$F$23+$N441*PDC!$F$24+PDC!$F$22+$O441,IF(J441="On-Net maken (radio)",PDC!$F$25+$O441,0)))</f>
        <v>0</v>
      </c>
    </row>
    <row r="442" spans="1:25" x14ac:dyDescent="0.3">
      <c r="A442" s="149" t="str">
        <f>IF(LEN(LocatieLijst!A442)=0,"",LocatieLijst!A442)</f>
        <v/>
      </c>
      <c r="B442" s="149" t="str">
        <f>IF(LEN(LocatieLijst!B442)=0,"",LocatieLijst!B442)</f>
        <v/>
      </c>
      <c r="C442" s="149" t="str">
        <f>IF(LEN(LocatieLijst!C442)=0,"",LocatieLijst!C442)</f>
        <v/>
      </c>
      <c r="D442" s="149" t="str">
        <f>IF(LEN(LocatieLijst!D442)=0,"",LocatieLijst!D442)</f>
        <v/>
      </c>
      <c r="E442" s="149" t="str">
        <f>IF(LEN(LocatieLijst!E442)=0,"",LocatieLijst!E442)</f>
        <v/>
      </c>
      <c r="F442" s="149" t="str">
        <f>IF(LEN(LocatieLijst!F442)=0,"",LocatieLijst!F442)</f>
        <v/>
      </c>
      <c r="G442" s="149" t="str">
        <f>IF(LEN(LocatieLijst!G442)=0,"",LocatieLijst!G442)</f>
        <v/>
      </c>
      <c r="H442" s="150" t="str">
        <f>IF(G442="Vervalt","Vervalt",IF(G442=0,"",IF(LEN(G442)=0,"",(VLOOKUP(Scenario1!$G442,PDC!$B$6:$I$74,2,FALSE)))))</f>
        <v/>
      </c>
      <c r="I442" s="149" t="str">
        <f>IF(LEN(LocatieLijst!I442)=0,"",LocatieLijst!I442)</f>
        <v/>
      </c>
      <c r="J442" s="2"/>
      <c r="K442" s="2"/>
      <c r="L442" s="3"/>
      <c r="M442" s="8"/>
      <c r="N442" s="8"/>
      <c r="O442" s="12"/>
      <c r="P442" s="4"/>
      <c r="Q442" s="4"/>
      <c r="R442" s="4"/>
      <c r="S442" s="72">
        <f t="shared" si="12"/>
        <v>0</v>
      </c>
      <c r="T442" s="72">
        <f>IF(G442="Vervalt",0,IF(G442=0,0,IF(LEN(G442)=0,0,(VLOOKUP($G442,PDC!$B$6:$I$74,6,FALSE)))))</f>
        <v>0</v>
      </c>
      <c r="U442" s="72">
        <f t="shared" si="13"/>
        <v>0</v>
      </c>
      <c r="V442" s="73">
        <f>IF(G442="Vervalt",0,IF(J442="Inkoop bij 3e partij",Q442*(1+PDC!$F$28),0))</f>
        <v>0</v>
      </c>
      <c r="W442" s="73">
        <f>IF(G442="Vervalt",0,IF(J442="Inkoop bij 3e partij",P442*(1+PDC!$F$27)+IF(G442=0,0,IF(LEN(G442)=0,0,VLOOKUP($G442,PDC!$B$6:$I$74,7,FALSE))),0))</f>
        <v>0</v>
      </c>
      <c r="X442" s="74">
        <f>IF(G442="Vervalt",0,IF(J442="Inkoop bij 3e partij",0,IF(G442=0,0,IF(LEN(G442)=0,0,VLOOKUP($G442,PDC!$B$6:$I$74,5,FALSE)))))</f>
        <v>0</v>
      </c>
      <c r="Y442" s="74">
        <f>IF(G442="Vervalt",0,IF(J442="On-Net maken (glasvezel)",$M442*PDC!$F$23+$N442*PDC!$F$24+PDC!$F$22+$O442,IF(J442="On-Net maken (radio)",PDC!$F$25+$O442,0)))</f>
        <v>0</v>
      </c>
    </row>
    <row r="443" spans="1:25" x14ac:dyDescent="0.3">
      <c r="A443" s="149" t="str">
        <f>IF(LEN(LocatieLijst!A443)=0,"",LocatieLijst!A443)</f>
        <v/>
      </c>
      <c r="B443" s="149" t="str">
        <f>IF(LEN(LocatieLijst!B443)=0,"",LocatieLijst!B443)</f>
        <v/>
      </c>
      <c r="C443" s="149" t="str">
        <f>IF(LEN(LocatieLijst!C443)=0,"",LocatieLijst!C443)</f>
        <v/>
      </c>
      <c r="D443" s="149" t="str">
        <f>IF(LEN(LocatieLijst!D443)=0,"",LocatieLijst!D443)</f>
        <v/>
      </c>
      <c r="E443" s="149" t="str">
        <f>IF(LEN(LocatieLijst!E443)=0,"",LocatieLijst!E443)</f>
        <v/>
      </c>
      <c r="F443" s="149" t="str">
        <f>IF(LEN(LocatieLijst!F443)=0,"",LocatieLijst!F443)</f>
        <v/>
      </c>
      <c r="G443" s="149" t="str">
        <f>IF(LEN(LocatieLijst!G443)=0,"",LocatieLijst!G443)</f>
        <v/>
      </c>
      <c r="H443" s="150" t="str">
        <f>IF(G443="Vervalt","Vervalt",IF(G443=0,"",IF(LEN(G443)=0,"",(VLOOKUP(Scenario1!$G443,PDC!$B$6:$I$74,2,FALSE)))))</f>
        <v/>
      </c>
      <c r="I443" s="149" t="str">
        <f>IF(LEN(LocatieLijst!I443)=0,"",LocatieLijst!I443)</f>
        <v/>
      </c>
      <c r="J443" s="2"/>
      <c r="K443" s="2"/>
      <c r="L443" s="3"/>
      <c r="M443" s="8"/>
      <c r="N443" s="8"/>
      <c r="O443" s="12"/>
      <c r="P443" s="4"/>
      <c r="Q443" s="4"/>
      <c r="R443" s="4"/>
      <c r="S443" s="72">
        <f t="shared" si="12"/>
        <v>0</v>
      </c>
      <c r="T443" s="72">
        <f>IF(G443="Vervalt",0,IF(G443=0,0,IF(LEN(G443)=0,0,(VLOOKUP($G443,PDC!$B$6:$I$74,6,FALSE)))))</f>
        <v>0</v>
      </c>
      <c r="U443" s="72">
        <f t="shared" si="13"/>
        <v>0</v>
      </c>
      <c r="V443" s="73">
        <f>IF(G443="Vervalt",0,IF(J443="Inkoop bij 3e partij",Q443*(1+PDC!$F$28),0))</f>
        <v>0</v>
      </c>
      <c r="W443" s="73">
        <f>IF(G443="Vervalt",0,IF(J443="Inkoop bij 3e partij",P443*(1+PDC!$F$27)+IF(G443=0,0,IF(LEN(G443)=0,0,VLOOKUP($G443,PDC!$B$6:$I$74,7,FALSE))),0))</f>
        <v>0</v>
      </c>
      <c r="X443" s="74">
        <f>IF(G443="Vervalt",0,IF(J443="Inkoop bij 3e partij",0,IF(G443=0,0,IF(LEN(G443)=0,0,VLOOKUP($G443,PDC!$B$6:$I$74,5,FALSE)))))</f>
        <v>0</v>
      </c>
      <c r="Y443" s="74">
        <f>IF(G443="Vervalt",0,IF(J443="On-Net maken (glasvezel)",$M443*PDC!$F$23+$N443*PDC!$F$24+PDC!$F$22+$O443,IF(J443="On-Net maken (radio)",PDC!$F$25+$O443,0)))</f>
        <v>0</v>
      </c>
    </row>
    <row r="444" spans="1:25" x14ac:dyDescent="0.3">
      <c r="A444" s="149" t="str">
        <f>IF(LEN(LocatieLijst!A444)=0,"",LocatieLijst!A444)</f>
        <v/>
      </c>
      <c r="B444" s="149" t="str">
        <f>IF(LEN(LocatieLijst!B444)=0,"",LocatieLijst!B444)</f>
        <v/>
      </c>
      <c r="C444" s="149" t="str">
        <f>IF(LEN(LocatieLijst!C444)=0,"",LocatieLijst!C444)</f>
        <v/>
      </c>
      <c r="D444" s="149" t="str">
        <f>IF(LEN(LocatieLijst!D444)=0,"",LocatieLijst!D444)</f>
        <v/>
      </c>
      <c r="E444" s="149" t="str">
        <f>IF(LEN(LocatieLijst!E444)=0,"",LocatieLijst!E444)</f>
        <v/>
      </c>
      <c r="F444" s="149" t="str">
        <f>IF(LEN(LocatieLijst!F444)=0,"",LocatieLijst!F444)</f>
        <v/>
      </c>
      <c r="G444" s="149" t="str">
        <f>IF(LEN(LocatieLijst!G444)=0,"",LocatieLijst!G444)</f>
        <v/>
      </c>
      <c r="H444" s="150" t="str">
        <f>IF(G444="Vervalt","Vervalt",IF(G444=0,"",IF(LEN(G444)=0,"",(VLOOKUP(Scenario1!$G444,PDC!$B$6:$I$74,2,FALSE)))))</f>
        <v/>
      </c>
      <c r="I444" s="149" t="str">
        <f>IF(LEN(LocatieLijst!I444)=0,"",LocatieLijst!I444)</f>
        <v/>
      </c>
      <c r="J444" s="2"/>
      <c r="K444" s="2"/>
      <c r="L444" s="3"/>
      <c r="M444" s="8"/>
      <c r="N444" s="8"/>
      <c r="O444" s="12"/>
      <c r="P444" s="4"/>
      <c r="Q444" s="4"/>
      <c r="R444" s="4"/>
      <c r="S444" s="72">
        <f t="shared" si="12"/>
        <v>0</v>
      </c>
      <c r="T444" s="72">
        <f>IF(G444="Vervalt",0,IF(G444=0,0,IF(LEN(G444)=0,0,(VLOOKUP($G444,PDC!$B$6:$I$74,6,FALSE)))))</f>
        <v>0</v>
      </c>
      <c r="U444" s="72">
        <f t="shared" si="13"/>
        <v>0</v>
      </c>
      <c r="V444" s="73">
        <f>IF(G444="Vervalt",0,IF(J444="Inkoop bij 3e partij",Q444*(1+PDC!$F$28),0))</f>
        <v>0</v>
      </c>
      <c r="W444" s="73">
        <f>IF(G444="Vervalt",0,IF(J444="Inkoop bij 3e partij",P444*(1+PDC!$F$27)+IF(G444=0,0,IF(LEN(G444)=0,0,VLOOKUP($G444,PDC!$B$6:$I$74,7,FALSE))),0))</f>
        <v>0</v>
      </c>
      <c r="X444" s="74">
        <f>IF(G444="Vervalt",0,IF(J444="Inkoop bij 3e partij",0,IF(G444=0,0,IF(LEN(G444)=0,0,VLOOKUP($G444,PDC!$B$6:$I$74,5,FALSE)))))</f>
        <v>0</v>
      </c>
      <c r="Y444" s="74">
        <f>IF(G444="Vervalt",0,IF(J444="On-Net maken (glasvezel)",$M444*PDC!$F$23+$N444*PDC!$F$24+PDC!$F$22+$O444,IF(J444="On-Net maken (radio)",PDC!$F$25+$O444,0)))</f>
        <v>0</v>
      </c>
    </row>
    <row r="445" spans="1:25" x14ac:dyDescent="0.3">
      <c r="A445" s="149" t="str">
        <f>IF(LEN(LocatieLijst!A445)=0,"",LocatieLijst!A445)</f>
        <v/>
      </c>
      <c r="B445" s="149" t="str">
        <f>IF(LEN(LocatieLijst!B445)=0,"",LocatieLijst!B445)</f>
        <v/>
      </c>
      <c r="C445" s="149" t="str">
        <f>IF(LEN(LocatieLijst!C445)=0,"",LocatieLijst!C445)</f>
        <v/>
      </c>
      <c r="D445" s="149" t="str">
        <f>IF(LEN(LocatieLijst!D445)=0,"",LocatieLijst!D445)</f>
        <v/>
      </c>
      <c r="E445" s="149" t="str">
        <f>IF(LEN(LocatieLijst!E445)=0,"",LocatieLijst!E445)</f>
        <v/>
      </c>
      <c r="F445" s="149" t="str">
        <f>IF(LEN(LocatieLijst!F445)=0,"",LocatieLijst!F445)</f>
        <v/>
      </c>
      <c r="G445" s="149" t="str">
        <f>IF(LEN(LocatieLijst!G445)=0,"",LocatieLijst!G445)</f>
        <v/>
      </c>
      <c r="H445" s="150" t="str">
        <f>IF(G445="Vervalt","Vervalt",IF(G445=0,"",IF(LEN(G445)=0,"",(VLOOKUP(Scenario1!$G445,PDC!$B$6:$I$74,2,FALSE)))))</f>
        <v/>
      </c>
      <c r="I445" s="149" t="str">
        <f>IF(LEN(LocatieLijst!I445)=0,"",LocatieLijst!I445)</f>
        <v/>
      </c>
      <c r="J445" s="2"/>
      <c r="K445" s="2"/>
      <c r="L445" s="3"/>
      <c r="M445" s="8"/>
      <c r="N445" s="8"/>
      <c r="O445" s="12"/>
      <c r="P445" s="4"/>
      <c r="Q445" s="4"/>
      <c r="R445" s="4"/>
      <c r="S445" s="72">
        <f t="shared" si="12"/>
        <v>0</v>
      </c>
      <c r="T445" s="72">
        <f>IF(G445="Vervalt",0,IF(G445=0,0,IF(LEN(G445)=0,0,(VLOOKUP($G445,PDC!$B$6:$I$74,6,FALSE)))))</f>
        <v>0</v>
      </c>
      <c r="U445" s="72">
        <f t="shared" si="13"/>
        <v>0</v>
      </c>
      <c r="V445" s="73">
        <f>IF(G445="Vervalt",0,IF(J445="Inkoop bij 3e partij",Q445*(1+PDC!$F$28),0))</f>
        <v>0</v>
      </c>
      <c r="W445" s="73">
        <f>IF(G445="Vervalt",0,IF(J445="Inkoop bij 3e partij",P445*(1+PDC!$F$27)+IF(G445=0,0,IF(LEN(G445)=0,0,VLOOKUP($G445,PDC!$B$6:$I$74,7,FALSE))),0))</f>
        <v>0</v>
      </c>
      <c r="X445" s="74">
        <f>IF(G445="Vervalt",0,IF(J445="Inkoop bij 3e partij",0,IF(G445=0,0,IF(LEN(G445)=0,0,VLOOKUP($G445,PDC!$B$6:$I$74,5,FALSE)))))</f>
        <v>0</v>
      </c>
      <c r="Y445" s="74">
        <f>IF(G445="Vervalt",0,IF(J445="On-Net maken (glasvezel)",$M445*PDC!$F$23+$N445*PDC!$F$24+PDC!$F$22+$O445,IF(J445="On-Net maken (radio)",PDC!$F$25+$O445,0)))</f>
        <v>0</v>
      </c>
    </row>
    <row r="446" spans="1:25" x14ac:dyDescent="0.3">
      <c r="A446" s="149" t="str">
        <f>IF(LEN(LocatieLijst!A446)=0,"",LocatieLijst!A446)</f>
        <v/>
      </c>
      <c r="B446" s="149" t="str">
        <f>IF(LEN(LocatieLijst!B446)=0,"",LocatieLijst!B446)</f>
        <v/>
      </c>
      <c r="C446" s="149" t="str">
        <f>IF(LEN(LocatieLijst!C446)=0,"",LocatieLijst!C446)</f>
        <v/>
      </c>
      <c r="D446" s="149" t="str">
        <f>IF(LEN(LocatieLijst!D446)=0,"",LocatieLijst!D446)</f>
        <v/>
      </c>
      <c r="E446" s="149" t="str">
        <f>IF(LEN(LocatieLijst!E446)=0,"",LocatieLijst!E446)</f>
        <v/>
      </c>
      <c r="F446" s="149" t="str">
        <f>IF(LEN(LocatieLijst!F446)=0,"",LocatieLijst!F446)</f>
        <v/>
      </c>
      <c r="G446" s="149" t="str">
        <f>IF(LEN(LocatieLijst!G446)=0,"",LocatieLijst!G446)</f>
        <v/>
      </c>
      <c r="H446" s="150" t="str">
        <f>IF(G446="Vervalt","Vervalt",IF(G446=0,"",IF(LEN(G446)=0,"",(VLOOKUP(Scenario1!$G446,PDC!$B$6:$I$74,2,FALSE)))))</f>
        <v/>
      </c>
      <c r="I446" s="149" t="str">
        <f>IF(LEN(LocatieLijst!I446)=0,"",LocatieLijst!I446)</f>
        <v/>
      </c>
      <c r="J446" s="2"/>
      <c r="K446" s="2"/>
      <c r="L446" s="3"/>
      <c r="M446" s="8"/>
      <c r="N446" s="8"/>
      <c r="O446" s="12"/>
      <c r="P446" s="4"/>
      <c r="Q446" s="4"/>
      <c r="R446" s="4"/>
      <c r="S446" s="72">
        <f t="shared" si="12"/>
        <v>0</v>
      </c>
      <c r="T446" s="72">
        <f>IF(G446="Vervalt",0,IF(G446=0,0,IF(LEN(G446)=0,0,(VLOOKUP($G446,PDC!$B$6:$I$74,6,FALSE)))))</f>
        <v>0</v>
      </c>
      <c r="U446" s="72">
        <f t="shared" si="13"/>
        <v>0</v>
      </c>
      <c r="V446" s="73">
        <f>IF(G446="Vervalt",0,IF(J446="Inkoop bij 3e partij",Q446*(1+PDC!$F$28),0))</f>
        <v>0</v>
      </c>
      <c r="W446" s="73">
        <f>IF(G446="Vervalt",0,IF(J446="Inkoop bij 3e partij",P446*(1+PDC!$F$27)+IF(G446=0,0,IF(LEN(G446)=0,0,VLOOKUP($G446,PDC!$B$6:$I$74,7,FALSE))),0))</f>
        <v>0</v>
      </c>
      <c r="X446" s="74">
        <f>IF(G446="Vervalt",0,IF(J446="Inkoop bij 3e partij",0,IF(G446=0,0,IF(LEN(G446)=0,0,VLOOKUP($G446,PDC!$B$6:$I$74,5,FALSE)))))</f>
        <v>0</v>
      </c>
      <c r="Y446" s="74">
        <f>IF(G446="Vervalt",0,IF(J446="On-Net maken (glasvezel)",$M446*PDC!$F$23+$N446*PDC!$F$24+PDC!$F$22+$O446,IF(J446="On-Net maken (radio)",PDC!$F$25+$O446,0)))</f>
        <v>0</v>
      </c>
    </row>
    <row r="447" spans="1:25" x14ac:dyDescent="0.3">
      <c r="A447" s="149" t="str">
        <f>IF(LEN(LocatieLijst!A447)=0,"",LocatieLijst!A447)</f>
        <v/>
      </c>
      <c r="B447" s="149" t="str">
        <f>IF(LEN(LocatieLijst!B447)=0,"",LocatieLijst!B447)</f>
        <v/>
      </c>
      <c r="C447" s="149" t="str">
        <f>IF(LEN(LocatieLijst!C447)=0,"",LocatieLijst!C447)</f>
        <v/>
      </c>
      <c r="D447" s="149" t="str">
        <f>IF(LEN(LocatieLijst!D447)=0,"",LocatieLijst!D447)</f>
        <v/>
      </c>
      <c r="E447" s="149" t="str">
        <f>IF(LEN(LocatieLijst!E447)=0,"",LocatieLijst!E447)</f>
        <v/>
      </c>
      <c r="F447" s="149" t="str">
        <f>IF(LEN(LocatieLijst!F447)=0,"",LocatieLijst!F447)</f>
        <v/>
      </c>
      <c r="G447" s="149" t="str">
        <f>IF(LEN(LocatieLijst!G447)=0,"",LocatieLijst!G447)</f>
        <v/>
      </c>
      <c r="H447" s="150" t="str">
        <f>IF(G447="Vervalt","Vervalt",IF(G447=0,"",IF(LEN(G447)=0,"",(VLOOKUP(Scenario1!$G447,PDC!$B$6:$I$74,2,FALSE)))))</f>
        <v/>
      </c>
      <c r="I447" s="149" t="str">
        <f>IF(LEN(LocatieLijst!I447)=0,"",LocatieLijst!I447)</f>
        <v/>
      </c>
      <c r="J447" s="2"/>
      <c r="K447" s="2"/>
      <c r="L447" s="3"/>
      <c r="M447" s="8"/>
      <c r="N447" s="8"/>
      <c r="O447" s="12"/>
      <c r="P447" s="4"/>
      <c r="Q447" s="4"/>
      <c r="R447" s="4"/>
      <c r="S447" s="72">
        <f t="shared" si="12"/>
        <v>0</v>
      </c>
      <c r="T447" s="72">
        <f>IF(G447="Vervalt",0,IF(G447=0,0,IF(LEN(G447)=0,0,(VLOOKUP($G447,PDC!$B$6:$I$74,6,FALSE)))))</f>
        <v>0</v>
      </c>
      <c r="U447" s="72">
        <f t="shared" si="13"/>
        <v>0</v>
      </c>
      <c r="V447" s="73">
        <f>IF(G447="Vervalt",0,IF(J447="Inkoop bij 3e partij",Q447*(1+PDC!$F$28),0))</f>
        <v>0</v>
      </c>
      <c r="W447" s="73">
        <f>IF(G447="Vervalt",0,IF(J447="Inkoop bij 3e partij",P447*(1+PDC!$F$27)+IF(G447=0,0,IF(LEN(G447)=0,0,VLOOKUP($G447,PDC!$B$6:$I$74,7,FALSE))),0))</f>
        <v>0</v>
      </c>
      <c r="X447" s="74">
        <f>IF(G447="Vervalt",0,IF(J447="Inkoop bij 3e partij",0,IF(G447=0,0,IF(LEN(G447)=0,0,VLOOKUP($G447,PDC!$B$6:$I$74,5,FALSE)))))</f>
        <v>0</v>
      </c>
      <c r="Y447" s="74">
        <f>IF(G447="Vervalt",0,IF(J447="On-Net maken (glasvezel)",$M447*PDC!$F$23+$N447*PDC!$F$24+PDC!$F$22+$O447,IF(J447="On-Net maken (radio)",PDC!$F$25+$O447,0)))</f>
        <v>0</v>
      </c>
    </row>
    <row r="448" spans="1:25" x14ac:dyDescent="0.3">
      <c r="A448" s="149" t="str">
        <f>IF(LEN(LocatieLijst!A448)=0,"",LocatieLijst!A448)</f>
        <v/>
      </c>
      <c r="B448" s="149" t="str">
        <f>IF(LEN(LocatieLijst!B448)=0,"",LocatieLijst!B448)</f>
        <v/>
      </c>
      <c r="C448" s="149" t="str">
        <f>IF(LEN(LocatieLijst!C448)=0,"",LocatieLijst!C448)</f>
        <v/>
      </c>
      <c r="D448" s="149" t="str">
        <f>IF(LEN(LocatieLijst!D448)=0,"",LocatieLijst!D448)</f>
        <v/>
      </c>
      <c r="E448" s="149" t="str">
        <f>IF(LEN(LocatieLijst!E448)=0,"",LocatieLijst!E448)</f>
        <v/>
      </c>
      <c r="F448" s="149" t="str">
        <f>IF(LEN(LocatieLijst!F448)=0,"",LocatieLijst!F448)</f>
        <v/>
      </c>
      <c r="G448" s="149" t="str">
        <f>IF(LEN(LocatieLijst!G448)=0,"",LocatieLijst!G448)</f>
        <v/>
      </c>
      <c r="H448" s="150" t="str">
        <f>IF(G448="Vervalt","Vervalt",IF(G448=0,"",IF(LEN(G448)=0,"",(VLOOKUP(Scenario1!$G448,PDC!$B$6:$I$74,2,FALSE)))))</f>
        <v/>
      </c>
      <c r="I448" s="149" t="str">
        <f>IF(LEN(LocatieLijst!I448)=0,"",LocatieLijst!I448)</f>
        <v/>
      </c>
      <c r="J448" s="2"/>
      <c r="K448" s="2"/>
      <c r="L448" s="3"/>
      <c r="M448" s="8"/>
      <c r="N448" s="8"/>
      <c r="O448" s="12"/>
      <c r="P448" s="4"/>
      <c r="Q448" s="4"/>
      <c r="R448" s="4"/>
      <c r="S448" s="72">
        <f t="shared" si="12"/>
        <v>0</v>
      </c>
      <c r="T448" s="72">
        <f>IF(G448="Vervalt",0,IF(G448=0,0,IF(LEN(G448)=0,0,(VLOOKUP($G448,PDC!$B$6:$I$74,6,FALSE)))))</f>
        <v>0</v>
      </c>
      <c r="U448" s="72">
        <f t="shared" si="13"/>
        <v>0</v>
      </c>
      <c r="V448" s="73">
        <f>IF(G448="Vervalt",0,IF(J448="Inkoop bij 3e partij",Q448*(1+PDC!$F$28),0))</f>
        <v>0</v>
      </c>
      <c r="W448" s="73">
        <f>IF(G448="Vervalt",0,IF(J448="Inkoop bij 3e partij",P448*(1+PDC!$F$27)+IF(G448=0,0,IF(LEN(G448)=0,0,VLOOKUP($G448,PDC!$B$6:$I$74,7,FALSE))),0))</f>
        <v>0</v>
      </c>
      <c r="X448" s="74">
        <f>IF(G448="Vervalt",0,IF(J448="Inkoop bij 3e partij",0,IF(G448=0,0,IF(LEN(G448)=0,0,VLOOKUP($G448,PDC!$B$6:$I$74,5,FALSE)))))</f>
        <v>0</v>
      </c>
      <c r="Y448" s="74">
        <f>IF(G448="Vervalt",0,IF(J448="On-Net maken (glasvezel)",$M448*PDC!$F$23+$N448*PDC!$F$24+PDC!$F$22+$O448,IF(J448="On-Net maken (radio)",PDC!$F$25+$O448,0)))</f>
        <v>0</v>
      </c>
    </row>
    <row r="449" spans="1:25" x14ac:dyDescent="0.3">
      <c r="A449" s="149" t="str">
        <f>IF(LEN(LocatieLijst!A449)=0,"",LocatieLijst!A449)</f>
        <v/>
      </c>
      <c r="B449" s="149" t="str">
        <f>IF(LEN(LocatieLijst!B449)=0,"",LocatieLijst!B449)</f>
        <v/>
      </c>
      <c r="C449" s="149" t="str">
        <f>IF(LEN(LocatieLijst!C449)=0,"",LocatieLijst!C449)</f>
        <v/>
      </c>
      <c r="D449" s="149" t="str">
        <f>IF(LEN(LocatieLijst!D449)=0,"",LocatieLijst!D449)</f>
        <v/>
      </c>
      <c r="E449" s="149" t="str">
        <f>IF(LEN(LocatieLijst!E449)=0,"",LocatieLijst!E449)</f>
        <v/>
      </c>
      <c r="F449" s="149" t="str">
        <f>IF(LEN(LocatieLijst!F449)=0,"",LocatieLijst!F449)</f>
        <v/>
      </c>
      <c r="G449" s="149" t="str">
        <f>IF(LEN(LocatieLijst!G449)=0,"",LocatieLijst!G449)</f>
        <v/>
      </c>
      <c r="H449" s="150" t="str">
        <f>IF(G449="Vervalt","Vervalt",IF(G449=0,"",IF(LEN(G449)=0,"",(VLOOKUP(Scenario1!$G449,PDC!$B$6:$I$74,2,FALSE)))))</f>
        <v/>
      </c>
      <c r="I449" s="149" t="str">
        <f>IF(LEN(LocatieLijst!I449)=0,"",LocatieLijst!I449)</f>
        <v/>
      </c>
      <c r="J449" s="2"/>
      <c r="K449" s="2"/>
      <c r="L449" s="3"/>
      <c r="M449" s="8"/>
      <c r="N449" s="8"/>
      <c r="O449" s="12"/>
      <c r="P449" s="4"/>
      <c r="Q449" s="4"/>
      <c r="R449" s="4"/>
      <c r="S449" s="72">
        <f t="shared" si="12"/>
        <v>0</v>
      </c>
      <c r="T449" s="72">
        <f>IF(G449="Vervalt",0,IF(G449=0,0,IF(LEN(G449)=0,0,(VLOOKUP($G449,PDC!$B$6:$I$74,6,FALSE)))))</f>
        <v>0</v>
      </c>
      <c r="U449" s="72">
        <f t="shared" si="13"/>
        <v>0</v>
      </c>
      <c r="V449" s="73">
        <f>IF(G449="Vervalt",0,IF(J449="Inkoop bij 3e partij",Q449*(1+PDC!$F$28),0))</f>
        <v>0</v>
      </c>
      <c r="W449" s="73">
        <f>IF(G449="Vervalt",0,IF(J449="Inkoop bij 3e partij",P449*(1+PDC!$F$27)+IF(G449=0,0,IF(LEN(G449)=0,0,VLOOKUP($G449,PDC!$B$6:$I$74,7,FALSE))),0))</f>
        <v>0</v>
      </c>
      <c r="X449" s="74">
        <f>IF(G449="Vervalt",0,IF(J449="Inkoop bij 3e partij",0,IF(G449=0,0,IF(LEN(G449)=0,0,VLOOKUP($G449,PDC!$B$6:$I$74,5,FALSE)))))</f>
        <v>0</v>
      </c>
      <c r="Y449" s="74">
        <f>IF(G449="Vervalt",0,IF(J449="On-Net maken (glasvezel)",$M449*PDC!$F$23+$N449*PDC!$F$24+PDC!$F$22+$O449,IF(J449="On-Net maken (radio)",PDC!$F$25+$O449,0)))</f>
        <v>0</v>
      </c>
    </row>
    <row r="450" spans="1:25" x14ac:dyDescent="0.3">
      <c r="A450" s="149" t="str">
        <f>IF(LEN(LocatieLijst!A450)=0,"",LocatieLijst!A450)</f>
        <v/>
      </c>
      <c r="B450" s="149" t="str">
        <f>IF(LEN(LocatieLijst!B450)=0,"",LocatieLijst!B450)</f>
        <v/>
      </c>
      <c r="C450" s="149" t="str">
        <f>IF(LEN(LocatieLijst!C450)=0,"",LocatieLijst!C450)</f>
        <v/>
      </c>
      <c r="D450" s="149" t="str">
        <f>IF(LEN(LocatieLijst!D450)=0,"",LocatieLijst!D450)</f>
        <v/>
      </c>
      <c r="E450" s="149" t="str">
        <f>IF(LEN(LocatieLijst!E450)=0,"",LocatieLijst!E450)</f>
        <v/>
      </c>
      <c r="F450" s="149" t="str">
        <f>IF(LEN(LocatieLijst!F450)=0,"",LocatieLijst!F450)</f>
        <v/>
      </c>
      <c r="G450" s="149" t="str">
        <f>IF(LEN(LocatieLijst!G450)=0,"",LocatieLijst!G450)</f>
        <v/>
      </c>
      <c r="H450" s="150" t="str">
        <f>IF(G450="Vervalt","Vervalt",IF(G450=0,"",IF(LEN(G450)=0,"",(VLOOKUP(Scenario1!$G450,PDC!$B$6:$I$74,2,FALSE)))))</f>
        <v/>
      </c>
      <c r="I450" s="149" t="str">
        <f>IF(LEN(LocatieLijst!I450)=0,"",LocatieLijst!I450)</f>
        <v/>
      </c>
      <c r="J450" s="2"/>
      <c r="K450" s="2"/>
      <c r="L450" s="3"/>
      <c r="M450" s="8"/>
      <c r="N450" s="8"/>
      <c r="O450" s="12"/>
      <c r="P450" s="4"/>
      <c r="Q450" s="4"/>
      <c r="R450" s="4"/>
      <c r="S450" s="72">
        <f t="shared" si="12"/>
        <v>0</v>
      </c>
      <c r="T450" s="72">
        <f>IF(G450="Vervalt",0,IF(G450=0,0,IF(LEN(G450)=0,0,(VLOOKUP($G450,PDC!$B$6:$I$74,6,FALSE)))))</f>
        <v>0</v>
      </c>
      <c r="U450" s="72">
        <f t="shared" si="13"/>
        <v>0</v>
      </c>
      <c r="V450" s="73">
        <f>IF(G450="Vervalt",0,IF(J450="Inkoop bij 3e partij",Q450*(1+PDC!$F$28),0))</f>
        <v>0</v>
      </c>
      <c r="W450" s="73">
        <f>IF(G450="Vervalt",0,IF(J450="Inkoop bij 3e partij",P450*(1+PDC!$F$27)+IF(G450=0,0,IF(LEN(G450)=0,0,VLOOKUP($G450,PDC!$B$6:$I$74,7,FALSE))),0))</f>
        <v>0</v>
      </c>
      <c r="X450" s="74">
        <f>IF(G450="Vervalt",0,IF(J450="Inkoop bij 3e partij",0,IF(G450=0,0,IF(LEN(G450)=0,0,VLOOKUP($G450,PDC!$B$6:$I$74,5,FALSE)))))</f>
        <v>0</v>
      </c>
      <c r="Y450" s="74">
        <f>IF(G450="Vervalt",0,IF(J450="On-Net maken (glasvezel)",$M450*PDC!$F$23+$N450*PDC!$F$24+PDC!$F$22+$O450,IF(J450="On-Net maken (radio)",PDC!$F$25+$O450,0)))</f>
        <v>0</v>
      </c>
    </row>
    <row r="451" spans="1:25" x14ac:dyDescent="0.3">
      <c r="A451" s="149" t="str">
        <f>IF(LEN(LocatieLijst!A451)=0,"",LocatieLijst!A451)</f>
        <v/>
      </c>
      <c r="B451" s="149" t="str">
        <f>IF(LEN(LocatieLijst!B451)=0,"",LocatieLijst!B451)</f>
        <v/>
      </c>
      <c r="C451" s="149" t="str">
        <f>IF(LEN(LocatieLijst!C451)=0,"",LocatieLijst!C451)</f>
        <v/>
      </c>
      <c r="D451" s="149" t="str">
        <f>IF(LEN(LocatieLijst!D451)=0,"",LocatieLijst!D451)</f>
        <v/>
      </c>
      <c r="E451" s="149" t="str">
        <f>IF(LEN(LocatieLijst!E451)=0,"",LocatieLijst!E451)</f>
        <v/>
      </c>
      <c r="F451" s="149" t="str">
        <f>IF(LEN(LocatieLijst!F451)=0,"",LocatieLijst!F451)</f>
        <v/>
      </c>
      <c r="G451" s="149" t="str">
        <f>IF(LEN(LocatieLijst!G451)=0,"",LocatieLijst!G451)</f>
        <v/>
      </c>
      <c r="H451" s="150" t="str">
        <f>IF(G451="Vervalt","Vervalt",IF(G451=0,"",IF(LEN(G451)=0,"",(VLOOKUP(Scenario1!$G451,PDC!$B$6:$I$74,2,FALSE)))))</f>
        <v/>
      </c>
      <c r="I451" s="149" t="str">
        <f>IF(LEN(LocatieLijst!I451)=0,"",LocatieLijst!I451)</f>
        <v/>
      </c>
      <c r="J451" s="2"/>
      <c r="K451" s="2"/>
      <c r="L451" s="3"/>
      <c r="M451" s="8"/>
      <c r="N451" s="8"/>
      <c r="O451" s="12"/>
      <c r="P451" s="4"/>
      <c r="Q451" s="4"/>
      <c r="R451" s="4"/>
      <c r="S451" s="72">
        <f t="shared" si="12"/>
        <v>0</v>
      </c>
      <c r="T451" s="72">
        <f>IF(G451="Vervalt",0,IF(G451=0,0,IF(LEN(G451)=0,0,(VLOOKUP($G451,PDC!$B$6:$I$74,6,FALSE)))))</f>
        <v>0</v>
      </c>
      <c r="U451" s="72">
        <f t="shared" si="13"/>
        <v>0</v>
      </c>
      <c r="V451" s="73">
        <f>IF(G451="Vervalt",0,IF(J451="Inkoop bij 3e partij",Q451*(1+PDC!$F$28),0))</f>
        <v>0</v>
      </c>
      <c r="W451" s="73">
        <f>IF(G451="Vervalt",0,IF(J451="Inkoop bij 3e partij",P451*(1+PDC!$F$27)+IF(G451=0,0,IF(LEN(G451)=0,0,VLOOKUP($G451,PDC!$B$6:$I$74,7,FALSE))),0))</f>
        <v>0</v>
      </c>
      <c r="X451" s="74">
        <f>IF(G451="Vervalt",0,IF(J451="Inkoop bij 3e partij",0,IF(G451=0,0,IF(LEN(G451)=0,0,VLOOKUP($G451,PDC!$B$6:$I$74,5,FALSE)))))</f>
        <v>0</v>
      </c>
      <c r="Y451" s="74">
        <f>IF(G451="Vervalt",0,IF(J451="On-Net maken (glasvezel)",$M451*PDC!$F$23+$N451*PDC!$F$24+PDC!$F$22+$O451,IF(J451="On-Net maken (radio)",PDC!$F$25+$O451,0)))</f>
        <v>0</v>
      </c>
    </row>
    <row r="452" spans="1:25" x14ac:dyDescent="0.3">
      <c r="A452" s="149" t="str">
        <f>IF(LEN(LocatieLijst!A452)=0,"",LocatieLijst!A452)</f>
        <v/>
      </c>
      <c r="B452" s="149" t="str">
        <f>IF(LEN(LocatieLijst!B452)=0,"",LocatieLijst!B452)</f>
        <v/>
      </c>
      <c r="C452" s="149" t="str">
        <f>IF(LEN(LocatieLijst!C452)=0,"",LocatieLijst!C452)</f>
        <v/>
      </c>
      <c r="D452" s="149" t="str">
        <f>IF(LEN(LocatieLijst!D452)=0,"",LocatieLijst!D452)</f>
        <v/>
      </c>
      <c r="E452" s="149" t="str">
        <f>IF(LEN(LocatieLijst!E452)=0,"",LocatieLijst!E452)</f>
        <v/>
      </c>
      <c r="F452" s="149" t="str">
        <f>IF(LEN(LocatieLijst!F452)=0,"",LocatieLijst!F452)</f>
        <v/>
      </c>
      <c r="G452" s="149" t="str">
        <f>IF(LEN(LocatieLijst!G452)=0,"",LocatieLijst!G452)</f>
        <v/>
      </c>
      <c r="H452" s="150" t="str">
        <f>IF(G452="Vervalt","Vervalt",IF(G452=0,"",IF(LEN(G452)=0,"",(VLOOKUP(Scenario1!$G452,PDC!$B$6:$I$74,2,FALSE)))))</f>
        <v/>
      </c>
      <c r="I452" s="149" t="str">
        <f>IF(LEN(LocatieLijst!I452)=0,"",LocatieLijst!I452)</f>
        <v/>
      </c>
      <c r="J452" s="2"/>
      <c r="K452" s="2"/>
      <c r="L452" s="3"/>
      <c r="M452" s="8"/>
      <c r="N452" s="8"/>
      <c r="O452" s="12"/>
      <c r="P452" s="4"/>
      <c r="Q452" s="4"/>
      <c r="R452" s="4"/>
      <c r="S452" s="72">
        <f t="shared" si="12"/>
        <v>0</v>
      </c>
      <c r="T452" s="72">
        <f>IF(G452="Vervalt",0,IF(G452=0,0,IF(LEN(G452)=0,0,(VLOOKUP($G452,PDC!$B$6:$I$74,6,FALSE)))))</f>
        <v>0</v>
      </c>
      <c r="U452" s="72">
        <f t="shared" si="13"/>
        <v>0</v>
      </c>
      <c r="V452" s="73">
        <f>IF(G452="Vervalt",0,IF(J452="Inkoop bij 3e partij",Q452*(1+PDC!$F$28),0))</f>
        <v>0</v>
      </c>
      <c r="W452" s="73">
        <f>IF(G452="Vervalt",0,IF(J452="Inkoop bij 3e partij",P452*(1+PDC!$F$27)+IF(G452=0,0,IF(LEN(G452)=0,0,VLOOKUP($G452,PDC!$B$6:$I$74,7,FALSE))),0))</f>
        <v>0</v>
      </c>
      <c r="X452" s="74">
        <f>IF(G452="Vervalt",0,IF(J452="Inkoop bij 3e partij",0,IF(G452=0,0,IF(LEN(G452)=0,0,VLOOKUP($G452,PDC!$B$6:$I$74,5,FALSE)))))</f>
        <v>0</v>
      </c>
      <c r="Y452" s="74">
        <f>IF(G452="Vervalt",0,IF(J452="On-Net maken (glasvezel)",$M452*PDC!$F$23+$N452*PDC!$F$24+PDC!$F$22+$O452,IF(J452="On-Net maken (radio)",PDC!$F$25+$O452,0)))</f>
        <v>0</v>
      </c>
    </row>
    <row r="453" spans="1:25" x14ac:dyDescent="0.3">
      <c r="A453" s="149" t="str">
        <f>IF(LEN(LocatieLijst!A453)=0,"",LocatieLijst!A453)</f>
        <v/>
      </c>
      <c r="B453" s="149" t="str">
        <f>IF(LEN(LocatieLijst!B453)=0,"",LocatieLijst!B453)</f>
        <v/>
      </c>
      <c r="C453" s="149" t="str">
        <f>IF(LEN(LocatieLijst!C453)=0,"",LocatieLijst!C453)</f>
        <v/>
      </c>
      <c r="D453" s="149" t="str">
        <f>IF(LEN(LocatieLijst!D453)=0,"",LocatieLijst!D453)</f>
        <v/>
      </c>
      <c r="E453" s="149" t="str">
        <f>IF(LEN(LocatieLijst!E453)=0,"",LocatieLijst!E453)</f>
        <v/>
      </c>
      <c r="F453" s="149" t="str">
        <f>IF(LEN(LocatieLijst!F453)=0,"",LocatieLijst!F453)</f>
        <v/>
      </c>
      <c r="G453" s="149" t="str">
        <f>IF(LEN(LocatieLijst!G453)=0,"",LocatieLijst!G453)</f>
        <v/>
      </c>
      <c r="H453" s="150" t="str">
        <f>IF(G453="Vervalt","Vervalt",IF(G453=0,"",IF(LEN(G453)=0,"",(VLOOKUP(Scenario1!$G453,PDC!$B$6:$I$74,2,FALSE)))))</f>
        <v/>
      </c>
      <c r="I453" s="149" t="str">
        <f>IF(LEN(LocatieLijst!I453)=0,"",LocatieLijst!I453)</f>
        <v/>
      </c>
      <c r="J453" s="2"/>
      <c r="K453" s="2"/>
      <c r="L453" s="3"/>
      <c r="M453" s="8"/>
      <c r="N453" s="8"/>
      <c r="O453" s="12"/>
      <c r="P453" s="4"/>
      <c r="Q453" s="4"/>
      <c r="R453" s="4"/>
      <c r="S453" s="72">
        <f t="shared" si="12"/>
        <v>0</v>
      </c>
      <c r="T453" s="72">
        <f>IF(G453="Vervalt",0,IF(G453=0,0,IF(LEN(G453)=0,0,(VLOOKUP($G453,PDC!$B$6:$I$74,6,FALSE)))))</f>
        <v>0</v>
      </c>
      <c r="U453" s="72">
        <f t="shared" si="13"/>
        <v>0</v>
      </c>
      <c r="V453" s="73">
        <f>IF(G453="Vervalt",0,IF(J453="Inkoop bij 3e partij",Q453*(1+PDC!$F$28),0))</f>
        <v>0</v>
      </c>
      <c r="W453" s="73">
        <f>IF(G453="Vervalt",0,IF(J453="Inkoop bij 3e partij",P453*(1+PDC!$F$27)+IF(G453=0,0,IF(LEN(G453)=0,0,VLOOKUP($G453,PDC!$B$6:$I$74,7,FALSE))),0))</f>
        <v>0</v>
      </c>
      <c r="X453" s="74">
        <f>IF(G453="Vervalt",0,IF(J453="Inkoop bij 3e partij",0,IF(G453=0,0,IF(LEN(G453)=0,0,VLOOKUP($G453,PDC!$B$6:$I$74,5,FALSE)))))</f>
        <v>0</v>
      </c>
      <c r="Y453" s="74">
        <f>IF(G453="Vervalt",0,IF(J453="On-Net maken (glasvezel)",$M453*PDC!$F$23+$N453*PDC!$F$24+PDC!$F$22+$O453,IF(J453="On-Net maken (radio)",PDC!$F$25+$O453,0)))</f>
        <v>0</v>
      </c>
    </row>
    <row r="454" spans="1:25" x14ac:dyDescent="0.3">
      <c r="A454" s="149" t="str">
        <f>IF(LEN(LocatieLijst!A454)=0,"",LocatieLijst!A454)</f>
        <v/>
      </c>
      <c r="B454" s="149" t="str">
        <f>IF(LEN(LocatieLijst!B454)=0,"",LocatieLijst!B454)</f>
        <v/>
      </c>
      <c r="C454" s="149" t="str">
        <f>IF(LEN(LocatieLijst!C454)=0,"",LocatieLijst!C454)</f>
        <v/>
      </c>
      <c r="D454" s="149" t="str">
        <f>IF(LEN(LocatieLijst!D454)=0,"",LocatieLijst!D454)</f>
        <v/>
      </c>
      <c r="E454" s="149" t="str">
        <f>IF(LEN(LocatieLijst!E454)=0,"",LocatieLijst!E454)</f>
        <v/>
      </c>
      <c r="F454" s="149" t="str">
        <f>IF(LEN(LocatieLijst!F454)=0,"",LocatieLijst!F454)</f>
        <v/>
      </c>
      <c r="G454" s="149" t="str">
        <f>IF(LEN(LocatieLijst!G454)=0,"",LocatieLijst!G454)</f>
        <v/>
      </c>
      <c r="H454" s="150" t="str">
        <f>IF(G454="Vervalt","Vervalt",IF(G454=0,"",IF(LEN(G454)=0,"",(VLOOKUP(Scenario1!$G454,PDC!$B$6:$I$74,2,FALSE)))))</f>
        <v/>
      </c>
      <c r="I454" s="149" t="str">
        <f>IF(LEN(LocatieLijst!I454)=0,"",LocatieLijst!I454)</f>
        <v/>
      </c>
      <c r="J454" s="2"/>
      <c r="K454" s="2"/>
      <c r="L454" s="3"/>
      <c r="M454" s="8"/>
      <c r="N454" s="8"/>
      <c r="O454" s="12"/>
      <c r="P454" s="4"/>
      <c r="Q454" s="4"/>
      <c r="R454" s="4"/>
      <c r="S454" s="72">
        <f t="shared" si="12"/>
        <v>0</v>
      </c>
      <c r="T454" s="72">
        <f>IF(G454="Vervalt",0,IF(G454=0,0,IF(LEN(G454)=0,0,(VLOOKUP($G454,PDC!$B$6:$I$74,6,FALSE)))))</f>
        <v>0</v>
      </c>
      <c r="U454" s="72">
        <f t="shared" si="13"/>
        <v>0</v>
      </c>
      <c r="V454" s="73">
        <f>IF(G454="Vervalt",0,IF(J454="Inkoop bij 3e partij",Q454*(1+PDC!$F$28),0))</f>
        <v>0</v>
      </c>
      <c r="W454" s="73">
        <f>IF(G454="Vervalt",0,IF(J454="Inkoop bij 3e partij",P454*(1+PDC!$F$27)+IF(G454=0,0,IF(LEN(G454)=0,0,VLOOKUP($G454,PDC!$B$6:$I$74,7,FALSE))),0))</f>
        <v>0</v>
      </c>
      <c r="X454" s="74">
        <f>IF(G454="Vervalt",0,IF(J454="Inkoop bij 3e partij",0,IF(G454=0,0,IF(LEN(G454)=0,0,VLOOKUP($G454,PDC!$B$6:$I$74,5,FALSE)))))</f>
        <v>0</v>
      </c>
      <c r="Y454" s="74">
        <f>IF(G454="Vervalt",0,IF(J454="On-Net maken (glasvezel)",$M454*PDC!$F$23+$N454*PDC!$F$24+PDC!$F$22+$O454,IF(J454="On-Net maken (radio)",PDC!$F$25+$O454,0)))</f>
        <v>0</v>
      </c>
    </row>
    <row r="455" spans="1:25" x14ac:dyDescent="0.3">
      <c r="A455" s="149" t="str">
        <f>IF(LEN(LocatieLijst!A455)=0,"",LocatieLijst!A455)</f>
        <v/>
      </c>
      <c r="B455" s="149" t="str">
        <f>IF(LEN(LocatieLijst!B455)=0,"",LocatieLijst!B455)</f>
        <v/>
      </c>
      <c r="C455" s="149" t="str">
        <f>IF(LEN(LocatieLijst!C455)=0,"",LocatieLijst!C455)</f>
        <v/>
      </c>
      <c r="D455" s="149" t="str">
        <f>IF(LEN(LocatieLijst!D455)=0,"",LocatieLijst!D455)</f>
        <v/>
      </c>
      <c r="E455" s="149" t="str">
        <f>IF(LEN(LocatieLijst!E455)=0,"",LocatieLijst!E455)</f>
        <v/>
      </c>
      <c r="F455" s="149" t="str">
        <f>IF(LEN(LocatieLijst!F455)=0,"",LocatieLijst!F455)</f>
        <v/>
      </c>
      <c r="G455" s="149" t="str">
        <f>IF(LEN(LocatieLijst!G455)=0,"",LocatieLijst!G455)</f>
        <v/>
      </c>
      <c r="H455" s="150" t="str">
        <f>IF(G455="Vervalt","Vervalt",IF(G455=0,"",IF(LEN(G455)=0,"",(VLOOKUP(Scenario1!$G455,PDC!$B$6:$I$74,2,FALSE)))))</f>
        <v/>
      </c>
      <c r="I455" s="149" t="str">
        <f>IF(LEN(LocatieLijst!I455)=0,"",LocatieLijst!I455)</f>
        <v/>
      </c>
      <c r="J455" s="2"/>
      <c r="K455" s="2"/>
      <c r="L455" s="3"/>
      <c r="M455" s="8"/>
      <c r="N455" s="8"/>
      <c r="O455" s="12"/>
      <c r="P455" s="4"/>
      <c r="Q455" s="4"/>
      <c r="R455" s="4"/>
      <c r="S455" s="72">
        <f t="shared" si="12"/>
        <v>0</v>
      </c>
      <c r="T455" s="72">
        <f>IF(G455="Vervalt",0,IF(G455=0,0,IF(LEN(G455)=0,0,(VLOOKUP($G455,PDC!$B$6:$I$74,6,FALSE)))))</f>
        <v>0</v>
      </c>
      <c r="U455" s="72">
        <f t="shared" si="13"/>
        <v>0</v>
      </c>
      <c r="V455" s="73">
        <f>IF(G455="Vervalt",0,IF(J455="Inkoop bij 3e partij",Q455*(1+PDC!$F$28),0))</f>
        <v>0</v>
      </c>
      <c r="W455" s="73">
        <f>IF(G455="Vervalt",0,IF(J455="Inkoop bij 3e partij",P455*(1+PDC!$F$27)+IF(G455=0,0,IF(LEN(G455)=0,0,VLOOKUP($G455,PDC!$B$6:$I$74,7,FALSE))),0))</f>
        <v>0</v>
      </c>
      <c r="X455" s="74">
        <f>IF(G455="Vervalt",0,IF(J455="Inkoop bij 3e partij",0,IF(G455=0,0,IF(LEN(G455)=0,0,VLOOKUP($G455,PDC!$B$6:$I$74,5,FALSE)))))</f>
        <v>0</v>
      </c>
      <c r="Y455" s="74">
        <f>IF(G455="Vervalt",0,IF(J455="On-Net maken (glasvezel)",$M455*PDC!$F$23+$N455*PDC!$F$24+PDC!$F$22+$O455,IF(J455="On-Net maken (radio)",PDC!$F$25+$O455,0)))</f>
        <v>0</v>
      </c>
    </row>
    <row r="456" spans="1:25" x14ac:dyDescent="0.3">
      <c r="A456" s="149" t="str">
        <f>IF(LEN(LocatieLijst!A456)=0,"",LocatieLijst!A456)</f>
        <v/>
      </c>
      <c r="B456" s="149" t="str">
        <f>IF(LEN(LocatieLijst!B456)=0,"",LocatieLijst!B456)</f>
        <v/>
      </c>
      <c r="C456" s="149" t="str">
        <f>IF(LEN(LocatieLijst!C456)=0,"",LocatieLijst!C456)</f>
        <v/>
      </c>
      <c r="D456" s="149" t="str">
        <f>IF(LEN(LocatieLijst!D456)=0,"",LocatieLijst!D456)</f>
        <v/>
      </c>
      <c r="E456" s="149" t="str">
        <f>IF(LEN(LocatieLijst!E456)=0,"",LocatieLijst!E456)</f>
        <v/>
      </c>
      <c r="F456" s="149" t="str">
        <f>IF(LEN(LocatieLijst!F456)=0,"",LocatieLijst!F456)</f>
        <v/>
      </c>
      <c r="G456" s="149" t="str">
        <f>IF(LEN(LocatieLijst!G456)=0,"",LocatieLijst!G456)</f>
        <v/>
      </c>
      <c r="H456" s="150" t="str">
        <f>IF(G456="Vervalt","Vervalt",IF(G456=0,"",IF(LEN(G456)=0,"",(VLOOKUP(Scenario1!$G456,PDC!$B$6:$I$74,2,FALSE)))))</f>
        <v/>
      </c>
      <c r="I456" s="149" t="str">
        <f>IF(LEN(LocatieLijst!I456)=0,"",LocatieLijst!I456)</f>
        <v/>
      </c>
      <c r="J456" s="2"/>
      <c r="K456" s="2"/>
      <c r="L456" s="3"/>
      <c r="M456" s="8"/>
      <c r="N456" s="8"/>
      <c r="O456" s="12"/>
      <c r="P456" s="4"/>
      <c r="Q456" s="4"/>
      <c r="R456" s="4"/>
      <c r="S456" s="72">
        <f t="shared" si="12"/>
        <v>0</v>
      </c>
      <c r="T456" s="72">
        <f>IF(G456="Vervalt",0,IF(G456=0,0,IF(LEN(G456)=0,0,(VLOOKUP($G456,PDC!$B$6:$I$74,6,FALSE)))))</f>
        <v>0</v>
      </c>
      <c r="U456" s="72">
        <f t="shared" si="13"/>
        <v>0</v>
      </c>
      <c r="V456" s="73">
        <f>IF(G456="Vervalt",0,IF(J456="Inkoop bij 3e partij",Q456*(1+PDC!$F$28),0))</f>
        <v>0</v>
      </c>
      <c r="W456" s="73">
        <f>IF(G456="Vervalt",0,IF(J456="Inkoop bij 3e partij",P456*(1+PDC!$F$27)+IF(G456=0,0,IF(LEN(G456)=0,0,VLOOKUP($G456,PDC!$B$6:$I$74,7,FALSE))),0))</f>
        <v>0</v>
      </c>
      <c r="X456" s="74">
        <f>IF(G456="Vervalt",0,IF(J456="Inkoop bij 3e partij",0,IF(G456=0,0,IF(LEN(G456)=0,0,VLOOKUP($G456,PDC!$B$6:$I$74,5,FALSE)))))</f>
        <v>0</v>
      </c>
      <c r="Y456" s="74">
        <f>IF(G456="Vervalt",0,IF(J456="On-Net maken (glasvezel)",$M456*PDC!$F$23+$N456*PDC!$F$24+PDC!$F$22+$O456,IF(J456="On-Net maken (radio)",PDC!$F$25+$O456,0)))</f>
        <v>0</v>
      </c>
    </row>
    <row r="457" spans="1:25" x14ac:dyDescent="0.3">
      <c r="A457" s="149" t="str">
        <f>IF(LEN(LocatieLijst!A457)=0,"",LocatieLijst!A457)</f>
        <v/>
      </c>
      <c r="B457" s="149" t="str">
        <f>IF(LEN(LocatieLijst!B457)=0,"",LocatieLijst!B457)</f>
        <v/>
      </c>
      <c r="C457" s="149" t="str">
        <f>IF(LEN(LocatieLijst!C457)=0,"",LocatieLijst!C457)</f>
        <v/>
      </c>
      <c r="D457" s="149" t="str">
        <f>IF(LEN(LocatieLijst!D457)=0,"",LocatieLijst!D457)</f>
        <v/>
      </c>
      <c r="E457" s="149" t="str">
        <f>IF(LEN(LocatieLijst!E457)=0,"",LocatieLijst!E457)</f>
        <v/>
      </c>
      <c r="F457" s="149" t="str">
        <f>IF(LEN(LocatieLijst!F457)=0,"",LocatieLijst!F457)</f>
        <v/>
      </c>
      <c r="G457" s="149" t="str">
        <f>IF(LEN(LocatieLijst!G457)=0,"",LocatieLijst!G457)</f>
        <v/>
      </c>
      <c r="H457" s="150" t="str">
        <f>IF(G457="Vervalt","Vervalt",IF(G457=0,"",IF(LEN(G457)=0,"",(VLOOKUP(Scenario1!$G457,PDC!$B$6:$I$74,2,FALSE)))))</f>
        <v/>
      </c>
      <c r="I457" s="149" t="str">
        <f>IF(LEN(LocatieLijst!I457)=0,"",LocatieLijst!I457)</f>
        <v/>
      </c>
      <c r="J457" s="2"/>
      <c r="K457" s="2"/>
      <c r="L457" s="3"/>
      <c r="M457" s="8"/>
      <c r="N457" s="8"/>
      <c r="O457" s="12"/>
      <c r="P457" s="4"/>
      <c r="Q457" s="4"/>
      <c r="R457" s="4"/>
      <c r="S457" s="72">
        <f t="shared" si="12"/>
        <v>0</v>
      </c>
      <c r="T457" s="72">
        <f>IF(G457="Vervalt",0,IF(G457=0,0,IF(LEN(G457)=0,0,(VLOOKUP($G457,PDC!$B$6:$I$74,6,FALSE)))))</f>
        <v>0</v>
      </c>
      <c r="U457" s="72">
        <f t="shared" si="13"/>
        <v>0</v>
      </c>
      <c r="V457" s="73">
        <f>IF(G457="Vervalt",0,IF(J457="Inkoop bij 3e partij",Q457*(1+PDC!$F$28),0))</f>
        <v>0</v>
      </c>
      <c r="W457" s="73">
        <f>IF(G457="Vervalt",0,IF(J457="Inkoop bij 3e partij",P457*(1+PDC!$F$27)+IF(G457=0,0,IF(LEN(G457)=0,0,VLOOKUP($G457,PDC!$B$6:$I$74,7,FALSE))),0))</f>
        <v>0</v>
      </c>
      <c r="X457" s="74">
        <f>IF(G457="Vervalt",0,IF(J457="Inkoop bij 3e partij",0,IF(G457=0,0,IF(LEN(G457)=0,0,VLOOKUP($G457,PDC!$B$6:$I$74,5,FALSE)))))</f>
        <v>0</v>
      </c>
      <c r="Y457" s="74">
        <f>IF(G457="Vervalt",0,IF(J457="On-Net maken (glasvezel)",$M457*PDC!$F$23+$N457*PDC!$F$24+PDC!$F$22+$O457,IF(J457="On-Net maken (radio)",PDC!$F$25+$O457,0)))</f>
        <v>0</v>
      </c>
    </row>
    <row r="458" spans="1:25" x14ac:dyDescent="0.3">
      <c r="A458" s="149" t="str">
        <f>IF(LEN(LocatieLijst!A458)=0,"",LocatieLijst!A458)</f>
        <v/>
      </c>
      <c r="B458" s="149" t="str">
        <f>IF(LEN(LocatieLijst!B458)=0,"",LocatieLijst!B458)</f>
        <v/>
      </c>
      <c r="C458" s="149" t="str">
        <f>IF(LEN(LocatieLijst!C458)=0,"",LocatieLijst!C458)</f>
        <v/>
      </c>
      <c r="D458" s="149" t="str">
        <f>IF(LEN(LocatieLijst!D458)=0,"",LocatieLijst!D458)</f>
        <v/>
      </c>
      <c r="E458" s="149" t="str">
        <f>IF(LEN(LocatieLijst!E458)=0,"",LocatieLijst!E458)</f>
        <v/>
      </c>
      <c r="F458" s="149" t="str">
        <f>IF(LEN(LocatieLijst!F458)=0,"",LocatieLijst!F458)</f>
        <v/>
      </c>
      <c r="G458" s="149" t="str">
        <f>IF(LEN(LocatieLijst!G458)=0,"",LocatieLijst!G458)</f>
        <v/>
      </c>
      <c r="H458" s="150" t="str">
        <f>IF(G458="Vervalt","Vervalt",IF(G458=0,"",IF(LEN(G458)=0,"",(VLOOKUP(Scenario1!$G458,PDC!$B$6:$I$74,2,FALSE)))))</f>
        <v/>
      </c>
      <c r="I458" s="149" t="str">
        <f>IF(LEN(LocatieLijst!I458)=0,"",LocatieLijst!I458)</f>
        <v/>
      </c>
      <c r="J458" s="2"/>
      <c r="K458" s="2"/>
      <c r="L458" s="3"/>
      <c r="M458" s="8"/>
      <c r="N458" s="8"/>
      <c r="O458" s="12"/>
      <c r="P458" s="4"/>
      <c r="Q458" s="4"/>
      <c r="R458" s="4"/>
      <c r="S458" s="72">
        <f t="shared" si="12"/>
        <v>0</v>
      </c>
      <c r="T458" s="72">
        <f>IF(G458="Vervalt",0,IF(G458=0,0,IF(LEN(G458)=0,0,(VLOOKUP($G458,PDC!$B$6:$I$74,6,FALSE)))))</f>
        <v>0</v>
      </c>
      <c r="U458" s="72">
        <f t="shared" si="13"/>
        <v>0</v>
      </c>
      <c r="V458" s="73">
        <f>IF(G458="Vervalt",0,IF(J458="Inkoop bij 3e partij",Q458*(1+PDC!$F$28),0))</f>
        <v>0</v>
      </c>
      <c r="W458" s="73">
        <f>IF(G458="Vervalt",0,IF(J458="Inkoop bij 3e partij",P458*(1+PDC!$F$27)+IF(G458=0,0,IF(LEN(G458)=0,0,VLOOKUP($G458,PDC!$B$6:$I$74,7,FALSE))),0))</f>
        <v>0</v>
      </c>
      <c r="X458" s="74">
        <f>IF(G458="Vervalt",0,IF(J458="Inkoop bij 3e partij",0,IF(G458=0,0,IF(LEN(G458)=0,0,VLOOKUP($G458,PDC!$B$6:$I$74,5,FALSE)))))</f>
        <v>0</v>
      </c>
      <c r="Y458" s="74">
        <f>IF(G458="Vervalt",0,IF(J458="On-Net maken (glasvezel)",$M458*PDC!$F$23+$N458*PDC!$F$24+PDC!$F$22+$O458,IF(J458="On-Net maken (radio)",PDC!$F$25+$O458,0)))</f>
        <v>0</v>
      </c>
    </row>
    <row r="459" spans="1:25" x14ac:dyDescent="0.3">
      <c r="A459" s="149" t="str">
        <f>IF(LEN(LocatieLijst!A459)=0,"",LocatieLijst!A459)</f>
        <v/>
      </c>
      <c r="B459" s="149" t="str">
        <f>IF(LEN(LocatieLijst!B459)=0,"",LocatieLijst!B459)</f>
        <v/>
      </c>
      <c r="C459" s="149" t="str">
        <f>IF(LEN(LocatieLijst!C459)=0,"",LocatieLijst!C459)</f>
        <v/>
      </c>
      <c r="D459" s="149" t="str">
        <f>IF(LEN(LocatieLijst!D459)=0,"",LocatieLijst!D459)</f>
        <v/>
      </c>
      <c r="E459" s="149" t="str">
        <f>IF(LEN(LocatieLijst!E459)=0,"",LocatieLijst!E459)</f>
        <v/>
      </c>
      <c r="F459" s="149" t="str">
        <f>IF(LEN(LocatieLijst!F459)=0,"",LocatieLijst!F459)</f>
        <v/>
      </c>
      <c r="G459" s="149" t="str">
        <f>IF(LEN(LocatieLijst!G459)=0,"",LocatieLijst!G459)</f>
        <v/>
      </c>
      <c r="H459" s="150" t="str">
        <f>IF(G459="Vervalt","Vervalt",IF(G459=0,"",IF(LEN(G459)=0,"",(VLOOKUP(Scenario1!$G459,PDC!$B$6:$I$74,2,FALSE)))))</f>
        <v/>
      </c>
      <c r="I459" s="149" t="str">
        <f>IF(LEN(LocatieLijst!I459)=0,"",LocatieLijst!I459)</f>
        <v/>
      </c>
      <c r="J459" s="2"/>
      <c r="K459" s="2"/>
      <c r="L459" s="3"/>
      <c r="M459" s="8"/>
      <c r="N459" s="8"/>
      <c r="O459" s="12"/>
      <c r="P459" s="4"/>
      <c r="Q459" s="4"/>
      <c r="R459" s="4"/>
      <c r="S459" s="72">
        <f t="shared" si="12"/>
        <v>0</v>
      </c>
      <c r="T459" s="72">
        <f>IF(G459="Vervalt",0,IF(G459=0,0,IF(LEN(G459)=0,0,(VLOOKUP($G459,PDC!$B$6:$I$74,6,FALSE)))))</f>
        <v>0</v>
      </c>
      <c r="U459" s="72">
        <f t="shared" si="13"/>
        <v>0</v>
      </c>
      <c r="V459" s="73">
        <f>IF(G459="Vervalt",0,IF(J459="Inkoop bij 3e partij",Q459*(1+PDC!$F$28),0))</f>
        <v>0</v>
      </c>
      <c r="W459" s="73">
        <f>IF(G459="Vervalt",0,IF(J459="Inkoop bij 3e partij",P459*(1+PDC!$F$27)+IF(G459=0,0,IF(LEN(G459)=0,0,VLOOKUP($G459,PDC!$B$6:$I$74,7,FALSE))),0))</f>
        <v>0</v>
      </c>
      <c r="X459" s="74">
        <f>IF(G459="Vervalt",0,IF(J459="Inkoop bij 3e partij",0,IF(G459=0,0,IF(LEN(G459)=0,0,VLOOKUP($G459,PDC!$B$6:$I$74,5,FALSE)))))</f>
        <v>0</v>
      </c>
      <c r="Y459" s="74">
        <f>IF(G459="Vervalt",0,IF(J459="On-Net maken (glasvezel)",$M459*PDC!$F$23+$N459*PDC!$F$24+PDC!$F$22+$O459,IF(J459="On-Net maken (radio)",PDC!$F$25+$O459,0)))</f>
        <v>0</v>
      </c>
    </row>
    <row r="460" spans="1:25" x14ac:dyDescent="0.3">
      <c r="A460" s="149" t="str">
        <f>IF(LEN(LocatieLijst!A460)=0,"",LocatieLijst!A460)</f>
        <v/>
      </c>
      <c r="B460" s="149" t="str">
        <f>IF(LEN(LocatieLijst!B460)=0,"",LocatieLijst!B460)</f>
        <v/>
      </c>
      <c r="C460" s="149" t="str">
        <f>IF(LEN(LocatieLijst!C460)=0,"",LocatieLijst!C460)</f>
        <v/>
      </c>
      <c r="D460" s="149" t="str">
        <f>IF(LEN(LocatieLijst!D460)=0,"",LocatieLijst!D460)</f>
        <v/>
      </c>
      <c r="E460" s="149" t="str">
        <f>IF(LEN(LocatieLijst!E460)=0,"",LocatieLijst!E460)</f>
        <v/>
      </c>
      <c r="F460" s="149" t="str">
        <f>IF(LEN(LocatieLijst!F460)=0,"",LocatieLijst!F460)</f>
        <v/>
      </c>
      <c r="G460" s="149" t="str">
        <f>IF(LEN(LocatieLijst!G460)=0,"",LocatieLijst!G460)</f>
        <v/>
      </c>
      <c r="H460" s="150" t="str">
        <f>IF(G460="Vervalt","Vervalt",IF(G460=0,"",IF(LEN(G460)=0,"",(VLOOKUP(Scenario1!$G460,PDC!$B$6:$I$74,2,FALSE)))))</f>
        <v/>
      </c>
      <c r="I460" s="149" t="str">
        <f>IF(LEN(LocatieLijst!I460)=0,"",LocatieLijst!I460)</f>
        <v/>
      </c>
      <c r="J460" s="2"/>
      <c r="K460" s="2"/>
      <c r="L460" s="3"/>
      <c r="M460" s="8"/>
      <c r="N460" s="8"/>
      <c r="O460" s="12"/>
      <c r="P460" s="4"/>
      <c r="Q460" s="4"/>
      <c r="R460" s="4"/>
      <c r="S460" s="72">
        <f t="shared" si="12"/>
        <v>0</v>
      </c>
      <c r="T460" s="72">
        <f>IF(G460="Vervalt",0,IF(G460=0,0,IF(LEN(G460)=0,0,(VLOOKUP($G460,PDC!$B$6:$I$74,6,FALSE)))))</f>
        <v>0</v>
      </c>
      <c r="U460" s="72">
        <f t="shared" si="13"/>
        <v>0</v>
      </c>
      <c r="V460" s="73">
        <f>IF(G460="Vervalt",0,IF(J460="Inkoop bij 3e partij",Q460*(1+PDC!$F$28),0))</f>
        <v>0</v>
      </c>
      <c r="W460" s="73">
        <f>IF(G460="Vervalt",0,IF(J460="Inkoop bij 3e partij",P460*(1+PDC!$F$27)+IF(G460=0,0,IF(LEN(G460)=0,0,VLOOKUP($G460,PDC!$B$6:$I$74,7,FALSE))),0))</f>
        <v>0</v>
      </c>
      <c r="X460" s="74">
        <f>IF(G460="Vervalt",0,IF(J460="Inkoop bij 3e partij",0,IF(G460=0,0,IF(LEN(G460)=0,0,VLOOKUP($G460,PDC!$B$6:$I$74,5,FALSE)))))</f>
        <v>0</v>
      </c>
      <c r="Y460" s="74">
        <f>IF(G460="Vervalt",0,IF(J460="On-Net maken (glasvezel)",$M460*PDC!$F$23+$N460*PDC!$F$24+PDC!$F$22+$O460,IF(J460="On-Net maken (radio)",PDC!$F$25+$O460,0)))</f>
        <v>0</v>
      </c>
    </row>
    <row r="461" spans="1:25" x14ac:dyDescent="0.3">
      <c r="A461" s="149" t="str">
        <f>IF(LEN(LocatieLijst!A461)=0,"",LocatieLijst!A461)</f>
        <v/>
      </c>
      <c r="B461" s="149" t="str">
        <f>IF(LEN(LocatieLijst!B461)=0,"",LocatieLijst!B461)</f>
        <v/>
      </c>
      <c r="C461" s="149" t="str">
        <f>IF(LEN(LocatieLijst!C461)=0,"",LocatieLijst!C461)</f>
        <v/>
      </c>
      <c r="D461" s="149" t="str">
        <f>IF(LEN(LocatieLijst!D461)=0,"",LocatieLijst!D461)</f>
        <v/>
      </c>
      <c r="E461" s="149" t="str">
        <f>IF(LEN(LocatieLijst!E461)=0,"",LocatieLijst!E461)</f>
        <v/>
      </c>
      <c r="F461" s="149" t="str">
        <f>IF(LEN(LocatieLijst!F461)=0,"",LocatieLijst!F461)</f>
        <v/>
      </c>
      <c r="G461" s="149" t="str">
        <f>IF(LEN(LocatieLijst!G461)=0,"",LocatieLijst!G461)</f>
        <v/>
      </c>
      <c r="H461" s="150" t="str">
        <f>IF(G461="Vervalt","Vervalt",IF(G461=0,"",IF(LEN(G461)=0,"",(VLOOKUP(Scenario1!$G461,PDC!$B$6:$I$74,2,FALSE)))))</f>
        <v/>
      </c>
      <c r="I461" s="149" t="str">
        <f>IF(LEN(LocatieLijst!I461)=0,"",LocatieLijst!I461)</f>
        <v/>
      </c>
      <c r="J461" s="2"/>
      <c r="K461" s="2"/>
      <c r="L461" s="3"/>
      <c r="M461" s="8"/>
      <c r="N461" s="8"/>
      <c r="O461" s="12"/>
      <c r="P461" s="4"/>
      <c r="Q461" s="4"/>
      <c r="R461" s="4"/>
      <c r="S461" s="72">
        <f t="shared" ref="S461:S500" si="14">IF(J461="Inkoop bij 3e partij",V461,X461)</f>
        <v>0</v>
      </c>
      <c r="T461" s="72">
        <f>IF(G461="Vervalt",0,IF(G461=0,0,IF(LEN(G461)=0,0,(VLOOKUP($G461,PDC!$B$6:$I$74,6,FALSE)))))</f>
        <v>0</v>
      </c>
      <c r="U461" s="72">
        <f t="shared" ref="U461:U500" si="15">IF(J461="On-Net maken",Y461,IF(J461="Inkoop bij 3e partij",W461,0))</f>
        <v>0</v>
      </c>
      <c r="V461" s="73">
        <f>IF(G461="Vervalt",0,IF(J461="Inkoop bij 3e partij",Q461*(1+PDC!$F$28),0))</f>
        <v>0</v>
      </c>
      <c r="W461" s="73">
        <f>IF(G461="Vervalt",0,IF(J461="Inkoop bij 3e partij",P461*(1+PDC!$F$27)+IF(G461=0,0,IF(LEN(G461)=0,0,VLOOKUP($G461,PDC!$B$6:$I$74,7,FALSE))),0))</f>
        <v>0</v>
      </c>
      <c r="X461" s="74">
        <f>IF(G461="Vervalt",0,IF(J461="Inkoop bij 3e partij",0,IF(G461=0,0,IF(LEN(G461)=0,0,VLOOKUP($G461,PDC!$B$6:$I$74,5,FALSE)))))</f>
        <v>0</v>
      </c>
      <c r="Y461" s="74">
        <f>IF(G461="Vervalt",0,IF(J461="On-Net maken (glasvezel)",$M461*PDC!$F$23+$N461*PDC!$F$24+PDC!$F$22+$O461,IF(J461="On-Net maken (radio)",PDC!$F$25+$O461,0)))</f>
        <v>0</v>
      </c>
    </row>
    <row r="462" spans="1:25" x14ac:dyDescent="0.3">
      <c r="A462" s="149" t="str">
        <f>IF(LEN(LocatieLijst!A462)=0,"",LocatieLijst!A462)</f>
        <v/>
      </c>
      <c r="B462" s="149" t="str">
        <f>IF(LEN(LocatieLijst!B462)=0,"",LocatieLijst!B462)</f>
        <v/>
      </c>
      <c r="C462" s="149" t="str">
        <f>IF(LEN(LocatieLijst!C462)=0,"",LocatieLijst!C462)</f>
        <v/>
      </c>
      <c r="D462" s="149" t="str">
        <f>IF(LEN(LocatieLijst!D462)=0,"",LocatieLijst!D462)</f>
        <v/>
      </c>
      <c r="E462" s="149" t="str">
        <f>IF(LEN(LocatieLijst!E462)=0,"",LocatieLijst!E462)</f>
        <v/>
      </c>
      <c r="F462" s="149" t="str">
        <f>IF(LEN(LocatieLijst!F462)=0,"",LocatieLijst!F462)</f>
        <v/>
      </c>
      <c r="G462" s="149" t="str">
        <f>IF(LEN(LocatieLijst!G462)=0,"",LocatieLijst!G462)</f>
        <v/>
      </c>
      <c r="H462" s="150" t="str">
        <f>IF(G462="Vervalt","Vervalt",IF(G462=0,"",IF(LEN(G462)=0,"",(VLOOKUP(Scenario1!$G462,PDC!$B$6:$I$74,2,FALSE)))))</f>
        <v/>
      </c>
      <c r="I462" s="149" t="str">
        <f>IF(LEN(LocatieLijst!I462)=0,"",LocatieLijst!I462)</f>
        <v/>
      </c>
      <c r="J462" s="2"/>
      <c r="K462" s="2"/>
      <c r="L462" s="3"/>
      <c r="M462" s="8"/>
      <c r="N462" s="8"/>
      <c r="O462" s="12"/>
      <c r="P462" s="4"/>
      <c r="Q462" s="4"/>
      <c r="R462" s="4"/>
      <c r="S462" s="72">
        <f t="shared" si="14"/>
        <v>0</v>
      </c>
      <c r="T462" s="72">
        <f>IF(G462="Vervalt",0,IF(G462=0,0,IF(LEN(G462)=0,0,(VLOOKUP($G462,PDC!$B$6:$I$74,6,FALSE)))))</f>
        <v>0</v>
      </c>
      <c r="U462" s="72">
        <f t="shared" si="15"/>
        <v>0</v>
      </c>
      <c r="V462" s="73">
        <f>IF(G462="Vervalt",0,IF(J462="Inkoop bij 3e partij",Q462*(1+PDC!$F$28),0))</f>
        <v>0</v>
      </c>
      <c r="W462" s="73">
        <f>IF(G462="Vervalt",0,IF(J462="Inkoop bij 3e partij",P462*(1+PDC!$F$27)+IF(G462=0,0,IF(LEN(G462)=0,0,VLOOKUP($G462,PDC!$B$6:$I$74,7,FALSE))),0))</f>
        <v>0</v>
      </c>
      <c r="X462" s="74">
        <f>IF(G462="Vervalt",0,IF(J462="Inkoop bij 3e partij",0,IF(G462=0,0,IF(LEN(G462)=0,0,VLOOKUP($G462,PDC!$B$6:$I$74,5,FALSE)))))</f>
        <v>0</v>
      </c>
      <c r="Y462" s="74">
        <f>IF(G462="Vervalt",0,IF(J462="On-Net maken (glasvezel)",$M462*PDC!$F$23+$N462*PDC!$F$24+PDC!$F$22+$O462,IF(J462="On-Net maken (radio)",PDC!$F$25+$O462,0)))</f>
        <v>0</v>
      </c>
    </row>
    <row r="463" spans="1:25" x14ac:dyDescent="0.3">
      <c r="A463" s="149" t="str">
        <f>IF(LEN(LocatieLijst!A463)=0,"",LocatieLijst!A463)</f>
        <v/>
      </c>
      <c r="B463" s="149" t="str">
        <f>IF(LEN(LocatieLijst!B463)=0,"",LocatieLijst!B463)</f>
        <v/>
      </c>
      <c r="C463" s="149" t="str">
        <f>IF(LEN(LocatieLijst!C463)=0,"",LocatieLijst!C463)</f>
        <v/>
      </c>
      <c r="D463" s="149" t="str">
        <f>IF(LEN(LocatieLijst!D463)=0,"",LocatieLijst!D463)</f>
        <v/>
      </c>
      <c r="E463" s="149" t="str">
        <f>IF(LEN(LocatieLijst!E463)=0,"",LocatieLijst!E463)</f>
        <v/>
      </c>
      <c r="F463" s="149" t="str">
        <f>IF(LEN(LocatieLijst!F463)=0,"",LocatieLijst!F463)</f>
        <v/>
      </c>
      <c r="G463" s="149" t="str">
        <f>IF(LEN(LocatieLijst!G463)=0,"",LocatieLijst!G463)</f>
        <v/>
      </c>
      <c r="H463" s="150" t="str">
        <f>IF(G463="Vervalt","Vervalt",IF(G463=0,"",IF(LEN(G463)=0,"",(VLOOKUP(Scenario1!$G463,PDC!$B$6:$I$74,2,FALSE)))))</f>
        <v/>
      </c>
      <c r="I463" s="149" t="str">
        <f>IF(LEN(LocatieLijst!I463)=0,"",LocatieLijst!I463)</f>
        <v/>
      </c>
      <c r="J463" s="2"/>
      <c r="K463" s="2"/>
      <c r="L463" s="3"/>
      <c r="M463" s="8"/>
      <c r="N463" s="8"/>
      <c r="O463" s="12"/>
      <c r="P463" s="4"/>
      <c r="Q463" s="4"/>
      <c r="R463" s="4"/>
      <c r="S463" s="72">
        <f t="shared" si="14"/>
        <v>0</v>
      </c>
      <c r="T463" s="72">
        <f>IF(G463="Vervalt",0,IF(G463=0,0,IF(LEN(G463)=0,0,(VLOOKUP($G463,PDC!$B$6:$I$74,6,FALSE)))))</f>
        <v>0</v>
      </c>
      <c r="U463" s="72">
        <f t="shared" si="15"/>
        <v>0</v>
      </c>
      <c r="V463" s="73">
        <f>IF(G463="Vervalt",0,IF(J463="Inkoop bij 3e partij",Q463*(1+PDC!$F$28),0))</f>
        <v>0</v>
      </c>
      <c r="W463" s="73">
        <f>IF(G463="Vervalt",0,IF(J463="Inkoop bij 3e partij",P463*(1+PDC!$F$27)+IF(G463=0,0,IF(LEN(G463)=0,0,VLOOKUP($G463,PDC!$B$6:$I$74,7,FALSE))),0))</f>
        <v>0</v>
      </c>
      <c r="X463" s="74">
        <f>IF(G463="Vervalt",0,IF(J463="Inkoop bij 3e partij",0,IF(G463=0,0,IF(LEN(G463)=0,0,VLOOKUP($G463,PDC!$B$6:$I$74,5,FALSE)))))</f>
        <v>0</v>
      </c>
      <c r="Y463" s="74">
        <f>IF(G463="Vervalt",0,IF(J463="On-Net maken (glasvezel)",$M463*PDC!$F$23+$N463*PDC!$F$24+PDC!$F$22+$O463,IF(J463="On-Net maken (radio)",PDC!$F$25+$O463,0)))</f>
        <v>0</v>
      </c>
    </row>
    <row r="464" spans="1:25" x14ac:dyDescent="0.3">
      <c r="A464" s="149" t="str">
        <f>IF(LEN(LocatieLijst!A464)=0,"",LocatieLijst!A464)</f>
        <v/>
      </c>
      <c r="B464" s="149" t="str">
        <f>IF(LEN(LocatieLijst!B464)=0,"",LocatieLijst!B464)</f>
        <v/>
      </c>
      <c r="C464" s="149" t="str">
        <f>IF(LEN(LocatieLijst!C464)=0,"",LocatieLijst!C464)</f>
        <v/>
      </c>
      <c r="D464" s="149" t="str">
        <f>IF(LEN(LocatieLijst!D464)=0,"",LocatieLijst!D464)</f>
        <v/>
      </c>
      <c r="E464" s="149" t="str">
        <f>IF(LEN(LocatieLijst!E464)=0,"",LocatieLijst!E464)</f>
        <v/>
      </c>
      <c r="F464" s="149" t="str">
        <f>IF(LEN(LocatieLijst!F464)=0,"",LocatieLijst!F464)</f>
        <v/>
      </c>
      <c r="G464" s="149" t="str">
        <f>IF(LEN(LocatieLijst!G464)=0,"",LocatieLijst!G464)</f>
        <v/>
      </c>
      <c r="H464" s="150" t="str">
        <f>IF(G464="Vervalt","Vervalt",IF(G464=0,"",IF(LEN(G464)=0,"",(VLOOKUP(Scenario1!$G464,PDC!$B$6:$I$74,2,FALSE)))))</f>
        <v/>
      </c>
      <c r="I464" s="149" t="str">
        <f>IF(LEN(LocatieLijst!I464)=0,"",LocatieLijst!I464)</f>
        <v/>
      </c>
      <c r="J464" s="2"/>
      <c r="K464" s="2"/>
      <c r="L464" s="3"/>
      <c r="M464" s="8"/>
      <c r="N464" s="8"/>
      <c r="O464" s="12"/>
      <c r="P464" s="4"/>
      <c r="Q464" s="4"/>
      <c r="R464" s="4"/>
      <c r="S464" s="72">
        <f t="shared" si="14"/>
        <v>0</v>
      </c>
      <c r="T464" s="72">
        <f>IF(G464="Vervalt",0,IF(G464=0,0,IF(LEN(G464)=0,0,(VLOOKUP($G464,PDC!$B$6:$I$74,6,FALSE)))))</f>
        <v>0</v>
      </c>
      <c r="U464" s="72">
        <f t="shared" si="15"/>
        <v>0</v>
      </c>
      <c r="V464" s="73">
        <f>IF(G464="Vervalt",0,IF(J464="Inkoop bij 3e partij",Q464*(1+PDC!$F$28),0))</f>
        <v>0</v>
      </c>
      <c r="W464" s="73">
        <f>IF(G464="Vervalt",0,IF(J464="Inkoop bij 3e partij",P464*(1+PDC!$F$27)+IF(G464=0,0,IF(LEN(G464)=0,0,VLOOKUP($G464,PDC!$B$6:$I$74,7,FALSE))),0))</f>
        <v>0</v>
      </c>
      <c r="X464" s="74">
        <f>IF(G464="Vervalt",0,IF(J464="Inkoop bij 3e partij",0,IF(G464=0,0,IF(LEN(G464)=0,0,VLOOKUP($G464,PDC!$B$6:$I$74,5,FALSE)))))</f>
        <v>0</v>
      </c>
      <c r="Y464" s="74">
        <f>IF(G464="Vervalt",0,IF(J464="On-Net maken (glasvezel)",$M464*PDC!$F$23+$N464*PDC!$F$24+PDC!$F$22+$O464,IF(J464="On-Net maken (radio)",PDC!$F$25+$O464,0)))</f>
        <v>0</v>
      </c>
    </row>
    <row r="465" spans="1:25" x14ac:dyDescent="0.3">
      <c r="A465" s="149" t="str">
        <f>IF(LEN(LocatieLijst!A465)=0,"",LocatieLijst!A465)</f>
        <v/>
      </c>
      <c r="B465" s="149" t="str">
        <f>IF(LEN(LocatieLijst!B465)=0,"",LocatieLijst!B465)</f>
        <v/>
      </c>
      <c r="C465" s="149" t="str">
        <f>IF(LEN(LocatieLijst!C465)=0,"",LocatieLijst!C465)</f>
        <v/>
      </c>
      <c r="D465" s="149" t="str">
        <f>IF(LEN(LocatieLijst!D465)=0,"",LocatieLijst!D465)</f>
        <v/>
      </c>
      <c r="E465" s="149" t="str">
        <f>IF(LEN(LocatieLijst!E465)=0,"",LocatieLijst!E465)</f>
        <v/>
      </c>
      <c r="F465" s="149" t="str">
        <f>IF(LEN(LocatieLijst!F465)=0,"",LocatieLijst!F465)</f>
        <v/>
      </c>
      <c r="G465" s="149" t="str">
        <f>IF(LEN(LocatieLijst!G465)=0,"",LocatieLijst!G465)</f>
        <v/>
      </c>
      <c r="H465" s="150" t="str">
        <f>IF(G465="Vervalt","Vervalt",IF(G465=0,"",IF(LEN(G465)=0,"",(VLOOKUP(Scenario1!$G465,PDC!$B$6:$I$74,2,FALSE)))))</f>
        <v/>
      </c>
      <c r="I465" s="149" t="str">
        <f>IF(LEN(LocatieLijst!I465)=0,"",LocatieLijst!I465)</f>
        <v/>
      </c>
      <c r="J465" s="2"/>
      <c r="K465" s="2"/>
      <c r="L465" s="3"/>
      <c r="M465" s="8"/>
      <c r="N465" s="8"/>
      <c r="O465" s="12"/>
      <c r="P465" s="4"/>
      <c r="Q465" s="4"/>
      <c r="R465" s="4"/>
      <c r="S465" s="72">
        <f t="shared" si="14"/>
        <v>0</v>
      </c>
      <c r="T465" s="72">
        <f>IF(G465="Vervalt",0,IF(G465=0,0,IF(LEN(G465)=0,0,(VLOOKUP($G465,PDC!$B$6:$I$74,6,FALSE)))))</f>
        <v>0</v>
      </c>
      <c r="U465" s="72">
        <f t="shared" si="15"/>
        <v>0</v>
      </c>
      <c r="V465" s="73">
        <f>IF(G465="Vervalt",0,IF(J465="Inkoop bij 3e partij",Q465*(1+PDC!$F$28),0))</f>
        <v>0</v>
      </c>
      <c r="W465" s="73">
        <f>IF(G465="Vervalt",0,IF(J465="Inkoop bij 3e partij",P465*(1+PDC!$F$27)+IF(G465=0,0,IF(LEN(G465)=0,0,VLOOKUP($G465,PDC!$B$6:$I$74,7,FALSE))),0))</f>
        <v>0</v>
      </c>
      <c r="X465" s="74">
        <f>IF(G465="Vervalt",0,IF(J465="Inkoop bij 3e partij",0,IF(G465=0,0,IF(LEN(G465)=0,0,VLOOKUP($G465,PDC!$B$6:$I$74,5,FALSE)))))</f>
        <v>0</v>
      </c>
      <c r="Y465" s="74">
        <f>IF(G465="Vervalt",0,IF(J465="On-Net maken (glasvezel)",$M465*PDC!$F$23+$N465*PDC!$F$24+PDC!$F$22+$O465,IF(J465="On-Net maken (radio)",PDC!$F$25+$O465,0)))</f>
        <v>0</v>
      </c>
    </row>
    <row r="466" spans="1:25" x14ac:dyDescent="0.3">
      <c r="A466" s="149" t="str">
        <f>IF(LEN(LocatieLijst!A466)=0,"",LocatieLijst!A466)</f>
        <v/>
      </c>
      <c r="B466" s="149" t="str">
        <f>IF(LEN(LocatieLijst!B466)=0,"",LocatieLijst!B466)</f>
        <v/>
      </c>
      <c r="C466" s="149" t="str">
        <f>IF(LEN(LocatieLijst!C466)=0,"",LocatieLijst!C466)</f>
        <v/>
      </c>
      <c r="D466" s="149" t="str">
        <f>IF(LEN(LocatieLijst!D466)=0,"",LocatieLijst!D466)</f>
        <v/>
      </c>
      <c r="E466" s="149" t="str">
        <f>IF(LEN(LocatieLijst!E466)=0,"",LocatieLijst!E466)</f>
        <v/>
      </c>
      <c r="F466" s="149" t="str">
        <f>IF(LEN(LocatieLijst!F466)=0,"",LocatieLijst!F466)</f>
        <v/>
      </c>
      <c r="G466" s="149" t="str">
        <f>IF(LEN(LocatieLijst!G466)=0,"",LocatieLijst!G466)</f>
        <v/>
      </c>
      <c r="H466" s="150" t="str">
        <f>IF(G466="Vervalt","Vervalt",IF(G466=0,"",IF(LEN(G466)=0,"",(VLOOKUP(Scenario1!$G466,PDC!$B$6:$I$74,2,FALSE)))))</f>
        <v/>
      </c>
      <c r="I466" s="149" t="str">
        <f>IF(LEN(LocatieLijst!I466)=0,"",LocatieLijst!I466)</f>
        <v/>
      </c>
      <c r="J466" s="2"/>
      <c r="K466" s="2"/>
      <c r="L466" s="3"/>
      <c r="M466" s="8"/>
      <c r="N466" s="8"/>
      <c r="O466" s="12"/>
      <c r="P466" s="4"/>
      <c r="Q466" s="4"/>
      <c r="R466" s="4"/>
      <c r="S466" s="72">
        <f t="shared" si="14"/>
        <v>0</v>
      </c>
      <c r="T466" s="72">
        <f>IF(G466="Vervalt",0,IF(G466=0,0,IF(LEN(G466)=0,0,(VLOOKUP($G466,PDC!$B$6:$I$74,6,FALSE)))))</f>
        <v>0</v>
      </c>
      <c r="U466" s="72">
        <f t="shared" si="15"/>
        <v>0</v>
      </c>
      <c r="V466" s="73">
        <f>IF(G466="Vervalt",0,IF(J466="Inkoop bij 3e partij",Q466*(1+PDC!$F$28),0))</f>
        <v>0</v>
      </c>
      <c r="W466" s="73">
        <f>IF(G466="Vervalt",0,IF(J466="Inkoop bij 3e partij",P466*(1+PDC!$F$27)+IF(G466=0,0,IF(LEN(G466)=0,0,VLOOKUP($G466,PDC!$B$6:$I$74,7,FALSE))),0))</f>
        <v>0</v>
      </c>
      <c r="X466" s="74">
        <f>IF(G466="Vervalt",0,IF(J466="Inkoop bij 3e partij",0,IF(G466=0,0,IF(LEN(G466)=0,0,VLOOKUP($G466,PDC!$B$6:$I$74,5,FALSE)))))</f>
        <v>0</v>
      </c>
      <c r="Y466" s="74">
        <f>IF(G466="Vervalt",0,IF(J466="On-Net maken (glasvezel)",$M466*PDC!$F$23+$N466*PDC!$F$24+PDC!$F$22+$O466,IF(J466="On-Net maken (radio)",PDC!$F$25+$O466,0)))</f>
        <v>0</v>
      </c>
    </row>
    <row r="467" spans="1:25" x14ac:dyDescent="0.3">
      <c r="A467" s="149" t="str">
        <f>IF(LEN(LocatieLijst!A467)=0,"",LocatieLijst!A467)</f>
        <v/>
      </c>
      <c r="B467" s="149" t="str">
        <f>IF(LEN(LocatieLijst!B467)=0,"",LocatieLijst!B467)</f>
        <v/>
      </c>
      <c r="C467" s="149" t="str">
        <f>IF(LEN(LocatieLijst!C467)=0,"",LocatieLijst!C467)</f>
        <v/>
      </c>
      <c r="D467" s="149" t="str">
        <f>IF(LEN(LocatieLijst!D467)=0,"",LocatieLijst!D467)</f>
        <v/>
      </c>
      <c r="E467" s="149" t="str">
        <f>IF(LEN(LocatieLijst!E467)=0,"",LocatieLijst!E467)</f>
        <v/>
      </c>
      <c r="F467" s="149" t="str">
        <f>IF(LEN(LocatieLijst!F467)=0,"",LocatieLijst!F467)</f>
        <v/>
      </c>
      <c r="G467" s="149" t="str">
        <f>IF(LEN(LocatieLijst!G467)=0,"",LocatieLijst!G467)</f>
        <v/>
      </c>
      <c r="H467" s="150" t="str">
        <f>IF(G467="Vervalt","Vervalt",IF(G467=0,"",IF(LEN(G467)=0,"",(VLOOKUP(Scenario1!$G467,PDC!$B$6:$I$74,2,FALSE)))))</f>
        <v/>
      </c>
      <c r="I467" s="149" t="str">
        <f>IF(LEN(LocatieLijst!I467)=0,"",LocatieLijst!I467)</f>
        <v/>
      </c>
      <c r="J467" s="2"/>
      <c r="K467" s="2"/>
      <c r="L467" s="3"/>
      <c r="M467" s="8"/>
      <c r="N467" s="8"/>
      <c r="O467" s="12"/>
      <c r="P467" s="4"/>
      <c r="Q467" s="4"/>
      <c r="R467" s="4"/>
      <c r="S467" s="72">
        <f t="shared" si="14"/>
        <v>0</v>
      </c>
      <c r="T467" s="72">
        <f>IF(G467="Vervalt",0,IF(G467=0,0,IF(LEN(G467)=0,0,(VLOOKUP($G467,PDC!$B$6:$I$74,6,FALSE)))))</f>
        <v>0</v>
      </c>
      <c r="U467" s="72">
        <f t="shared" si="15"/>
        <v>0</v>
      </c>
      <c r="V467" s="73">
        <f>IF(G467="Vervalt",0,IF(J467="Inkoop bij 3e partij",Q467*(1+PDC!$F$28),0))</f>
        <v>0</v>
      </c>
      <c r="W467" s="73">
        <f>IF(G467="Vervalt",0,IF(J467="Inkoop bij 3e partij",P467*(1+PDC!$F$27)+IF(G467=0,0,IF(LEN(G467)=0,0,VLOOKUP($G467,PDC!$B$6:$I$74,7,FALSE))),0))</f>
        <v>0</v>
      </c>
      <c r="X467" s="74">
        <f>IF(G467="Vervalt",0,IF(J467="Inkoop bij 3e partij",0,IF(G467=0,0,IF(LEN(G467)=0,0,VLOOKUP($G467,PDC!$B$6:$I$74,5,FALSE)))))</f>
        <v>0</v>
      </c>
      <c r="Y467" s="74">
        <f>IF(G467="Vervalt",0,IF(J467="On-Net maken (glasvezel)",$M467*PDC!$F$23+$N467*PDC!$F$24+PDC!$F$22+$O467,IF(J467="On-Net maken (radio)",PDC!$F$25+$O467,0)))</f>
        <v>0</v>
      </c>
    </row>
    <row r="468" spans="1:25" x14ac:dyDescent="0.3">
      <c r="A468" s="149" t="str">
        <f>IF(LEN(LocatieLijst!A468)=0,"",LocatieLijst!A468)</f>
        <v/>
      </c>
      <c r="B468" s="149" t="str">
        <f>IF(LEN(LocatieLijst!B468)=0,"",LocatieLijst!B468)</f>
        <v/>
      </c>
      <c r="C468" s="149" t="str">
        <f>IF(LEN(LocatieLijst!C468)=0,"",LocatieLijst!C468)</f>
        <v/>
      </c>
      <c r="D468" s="149" t="str">
        <f>IF(LEN(LocatieLijst!D468)=0,"",LocatieLijst!D468)</f>
        <v/>
      </c>
      <c r="E468" s="149" t="str">
        <f>IF(LEN(LocatieLijst!E468)=0,"",LocatieLijst!E468)</f>
        <v/>
      </c>
      <c r="F468" s="149" t="str">
        <f>IF(LEN(LocatieLijst!F468)=0,"",LocatieLijst!F468)</f>
        <v/>
      </c>
      <c r="G468" s="149" t="str">
        <f>IF(LEN(LocatieLijst!G468)=0,"",LocatieLijst!G468)</f>
        <v/>
      </c>
      <c r="H468" s="150" t="str">
        <f>IF(G468="Vervalt","Vervalt",IF(G468=0,"",IF(LEN(G468)=0,"",(VLOOKUP(Scenario1!$G468,PDC!$B$6:$I$74,2,FALSE)))))</f>
        <v/>
      </c>
      <c r="I468" s="149" t="str">
        <f>IF(LEN(LocatieLijst!I468)=0,"",LocatieLijst!I468)</f>
        <v/>
      </c>
      <c r="J468" s="2"/>
      <c r="K468" s="2"/>
      <c r="L468" s="3"/>
      <c r="M468" s="8"/>
      <c r="N468" s="8"/>
      <c r="O468" s="12"/>
      <c r="P468" s="4"/>
      <c r="Q468" s="4"/>
      <c r="R468" s="4"/>
      <c r="S468" s="72">
        <f t="shared" si="14"/>
        <v>0</v>
      </c>
      <c r="T468" s="72">
        <f>IF(G468="Vervalt",0,IF(G468=0,0,IF(LEN(G468)=0,0,(VLOOKUP($G468,PDC!$B$6:$I$74,6,FALSE)))))</f>
        <v>0</v>
      </c>
      <c r="U468" s="72">
        <f t="shared" si="15"/>
        <v>0</v>
      </c>
      <c r="V468" s="73">
        <f>IF(G468="Vervalt",0,IF(J468="Inkoop bij 3e partij",Q468*(1+PDC!$F$28),0))</f>
        <v>0</v>
      </c>
      <c r="W468" s="73">
        <f>IF(G468="Vervalt",0,IF(J468="Inkoop bij 3e partij",P468*(1+PDC!$F$27)+IF(G468=0,0,IF(LEN(G468)=0,0,VLOOKUP($G468,PDC!$B$6:$I$74,7,FALSE))),0))</f>
        <v>0</v>
      </c>
      <c r="X468" s="74">
        <f>IF(G468="Vervalt",0,IF(J468="Inkoop bij 3e partij",0,IF(G468=0,0,IF(LEN(G468)=0,0,VLOOKUP($G468,PDC!$B$6:$I$74,5,FALSE)))))</f>
        <v>0</v>
      </c>
      <c r="Y468" s="74">
        <f>IF(G468="Vervalt",0,IF(J468="On-Net maken (glasvezel)",$M468*PDC!$F$23+$N468*PDC!$F$24+PDC!$F$22+$O468,IF(J468="On-Net maken (radio)",PDC!$F$25+$O468,0)))</f>
        <v>0</v>
      </c>
    </row>
    <row r="469" spans="1:25" x14ac:dyDescent="0.3">
      <c r="A469" s="149" t="str">
        <f>IF(LEN(LocatieLijst!A469)=0,"",LocatieLijst!A469)</f>
        <v/>
      </c>
      <c r="B469" s="149" t="str">
        <f>IF(LEN(LocatieLijst!B469)=0,"",LocatieLijst!B469)</f>
        <v/>
      </c>
      <c r="C469" s="149" t="str">
        <f>IF(LEN(LocatieLijst!C469)=0,"",LocatieLijst!C469)</f>
        <v/>
      </c>
      <c r="D469" s="149" t="str">
        <f>IF(LEN(LocatieLijst!D469)=0,"",LocatieLijst!D469)</f>
        <v/>
      </c>
      <c r="E469" s="149" t="str">
        <f>IF(LEN(LocatieLijst!E469)=0,"",LocatieLijst!E469)</f>
        <v/>
      </c>
      <c r="F469" s="149" t="str">
        <f>IF(LEN(LocatieLijst!F469)=0,"",LocatieLijst!F469)</f>
        <v/>
      </c>
      <c r="G469" s="149" t="str">
        <f>IF(LEN(LocatieLijst!G469)=0,"",LocatieLijst!G469)</f>
        <v/>
      </c>
      <c r="H469" s="150" t="str">
        <f>IF(G469="Vervalt","Vervalt",IF(G469=0,"",IF(LEN(G469)=0,"",(VLOOKUP(Scenario1!$G469,PDC!$B$6:$I$74,2,FALSE)))))</f>
        <v/>
      </c>
      <c r="I469" s="149" t="str">
        <f>IF(LEN(LocatieLijst!I469)=0,"",LocatieLijst!I469)</f>
        <v/>
      </c>
      <c r="J469" s="2"/>
      <c r="K469" s="2"/>
      <c r="L469" s="3"/>
      <c r="M469" s="8"/>
      <c r="N469" s="8"/>
      <c r="O469" s="12"/>
      <c r="P469" s="4"/>
      <c r="Q469" s="4"/>
      <c r="R469" s="4"/>
      <c r="S469" s="72">
        <f t="shared" si="14"/>
        <v>0</v>
      </c>
      <c r="T469" s="72">
        <f>IF(G469="Vervalt",0,IF(G469=0,0,IF(LEN(G469)=0,0,(VLOOKUP($G469,PDC!$B$6:$I$74,6,FALSE)))))</f>
        <v>0</v>
      </c>
      <c r="U469" s="72">
        <f t="shared" si="15"/>
        <v>0</v>
      </c>
      <c r="V469" s="73">
        <f>IF(G469="Vervalt",0,IF(J469="Inkoop bij 3e partij",Q469*(1+PDC!$F$28),0))</f>
        <v>0</v>
      </c>
      <c r="W469" s="73">
        <f>IF(G469="Vervalt",0,IF(J469="Inkoop bij 3e partij",P469*(1+PDC!$F$27)+IF(G469=0,0,IF(LEN(G469)=0,0,VLOOKUP($G469,PDC!$B$6:$I$74,7,FALSE))),0))</f>
        <v>0</v>
      </c>
      <c r="X469" s="74">
        <f>IF(G469="Vervalt",0,IF(J469="Inkoop bij 3e partij",0,IF(G469=0,0,IF(LEN(G469)=0,0,VLOOKUP($G469,PDC!$B$6:$I$74,5,FALSE)))))</f>
        <v>0</v>
      </c>
      <c r="Y469" s="74">
        <f>IF(G469="Vervalt",0,IF(J469="On-Net maken (glasvezel)",$M469*PDC!$F$23+$N469*PDC!$F$24+PDC!$F$22+$O469,IF(J469="On-Net maken (radio)",PDC!$F$25+$O469,0)))</f>
        <v>0</v>
      </c>
    </row>
    <row r="470" spans="1:25" x14ac:dyDescent="0.3">
      <c r="A470" s="149" t="str">
        <f>IF(LEN(LocatieLijst!A470)=0,"",LocatieLijst!A470)</f>
        <v/>
      </c>
      <c r="B470" s="149" t="str">
        <f>IF(LEN(LocatieLijst!B470)=0,"",LocatieLijst!B470)</f>
        <v/>
      </c>
      <c r="C470" s="149" t="str">
        <f>IF(LEN(LocatieLijst!C470)=0,"",LocatieLijst!C470)</f>
        <v/>
      </c>
      <c r="D470" s="149" t="str">
        <f>IF(LEN(LocatieLijst!D470)=0,"",LocatieLijst!D470)</f>
        <v/>
      </c>
      <c r="E470" s="149" t="str">
        <f>IF(LEN(LocatieLijst!E470)=0,"",LocatieLijst!E470)</f>
        <v/>
      </c>
      <c r="F470" s="149" t="str">
        <f>IF(LEN(LocatieLijst!F470)=0,"",LocatieLijst!F470)</f>
        <v/>
      </c>
      <c r="G470" s="149" t="str">
        <f>IF(LEN(LocatieLijst!G470)=0,"",LocatieLijst!G470)</f>
        <v/>
      </c>
      <c r="H470" s="150" t="str">
        <f>IF(G470="Vervalt","Vervalt",IF(G470=0,"",IF(LEN(G470)=0,"",(VLOOKUP(Scenario1!$G470,PDC!$B$6:$I$74,2,FALSE)))))</f>
        <v/>
      </c>
      <c r="I470" s="149" t="str">
        <f>IF(LEN(LocatieLijst!I470)=0,"",LocatieLijst!I470)</f>
        <v/>
      </c>
      <c r="J470" s="2"/>
      <c r="K470" s="2"/>
      <c r="L470" s="3"/>
      <c r="M470" s="8"/>
      <c r="N470" s="8"/>
      <c r="O470" s="12"/>
      <c r="P470" s="4"/>
      <c r="Q470" s="4"/>
      <c r="R470" s="4"/>
      <c r="S470" s="72">
        <f t="shared" si="14"/>
        <v>0</v>
      </c>
      <c r="T470" s="72">
        <f>IF(G470="Vervalt",0,IF(G470=0,0,IF(LEN(G470)=0,0,(VLOOKUP($G470,PDC!$B$6:$I$74,6,FALSE)))))</f>
        <v>0</v>
      </c>
      <c r="U470" s="72">
        <f t="shared" si="15"/>
        <v>0</v>
      </c>
      <c r="V470" s="73">
        <f>IF(G470="Vervalt",0,IF(J470="Inkoop bij 3e partij",Q470*(1+PDC!$F$28),0))</f>
        <v>0</v>
      </c>
      <c r="W470" s="73">
        <f>IF(G470="Vervalt",0,IF(J470="Inkoop bij 3e partij",P470*(1+PDC!$F$27)+IF(G470=0,0,IF(LEN(G470)=0,0,VLOOKUP($G470,PDC!$B$6:$I$74,7,FALSE))),0))</f>
        <v>0</v>
      </c>
      <c r="X470" s="74">
        <f>IF(G470="Vervalt",0,IF(J470="Inkoop bij 3e partij",0,IF(G470=0,0,IF(LEN(G470)=0,0,VLOOKUP($G470,PDC!$B$6:$I$74,5,FALSE)))))</f>
        <v>0</v>
      </c>
      <c r="Y470" s="74">
        <f>IF(G470="Vervalt",0,IF(J470="On-Net maken (glasvezel)",$M470*PDC!$F$23+$N470*PDC!$F$24+PDC!$F$22+$O470,IF(J470="On-Net maken (radio)",PDC!$F$25+$O470,0)))</f>
        <v>0</v>
      </c>
    </row>
    <row r="471" spans="1:25" x14ac:dyDescent="0.3">
      <c r="A471" s="149" t="str">
        <f>IF(LEN(LocatieLijst!A471)=0,"",LocatieLijst!A471)</f>
        <v/>
      </c>
      <c r="B471" s="149" t="str">
        <f>IF(LEN(LocatieLijst!B471)=0,"",LocatieLijst!B471)</f>
        <v/>
      </c>
      <c r="C471" s="149" t="str">
        <f>IF(LEN(LocatieLijst!C471)=0,"",LocatieLijst!C471)</f>
        <v/>
      </c>
      <c r="D471" s="149" t="str">
        <f>IF(LEN(LocatieLijst!D471)=0,"",LocatieLijst!D471)</f>
        <v/>
      </c>
      <c r="E471" s="149" t="str">
        <f>IF(LEN(LocatieLijst!E471)=0,"",LocatieLijst!E471)</f>
        <v/>
      </c>
      <c r="F471" s="149" t="str">
        <f>IF(LEN(LocatieLijst!F471)=0,"",LocatieLijst!F471)</f>
        <v/>
      </c>
      <c r="G471" s="149" t="str">
        <f>IF(LEN(LocatieLijst!G471)=0,"",LocatieLijst!G471)</f>
        <v/>
      </c>
      <c r="H471" s="150" t="str">
        <f>IF(G471="Vervalt","Vervalt",IF(G471=0,"",IF(LEN(G471)=0,"",(VLOOKUP(Scenario1!$G471,PDC!$B$6:$I$74,2,FALSE)))))</f>
        <v/>
      </c>
      <c r="I471" s="149" t="str">
        <f>IF(LEN(LocatieLijst!I471)=0,"",LocatieLijst!I471)</f>
        <v/>
      </c>
      <c r="J471" s="2"/>
      <c r="K471" s="2"/>
      <c r="L471" s="3"/>
      <c r="M471" s="8"/>
      <c r="N471" s="8"/>
      <c r="O471" s="12"/>
      <c r="P471" s="4"/>
      <c r="Q471" s="4"/>
      <c r="R471" s="4"/>
      <c r="S471" s="72">
        <f t="shared" si="14"/>
        <v>0</v>
      </c>
      <c r="T471" s="72">
        <f>IF(G471="Vervalt",0,IF(G471=0,0,IF(LEN(G471)=0,0,(VLOOKUP($G471,PDC!$B$6:$I$74,6,FALSE)))))</f>
        <v>0</v>
      </c>
      <c r="U471" s="72">
        <f t="shared" si="15"/>
        <v>0</v>
      </c>
      <c r="V471" s="73">
        <f>IF(G471="Vervalt",0,IF(J471="Inkoop bij 3e partij",Q471*(1+PDC!$F$28),0))</f>
        <v>0</v>
      </c>
      <c r="W471" s="73">
        <f>IF(G471="Vervalt",0,IF(J471="Inkoop bij 3e partij",P471*(1+PDC!$F$27)+IF(G471=0,0,IF(LEN(G471)=0,0,VLOOKUP($G471,PDC!$B$6:$I$74,7,FALSE))),0))</f>
        <v>0</v>
      </c>
      <c r="X471" s="74">
        <f>IF(G471="Vervalt",0,IF(J471="Inkoop bij 3e partij",0,IF(G471=0,0,IF(LEN(G471)=0,0,VLOOKUP($G471,PDC!$B$6:$I$74,5,FALSE)))))</f>
        <v>0</v>
      </c>
      <c r="Y471" s="74">
        <f>IF(G471="Vervalt",0,IF(J471="On-Net maken (glasvezel)",$M471*PDC!$F$23+$N471*PDC!$F$24+PDC!$F$22+$O471,IF(J471="On-Net maken (radio)",PDC!$F$25+$O471,0)))</f>
        <v>0</v>
      </c>
    </row>
    <row r="472" spans="1:25" x14ac:dyDescent="0.3">
      <c r="A472" s="149" t="str">
        <f>IF(LEN(LocatieLijst!A472)=0,"",LocatieLijst!A472)</f>
        <v/>
      </c>
      <c r="B472" s="149" t="str">
        <f>IF(LEN(LocatieLijst!B472)=0,"",LocatieLijst!B472)</f>
        <v/>
      </c>
      <c r="C472" s="149" t="str">
        <f>IF(LEN(LocatieLijst!C472)=0,"",LocatieLijst!C472)</f>
        <v/>
      </c>
      <c r="D472" s="149" t="str">
        <f>IF(LEN(LocatieLijst!D472)=0,"",LocatieLijst!D472)</f>
        <v/>
      </c>
      <c r="E472" s="149" t="str">
        <f>IF(LEN(LocatieLijst!E472)=0,"",LocatieLijst!E472)</f>
        <v/>
      </c>
      <c r="F472" s="149" t="str">
        <f>IF(LEN(LocatieLijst!F472)=0,"",LocatieLijst!F472)</f>
        <v/>
      </c>
      <c r="G472" s="149" t="str">
        <f>IF(LEN(LocatieLijst!G472)=0,"",LocatieLijst!G472)</f>
        <v/>
      </c>
      <c r="H472" s="150" t="str">
        <f>IF(G472="Vervalt","Vervalt",IF(G472=0,"",IF(LEN(G472)=0,"",(VLOOKUP(Scenario1!$G472,PDC!$B$6:$I$74,2,FALSE)))))</f>
        <v/>
      </c>
      <c r="I472" s="149" t="str">
        <f>IF(LEN(LocatieLijst!I472)=0,"",LocatieLijst!I472)</f>
        <v/>
      </c>
      <c r="J472" s="2"/>
      <c r="K472" s="2"/>
      <c r="L472" s="3"/>
      <c r="M472" s="8"/>
      <c r="N472" s="8"/>
      <c r="O472" s="12"/>
      <c r="P472" s="4"/>
      <c r="Q472" s="4"/>
      <c r="R472" s="4"/>
      <c r="S472" s="72">
        <f t="shared" si="14"/>
        <v>0</v>
      </c>
      <c r="T472" s="72">
        <f>IF(G472="Vervalt",0,IF(G472=0,0,IF(LEN(G472)=0,0,(VLOOKUP($G472,PDC!$B$6:$I$74,6,FALSE)))))</f>
        <v>0</v>
      </c>
      <c r="U472" s="72">
        <f t="shared" si="15"/>
        <v>0</v>
      </c>
      <c r="V472" s="73">
        <f>IF(G472="Vervalt",0,IF(J472="Inkoop bij 3e partij",Q472*(1+PDC!$F$28),0))</f>
        <v>0</v>
      </c>
      <c r="W472" s="73">
        <f>IF(G472="Vervalt",0,IF(J472="Inkoop bij 3e partij",P472*(1+PDC!$F$27)+IF(G472=0,0,IF(LEN(G472)=0,0,VLOOKUP($G472,PDC!$B$6:$I$74,7,FALSE))),0))</f>
        <v>0</v>
      </c>
      <c r="X472" s="74">
        <f>IF(G472="Vervalt",0,IF(J472="Inkoop bij 3e partij",0,IF(G472=0,0,IF(LEN(G472)=0,0,VLOOKUP($G472,PDC!$B$6:$I$74,5,FALSE)))))</f>
        <v>0</v>
      </c>
      <c r="Y472" s="74">
        <f>IF(G472="Vervalt",0,IF(J472="On-Net maken (glasvezel)",$M472*PDC!$F$23+$N472*PDC!$F$24+PDC!$F$22+$O472,IF(J472="On-Net maken (radio)",PDC!$F$25+$O472,0)))</f>
        <v>0</v>
      </c>
    </row>
    <row r="473" spans="1:25" x14ac:dyDescent="0.3">
      <c r="A473" s="149" t="str">
        <f>IF(LEN(LocatieLijst!A473)=0,"",LocatieLijst!A473)</f>
        <v/>
      </c>
      <c r="B473" s="149" t="str">
        <f>IF(LEN(LocatieLijst!B473)=0,"",LocatieLijst!B473)</f>
        <v/>
      </c>
      <c r="C473" s="149" t="str">
        <f>IF(LEN(LocatieLijst!C473)=0,"",LocatieLijst!C473)</f>
        <v/>
      </c>
      <c r="D473" s="149" t="str">
        <f>IF(LEN(LocatieLijst!D473)=0,"",LocatieLijst!D473)</f>
        <v/>
      </c>
      <c r="E473" s="149" t="str">
        <f>IF(LEN(LocatieLijst!E473)=0,"",LocatieLijst!E473)</f>
        <v/>
      </c>
      <c r="F473" s="149" t="str">
        <f>IF(LEN(LocatieLijst!F473)=0,"",LocatieLijst!F473)</f>
        <v/>
      </c>
      <c r="G473" s="149" t="str">
        <f>IF(LEN(LocatieLijst!G473)=0,"",LocatieLijst!G473)</f>
        <v/>
      </c>
      <c r="H473" s="150" t="str">
        <f>IF(G473="Vervalt","Vervalt",IF(G473=0,"",IF(LEN(G473)=0,"",(VLOOKUP(Scenario1!$G473,PDC!$B$6:$I$74,2,FALSE)))))</f>
        <v/>
      </c>
      <c r="I473" s="149" t="str">
        <f>IF(LEN(LocatieLijst!I473)=0,"",LocatieLijst!I473)</f>
        <v/>
      </c>
      <c r="J473" s="2"/>
      <c r="K473" s="2"/>
      <c r="L473" s="3"/>
      <c r="M473" s="8"/>
      <c r="N473" s="8"/>
      <c r="O473" s="12"/>
      <c r="P473" s="4"/>
      <c r="Q473" s="4"/>
      <c r="R473" s="4"/>
      <c r="S473" s="72">
        <f t="shared" si="14"/>
        <v>0</v>
      </c>
      <c r="T473" s="72">
        <f>IF(G473="Vervalt",0,IF(G473=0,0,IF(LEN(G473)=0,0,(VLOOKUP($G473,PDC!$B$6:$I$74,6,FALSE)))))</f>
        <v>0</v>
      </c>
      <c r="U473" s="72">
        <f t="shared" si="15"/>
        <v>0</v>
      </c>
      <c r="V473" s="73">
        <f>IF(G473="Vervalt",0,IF(J473="Inkoop bij 3e partij",Q473*(1+PDC!$F$28),0))</f>
        <v>0</v>
      </c>
      <c r="W473" s="73">
        <f>IF(G473="Vervalt",0,IF(J473="Inkoop bij 3e partij",P473*(1+PDC!$F$27)+IF(G473=0,0,IF(LEN(G473)=0,0,VLOOKUP($G473,PDC!$B$6:$I$74,7,FALSE))),0))</f>
        <v>0</v>
      </c>
      <c r="X473" s="74">
        <f>IF(G473="Vervalt",0,IF(J473="Inkoop bij 3e partij",0,IF(G473=0,0,IF(LEN(G473)=0,0,VLOOKUP($G473,PDC!$B$6:$I$74,5,FALSE)))))</f>
        <v>0</v>
      </c>
      <c r="Y473" s="74">
        <f>IF(G473="Vervalt",0,IF(J473="On-Net maken (glasvezel)",$M473*PDC!$F$23+$N473*PDC!$F$24+PDC!$F$22+$O473,IF(J473="On-Net maken (radio)",PDC!$F$25+$O473,0)))</f>
        <v>0</v>
      </c>
    </row>
    <row r="474" spans="1:25" x14ac:dyDescent="0.3">
      <c r="A474" s="149" t="str">
        <f>IF(LEN(LocatieLijst!A474)=0,"",LocatieLijst!A474)</f>
        <v/>
      </c>
      <c r="B474" s="149" t="str">
        <f>IF(LEN(LocatieLijst!B474)=0,"",LocatieLijst!B474)</f>
        <v/>
      </c>
      <c r="C474" s="149" t="str">
        <f>IF(LEN(LocatieLijst!C474)=0,"",LocatieLijst!C474)</f>
        <v/>
      </c>
      <c r="D474" s="149" t="str">
        <f>IF(LEN(LocatieLijst!D474)=0,"",LocatieLijst!D474)</f>
        <v/>
      </c>
      <c r="E474" s="149" t="str">
        <f>IF(LEN(LocatieLijst!E474)=0,"",LocatieLijst!E474)</f>
        <v/>
      </c>
      <c r="F474" s="149" t="str">
        <f>IF(LEN(LocatieLijst!F474)=0,"",LocatieLijst!F474)</f>
        <v/>
      </c>
      <c r="G474" s="149" t="str">
        <f>IF(LEN(LocatieLijst!G474)=0,"",LocatieLijst!G474)</f>
        <v/>
      </c>
      <c r="H474" s="150" t="str">
        <f>IF(G474="Vervalt","Vervalt",IF(G474=0,"",IF(LEN(G474)=0,"",(VLOOKUP(Scenario1!$G474,PDC!$B$6:$I$74,2,FALSE)))))</f>
        <v/>
      </c>
      <c r="I474" s="149" t="str">
        <f>IF(LEN(LocatieLijst!I474)=0,"",LocatieLijst!I474)</f>
        <v/>
      </c>
      <c r="J474" s="2"/>
      <c r="K474" s="2"/>
      <c r="L474" s="3"/>
      <c r="M474" s="8"/>
      <c r="N474" s="8"/>
      <c r="O474" s="12"/>
      <c r="P474" s="4"/>
      <c r="Q474" s="4"/>
      <c r="R474" s="4"/>
      <c r="S474" s="72">
        <f t="shared" si="14"/>
        <v>0</v>
      </c>
      <c r="T474" s="72">
        <f>IF(G474="Vervalt",0,IF(G474=0,0,IF(LEN(G474)=0,0,(VLOOKUP($G474,PDC!$B$6:$I$74,6,FALSE)))))</f>
        <v>0</v>
      </c>
      <c r="U474" s="72">
        <f t="shared" si="15"/>
        <v>0</v>
      </c>
      <c r="V474" s="73">
        <f>IF(G474="Vervalt",0,IF(J474="Inkoop bij 3e partij",Q474*(1+PDC!$F$28),0))</f>
        <v>0</v>
      </c>
      <c r="W474" s="73">
        <f>IF(G474="Vervalt",0,IF(J474="Inkoop bij 3e partij",P474*(1+PDC!$F$27)+IF(G474=0,0,IF(LEN(G474)=0,0,VLOOKUP($G474,PDC!$B$6:$I$74,7,FALSE))),0))</f>
        <v>0</v>
      </c>
      <c r="X474" s="74">
        <f>IF(G474="Vervalt",0,IF(J474="Inkoop bij 3e partij",0,IF(G474=0,0,IF(LEN(G474)=0,0,VLOOKUP($G474,PDC!$B$6:$I$74,5,FALSE)))))</f>
        <v>0</v>
      </c>
      <c r="Y474" s="74">
        <f>IF(G474="Vervalt",0,IF(J474="On-Net maken (glasvezel)",$M474*PDC!$F$23+$N474*PDC!$F$24+PDC!$F$22+$O474,IF(J474="On-Net maken (radio)",PDC!$F$25+$O474,0)))</f>
        <v>0</v>
      </c>
    </row>
    <row r="475" spans="1:25" x14ac:dyDescent="0.3">
      <c r="A475" s="149" t="str">
        <f>IF(LEN(LocatieLijst!A475)=0,"",LocatieLijst!A475)</f>
        <v/>
      </c>
      <c r="B475" s="149" t="str">
        <f>IF(LEN(LocatieLijst!B475)=0,"",LocatieLijst!B475)</f>
        <v/>
      </c>
      <c r="C475" s="149" t="str">
        <f>IF(LEN(LocatieLijst!C475)=0,"",LocatieLijst!C475)</f>
        <v/>
      </c>
      <c r="D475" s="149" t="str">
        <f>IF(LEN(LocatieLijst!D475)=0,"",LocatieLijst!D475)</f>
        <v/>
      </c>
      <c r="E475" s="149" t="str">
        <f>IF(LEN(LocatieLijst!E475)=0,"",LocatieLijst!E475)</f>
        <v/>
      </c>
      <c r="F475" s="149" t="str">
        <f>IF(LEN(LocatieLijst!F475)=0,"",LocatieLijst!F475)</f>
        <v/>
      </c>
      <c r="G475" s="149" t="str">
        <f>IF(LEN(LocatieLijst!G475)=0,"",LocatieLijst!G475)</f>
        <v/>
      </c>
      <c r="H475" s="150" t="str">
        <f>IF(G475="Vervalt","Vervalt",IF(G475=0,"",IF(LEN(G475)=0,"",(VLOOKUP(Scenario1!$G475,PDC!$B$6:$I$74,2,FALSE)))))</f>
        <v/>
      </c>
      <c r="I475" s="149" t="str">
        <f>IF(LEN(LocatieLijst!I475)=0,"",LocatieLijst!I475)</f>
        <v/>
      </c>
      <c r="J475" s="2"/>
      <c r="K475" s="2"/>
      <c r="L475" s="3"/>
      <c r="M475" s="8"/>
      <c r="N475" s="8"/>
      <c r="O475" s="12"/>
      <c r="P475" s="4"/>
      <c r="Q475" s="4"/>
      <c r="R475" s="4"/>
      <c r="S475" s="72">
        <f t="shared" si="14"/>
        <v>0</v>
      </c>
      <c r="T475" s="72">
        <f>IF(G475="Vervalt",0,IF(G475=0,0,IF(LEN(G475)=0,0,(VLOOKUP($G475,PDC!$B$6:$I$74,6,FALSE)))))</f>
        <v>0</v>
      </c>
      <c r="U475" s="72">
        <f t="shared" si="15"/>
        <v>0</v>
      </c>
      <c r="V475" s="73">
        <f>IF(G475="Vervalt",0,IF(J475="Inkoop bij 3e partij",Q475*(1+PDC!$F$28),0))</f>
        <v>0</v>
      </c>
      <c r="W475" s="73">
        <f>IF(G475="Vervalt",0,IF(J475="Inkoop bij 3e partij",P475*(1+PDC!$F$27)+IF(G475=0,0,IF(LEN(G475)=0,0,VLOOKUP($G475,PDC!$B$6:$I$74,7,FALSE))),0))</f>
        <v>0</v>
      </c>
      <c r="X475" s="74">
        <f>IF(G475="Vervalt",0,IF(J475="Inkoop bij 3e partij",0,IF(G475=0,0,IF(LEN(G475)=0,0,VLOOKUP($G475,PDC!$B$6:$I$74,5,FALSE)))))</f>
        <v>0</v>
      </c>
      <c r="Y475" s="74">
        <f>IF(G475="Vervalt",0,IF(J475="On-Net maken (glasvezel)",$M475*PDC!$F$23+$N475*PDC!$F$24+PDC!$F$22+$O475,IF(J475="On-Net maken (radio)",PDC!$F$25+$O475,0)))</f>
        <v>0</v>
      </c>
    </row>
    <row r="476" spans="1:25" x14ac:dyDescent="0.3">
      <c r="A476" s="149" t="str">
        <f>IF(LEN(LocatieLijst!A476)=0,"",LocatieLijst!A476)</f>
        <v/>
      </c>
      <c r="B476" s="149" t="str">
        <f>IF(LEN(LocatieLijst!B476)=0,"",LocatieLijst!B476)</f>
        <v/>
      </c>
      <c r="C476" s="149" t="str">
        <f>IF(LEN(LocatieLijst!C476)=0,"",LocatieLijst!C476)</f>
        <v/>
      </c>
      <c r="D476" s="149" t="str">
        <f>IF(LEN(LocatieLijst!D476)=0,"",LocatieLijst!D476)</f>
        <v/>
      </c>
      <c r="E476" s="149" t="str">
        <f>IF(LEN(LocatieLijst!E476)=0,"",LocatieLijst!E476)</f>
        <v/>
      </c>
      <c r="F476" s="149" t="str">
        <f>IF(LEN(LocatieLijst!F476)=0,"",LocatieLijst!F476)</f>
        <v/>
      </c>
      <c r="G476" s="149" t="str">
        <f>IF(LEN(LocatieLijst!G476)=0,"",LocatieLijst!G476)</f>
        <v/>
      </c>
      <c r="H476" s="150" t="str">
        <f>IF(G476="Vervalt","Vervalt",IF(G476=0,"",IF(LEN(G476)=0,"",(VLOOKUP(Scenario1!$G476,PDC!$B$6:$I$74,2,FALSE)))))</f>
        <v/>
      </c>
      <c r="I476" s="149" t="str">
        <f>IF(LEN(LocatieLijst!I476)=0,"",LocatieLijst!I476)</f>
        <v/>
      </c>
      <c r="J476" s="2"/>
      <c r="K476" s="2"/>
      <c r="L476" s="3"/>
      <c r="M476" s="8"/>
      <c r="N476" s="8"/>
      <c r="O476" s="12"/>
      <c r="P476" s="4"/>
      <c r="Q476" s="4"/>
      <c r="R476" s="4"/>
      <c r="S476" s="72">
        <f t="shared" si="14"/>
        <v>0</v>
      </c>
      <c r="T476" s="72">
        <f>IF(G476="Vervalt",0,IF(G476=0,0,IF(LEN(G476)=0,0,(VLOOKUP($G476,PDC!$B$6:$I$74,6,FALSE)))))</f>
        <v>0</v>
      </c>
      <c r="U476" s="72">
        <f t="shared" si="15"/>
        <v>0</v>
      </c>
      <c r="V476" s="73">
        <f>IF(G476="Vervalt",0,IF(J476="Inkoop bij 3e partij",Q476*(1+PDC!$F$28),0))</f>
        <v>0</v>
      </c>
      <c r="W476" s="73">
        <f>IF(G476="Vervalt",0,IF(J476="Inkoop bij 3e partij",P476*(1+PDC!$F$27)+IF(G476=0,0,IF(LEN(G476)=0,0,VLOOKUP($G476,PDC!$B$6:$I$74,7,FALSE))),0))</f>
        <v>0</v>
      </c>
      <c r="X476" s="74">
        <f>IF(G476="Vervalt",0,IF(J476="Inkoop bij 3e partij",0,IF(G476=0,0,IF(LEN(G476)=0,0,VLOOKUP($G476,PDC!$B$6:$I$74,5,FALSE)))))</f>
        <v>0</v>
      </c>
      <c r="Y476" s="74">
        <f>IF(G476="Vervalt",0,IF(J476="On-Net maken (glasvezel)",$M476*PDC!$F$23+$N476*PDC!$F$24+PDC!$F$22+$O476,IF(J476="On-Net maken (radio)",PDC!$F$25+$O476,0)))</f>
        <v>0</v>
      </c>
    </row>
    <row r="477" spans="1:25" x14ac:dyDescent="0.3">
      <c r="A477" s="149" t="str">
        <f>IF(LEN(LocatieLijst!A477)=0,"",LocatieLijst!A477)</f>
        <v/>
      </c>
      <c r="B477" s="149" t="str">
        <f>IF(LEN(LocatieLijst!B477)=0,"",LocatieLijst!B477)</f>
        <v/>
      </c>
      <c r="C477" s="149" t="str">
        <f>IF(LEN(LocatieLijst!C477)=0,"",LocatieLijst!C477)</f>
        <v/>
      </c>
      <c r="D477" s="149" t="str">
        <f>IF(LEN(LocatieLijst!D477)=0,"",LocatieLijst!D477)</f>
        <v/>
      </c>
      <c r="E477" s="149" t="str">
        <f>IF(LEN(LocatieLijst!E477)=0,"",LocatieLijst!E477)</f>
        <v/>
      </c>
      <c r="F477" s="149" t="str">
        <f>IF(LEN(LocatieLijst!F477)=0,"",LocatieLijst!F477)</f>
        <v/>
      </c>
      <c r="G477" s="149" t="str">
        <f>IF(LEN(LocatieLijst!G477)=0,"",LocatieLijst!G477)</f>
        <v/>
      </c>
      <c r="H477" s="150" t="str">
        <f>IF(G477="Vervalt","Vervalt",IF(G477=0,"",IF(LEN(G477)=0,"",(VLOOKUP(Scenario1!$G477,PDC!$B$6:$I$74,2,FALSE)))))</f>
        <v/>
      </c>
      <c r="I477" s="149" t="str">
        <f>IF(LEN(LocatieLijst!I477)=0,"",LocatieLijst!I477)</f>
        <v/>
      </c>
      <c r="J477" s="2"/>
      <c r="K477" s="2"/>
      <c r="L477" s="3"/>
      <c r="M477" s="8"/>
      <c r="N477" s="8"/>
      <c r="O477" s="12"/>
      <c r="P477" s="4"/>
      <c r="Q477" s="4"/>
      <c r="R477" s="4"/>
      <c r="S477" s="72">
        <f t="shared" si="14"/>
        <v>0</v>
      </c>
      <c r="T477" s="72">
        <f>IF(G477="Vervalt",0,IF(G477=0,0,IF(LEN(G477)=0,0,(VLOOKUP($G477,PDC!$B$6:$I$74,6,FALSE)))))</f>
        <v>0</v>
      </c>
      <c r="U477" s="72">
        <f t="shared" si="15"/>
        <v>0</v>
      </c>
      <c r="V477" s="73">
        <f>IF(G477="Vervalt",0,IF(J477="Inkoop bij 3e partij",Q477*(1+PDC!$F$28),0))</f>
        <v>0</v>
      </c>
      <c r="W477" s="73">
        <f>IF(G477="Vervalt",0,IF(J477="Inkoop bij 3e partij",P477*(1+PDC!$F$27)+IF(G477=0,0,IF(LEN(G477)=0,0,VLOOKUP($G477,PDC!$B$6:$I$74,7,FALSE))),0))</f>
        <v>0</v>
      </c>
      <c r="X477" s="74">
        <f>IF(G477="Vervalt",0,IF(J477="Inkoop bij 3e partij",0,IF(G477=0,0,IF(LEN(G477)=0,0,VLOOKUP($G477,PDC!$B$6:$I$74,5,FALSE)))))</f>
        <v>0</v>
      </c>
      <c r="Y477" s="74">
        <f>IF(G477="Vervalt",0,IF(J477="On-Net maken (glasvezel)",$M477*PDC!$F$23+$N477*PDC!$F$24+PDC!$F$22+$O477,IF(J477="On-Net maken (radio)",PDC!$F$25+$O477,0)))</f>
        <v>0</v>
      </c>
    </row>
    <row r="478" spans="1:25" x14ac:dyDescent="0.3">
      <c r="A478" s="149" t="str">
        <f>IF(LEN(LocatieLijst!A478)=0,"",LocatieLijst!A478)</f>
        <v/>
      </c>
      <c r="B478" s="149" t="str">
        <f>IF(LEN(LocatieLijst!B478)=0,"",LocatieLijst!B478)</f>
        <v/>
      </c>
      <c r="C478" s="149" t="str">
        <f>IF(LEN(LocatieLijst!C478)=0,"",LocatieLijst!C478)</f>
        <v/>
      </c>
      <c r="D478" s="149" t="str">
        <f>IF(LEN(LocatieLijst!D478)=0,"",LocatieLijst!D478)</f>
        <v/>
      </c>
      <c r="E478" s="149" t="str">
        <f>IF(LEN(LocatieLijst!E478)=0,"",LocatieLijst!E478)</f>
        <v/>
      </c>
      <c r="F478" s="149" t="str">
        <f>IF(LEN(LocatieLijst!F478)=0,"",LocatieLijst!F478)</f>
        <v/>
      </c>
      <c r="G478" s="149" t="str">
        <f>IF(LEN(LocatieLijst!G478)=0,"",LocatieLijst!G478)</f>
        <v/>
      </c>
      <c r="H478" s="150" t="str">
        <f>IF(G478="Vervalt","Vervalt",IF(G478=0,"",IF(LEN(G478)=0,"",(VLOOKUP(Scenario1!$G478,PDC!$B$6:$I$74,2,FALSE)))))</f>
        <v/>
      </c>
      <c r="I478" s="149" t="str">
        <f>IF(LEN(LocatieLijst!I478)=0,"",LocatieLijst!I478)</f>
        <v/>
      </c>
      <c r="J478" s="2"/>
      <c r="K478" s="2"/>
      <c r="L478" s="3"/>
      <c r="M478" s="8"/>
      <c r="N478" s="8"/>
      <c r="O478" s="12"/>
      <c r="P478" s="4"/>
      <c r="Q478" s="4"/>
      <c r="R478" s="4"/>
      <c r="S478" s="72">
        <f t="shared" si="14"/>
        <v>0</v>
      </c>
      <c r="T478" s="72">
        <f>IF(G478="Vervalt",0,IF(G478=0,0,IF(LEN(G478)=0,0,(VLOOKUP($G478,PDC!$B$6:$I$74,6,FALSE)))))</f>
        <v>0</v>
      </c>
      <c r="U478" s="72">
        <f t="shared" si="15"/>
        <v>0</v>
      </c>
      <c r="V478" s="73">
        <f>IF(G478="Vervalt",0,IF(J478="Inkoop bij 3e partij",Q478*(1+PDC!$F$28),0))</f>
        <v>0</v>
      </c>
      <c r="W478" s="73">
        <f>IF(G478="Vervalt",0,IF(J478="Inkoop bij 3e partij",P478*(1+PDC!$F$27)+IF(G478=0,0,IF(LEN(G478)=0,0,VLOOKUP($G478,PDC!$B$6:$I$74,7,FALSE))),0))</f>
        <v>0</v>
      </c>
      <c r="X478" s="74">
        <f>IF(G478="Vervalt",0,IF(J478="Inkoop bij 3e partij",0,IF(G478=0,0,IF(LEN(G478)=0,0,VLOOKUP($G478,PDC!$B$6:$I$74,5,FALSE)))))</f>
        <v>0</v>
      </c>
      <c r="Y478" s="74">
        <f>IF(G478="Vervalt",0,IF(J478="On-Net maken (glasvezel)",$M478*PDC!$F$23+$N478*PDC!$F$24+PDC!$F$22+$O478,IF(J478="On-Net maken (radio)",PDC!$F$25+$O478,0)))</f>
        <v>0</v>
      </c>
    </row>
    <row r="479" spans="1:25" x14ac:dyDescent="0.3">
      <c r="A479" s="149" t="str">
        <f>IF(LEN(LocatieLijst!A479)=0,"",LocatieLijst!A479)</f>
        <v/>
      </c>
      <c r="B479" s="149" t="str">
        <f>IF(LEN(LocatieLijst!B479)=0,"",LocatieLijst!B479)</f>
        <v/>
      </c>
      <c r="C479" s="149" t="str">
        <f>IF(LEN(LocatieLijst!C479)=0,"",LocatieLijst!C479)</f>
        <v/>
      </c>
      <c r="D479" s="149" t="str">
        <f>IF(LEN(LocatieLijst!D479)=0,"",LocatieLijst!D479)</f>
        <v/>
      </c>
      <c r="E479" s="149" t="str">
        <f>IF(LEN(LocatieLijst!E479)=0,"",LocatieLijst!E479)</f>
        <v/>
      </c>
      <c r="F479" s="149" t="str">
        <f>IF(LEN(LocatieLijst!F479)=0,"",LocatieLijst!F479)</f>
        <v/>
      </c>
      <c r="G479" s="149" t="str">
        <f>IF(LEN(LocatieLijst!G479)=0,"",LocatieLijst!G479)</f>
        <v/>
      </c>
      <c r="H479" s="150" t="str">
        <f>IF(G479="Vervalt","Vervalt",IF(G479=0,"",IF(LEN(G479)=0,"",(VLOOKUP(Scenario1!$G479,PDC!$B$6:$I$74,2,FALSE)))))</f>
        <v/>
      </c>
      <c r="I479" s="149" t="str">
        <f>IF(LEN(LocatieLijst!I479)=0,"",LocatieLijst!I479)</f>
        <v/>
      </c>
      <c r="J479" s="2"/>
      <c r="K479" s="2"/>
      <c r="L479" s="3"/>
      <c r="M479" s="8"/>
      <c r="N479" s="8"/>
      <c r="O479" s="12"/>
      <c r="P479" s="4"/>
      <c r="Q479" s="4"/>
      <c r="R479" s="4"/>
      <c r="S479" s="72">
        <f t="shared" si="14"/>
        <v>0</v>
      </c>
      <c r="T479" s="72">
        <f>IF(G479="Vervalt",0,IF(G479=0,0,IF(LEN(G479)=0,0,(VLOOKUP($G479,PDC!$B$6:$I$74,6,FALSE)))))</f>
        <v>0</v>
      </c>
      <c r="U479" s="72">
        <f t="shared" si="15"/>
        <v>0</v>
      </c>
      <c r="V479" s="73">
        <f>IF(G479="Vervalt",0,IF(J479="Inkoop bij 3e partij",Q479*(1+PDC!$F$28),0))</f>
        <v>0</v>
      </c>
      <c r="W479" s="73">
        <f>IF(G479="Vervalt",0,IF(J479="Inkoop bij 3e partij",P479*(1+PDC!$F$27)+IF(G479=0,0,IF(LEN(G479)=0,0,VLOOKUP($G479,PDC!$B$6:$I$74,7,FALSE))),0))</f>
        <v>0</v>
      </c>
      <c r="X479" s="74">
        <f>IF(G479="Vervalt",0,IF(J479="Inkoop bij 3e partij",0,IF(G479=0,0,IF(LEN(G479)=0,0,VLOOKUP($G479,PDC!$B$6:$I$74,5,FALSE)))))</f>
        <v>0</v>
      </c>
      <c r="Y479" s="74">
        <f>IF(G479="Vervalt",0,IF(J479="On-Net maken (glasvezel)",$M479*PDC!$F$23+$N479*PDC!$F$24+PDC!$F$22+$O479,IF(J479="On-Net maken (radio)",PDC!$F$25+$O479,0)))</f>
        <v>0</v>
      </c>
    </row>
    <row r="480" spans="1:25" x14ac:dyDescent="0.3">
      <c r="A480" s="149" t="str">
        <f>IF(LEN(LocatieLijst!A480)=0,"",LocatieLijst!A480)</f>
        <v/>
      </c>
      <c r="B480" s="149" t="str">
        <f>IF(LEN(LocatieLijst!B480)=0,"",LocatieLijst!B480)</f>
        <v/>
      </c>
      <c r="C480" s="149" t="str">
        <f>IF(LEN(LocatieLijst!C480)=0,"",LocatieLijst!C480)</f>
        <v/>
      </c>
      <c r="D480" s="149" t="str">
        <f>IF(LEN(LocatieLijst!D480)=0,"",LocatieLijst!D480)</f>
        <v/>
      </c>
      <c r="E480" s="149" t="str">
        <f>IF(LEN(LocatieLijst!E480)=0,"",LocatieLijst!E480)</f>
        <v/>
      </c>
      <c r="F480" s="149" t="str">
        <f>IF(LEN(LocatieLijst!F480)=0,"",LocatieLijst!F480)</f>
        <v/>
      </c>
      <c r="G480" s="149" t="str">
        <f>IF(LEN(LocatieLijst!G480)=0,"",LocatieLijst!G480)</f>
        <v/>
      </c>
      <c r="H480" s="150" t="str">
        <f>IF(G480="Vervalt","Vervalt",IF(G480=0,"",IF(LEN(G480)=0,"",(VLOOKUP(Scenario1!$G480,PDC!$B$6:$I$74,2,FALSE)))))</f>
        <v/>
      </c>
      <c r="I480" s="149" t="str">
        <f>IF(LEN(LocatieLijst!I480)=0,"",LocatieLijst!I480)</f>
        <v/>
      </c>
      <c r="J480" s="2"/>
      <c r="K480" s="2"/>
      <c r="L480" s="3"/>
      <c r="M480" s="8"/>
      <c r="N480" s="8"/>
      <c r="O480" s="12"/>
      <c r="P480" s="4"/>
      <c r="Q480" s="4"/>
      <c r="R480" s="4"/>
      <c r="S480" s="72">
        <f t="shared" si="14"/>
        <v>0</v>
      </c>
      <c r="T480" s="72">
        <f>IF(G480="Vervalt",0,IF(G480=0,0,IF(LEN(G480)=0,0,(VLOOKUP($G480,PDC!$B$6:$I$74,6,FALSE)))))</f>
        <v>0</v>
      </c>
      <c r="U480" s="72">
        <f t="shared" si="15"/>
        <v>0</v>
      </c>
      <c r="V480" s="73">
        <f>IF(G480="Vervalt",0,IF(J480="Inkoop bij 3e partij",Q480*(1+PDC!$F$28),0))</f>
        <v>0</v>
      </c>
      <c r="W480" s="73">
        <f>IF(G480="Vervalt",0,IF(J480="Inkoop bij 3e partij",P480*(1+PDC!$F$27)+IF(G480=0,0,IF(LEN(G480)=0,0,VLOOKUP($G480,PDC!$B$6:$I$74,7,FALSE))),0))</f>
        <v>0</v>
      </c>
      <c r="X480" s="74">
        <f>IF(G480="Vervalt",0,IF(J480="Inkoop bij 3e partij",0,IF(G480=0,0,IF(LEN(G480)=0,0,VLOOKUP($G480,PDC!$B$6:$I$74,5,FALSE)))))</f>
        <v>0</v>
      </c>
      <c r="Y480" s="74">
        <f>IF(G480="Vervalt",0,IF(J480="On-Net maken (glasvezel)",$M480*PDC!$F$23+$N480*PDC!$F$24+PDC!$F$22+$O480,IF(J480="On-Net maken (radio)",PDC!$F$25+$O480,0)))</f>
        <v>0</v>
      </c>
    </row>
    <row r="481" spans="1:25" x14ac:dyDescent="0.3">
      <c r="A481" s="149" t="str">
        <f>IF(LEN(LocatieLijst!A481)=0,"",LocatieLijst!A481)</f>
        <v/>
      </c>
      <c r="B481" s="149" t="str">
        <f>IF(LEN(LocatieLijst!B481)=0,"",LocatieLijst!B481)</f>
        <v/>
      </c>
      <c r="C481" s="149" t="str">
        <f>IF(LEN(LocatieLijst!C481)=0,"",LocatieLijst!C481)</f>
        <v/>
      </c>
      <c r="D481" s="149" t="str">
        <f>IF(LEN(LocatieLijst!D481)=0,"",LocatieLijst!D481)</f>
        <v/>
      </c>
      <c r="E481" s="149" t="str">
        <f>IF(LEN(LocatieLijst!E481)=0,"",LocatieLijst!E481)</f>
        <v/>
      </c>
      <c r="F481" s="149" t="str">
        <f>IF(LEN(LocatieLijst!F481)=0,"",LocatieLijst!F481)</f>
        <v/>
      </c>
      <c r="G481" s="149" t="str">
        <f>IF(LEN(LocatieLijst!G481)=0,"",LocatieLijst!G481)</f>
        <v/>
      </c>
      <c r="H481" s="150" t="str">
        <f>IF(G481="Vervalt","Vervalt",IF(G481=0,"",IF(LEN(G481)=0,"",(VLOOKUP(Scenario1!$G481,PDC!$B$6:$I$74,2,FALSE)))))</f>
        <v/>
      </c>
      <c r="I481" s="149" t="str">
        <f>IF(LEN(LocatieLijst!I481)=0,"",LocatieLijst!I481)</f>
        <v/>
      </c>
      <c r="J481" s="2"/>
      <c r="K481" s="2"/>
      <c r="L481" s="3"/>
      <c r="M481" s="8"/>
      <c r="N481" s="8"/>
      <c r="O481" s="12"/>
      <c r="P481" s="4"/>
      <c r="Q481" s="4"/>
      <c r="R481" s="4"/>
      <c r="S481" s="72">
        <f t="shared" si="14"/>
        <v>0</v>
      </c>
      <c r="T481" s="72">
        <f>IF(G481="Vervalt",0,IF(G481=0,0,IF(LEN(G481)=0,0,(VLOOKUP($G481,PDC!$B$6:$I$74,6,FALSE)))))</f>
        <v>0</v>
      </c>
      <c r="U481" s="72">
        <f t="shared" si="15"/>
        <v>0</v>
      </c>
      <c r="V481" s="73">
        <f>IF(G481="Vervalt",0,IF(J481="Inkoop bij 3e partij",Q481*(1+PDC!$F$28),0))</f>
        <v>0</v>
      </c>
      <c r="W481" s="73">
        <f>IF(G481="Vervalt",0,IF(J481="Inkoop bij 3e partij",P481*(1+PDC!$F$27)+IF(G481=0,0,IF(LEN(G481)=0,0,VLOOKUP($G481,PDC!$B$6:$I$74,7,FALSE))),0))</f>
        <v>0</v>
      </c>
      <c r="X481" s="74">
        <f>IF(G481="Vervalt",0,IF(J481="Inkoop bij 3e partij",0,IF(G481=0,0,IF(LEN(G481)=0,0,VLOOKUP($G481,PDC!$B$6:$I$74,5,FALSE)))))</f>
        <v>0</v>
      </c>
      <c r="Y481" s="74">
        <f>IF(G481="Vervalt",0,IF(J481="On-Net maken (glasvezel)",$M481*PDC!$F$23+$N481*PDC!$F$24+PDC!$F$22+$O481,IF(J481="On-Net maken (radio)",PDC!$F$25+$O481,0)))</f>
        <v>0</v>
      </c>
    </row>
    <row r="482" spans="1:25" x14ac:dyDescent="0.3">
      <c r="A482" s="149" t="str">
        <f>IF(LEN(LocatieLijst!A482)=0,"",LocatieLijst!A482)</f>
        <v/>
      </c>
      <c r="B482" s="149" t="str">
        <f>IF(LEN(LocatieLijst!B482)=0,"",LocatieLijst!B482)</f>
        <v/>
      </c>
      <c r="C482" s="149" t="str">
        <f>IF(LEN(LocatieLijst!C482)=0,"",LocatieLijst!C482)</f>
        <v/>
      </c>
      <c r="D482" s="149" t="str">
        <f>IF(LEN(LocatieLijst!D482)=0,"",LocatieLijst!D482)</f>
        <v/>
      </c>
      <c r="E482" s="149" t="str">
        <f>IF(LEN(LocatieLijst!E482)=0,"",LocatieLijst!E482)</f>
        <v/>
      </c>
      <c r="F482" s="149" t="str">
        <f>IF(LEN(LocatieLijst!F482)=0,"",LocatieLijst!F482)</f>
        <v/>
      </c>
      <c r="G482" s="149" t="str">
        <f>IF(LEN(LocatieLijst!G482)=0,"",LocatieLijst!G482)</f>
        <v/>
      </c>
      <c r="H482" s="150" t="str">
        <f>IF(G482="Vervalt","Vervalt",IF(G482=0,"",IF(LEN(G482)=0,"",(VLOOKUP(Scenario1!$G482,PDC!$B$6:$I$74,2,FALSE)))))</f>
        <v/>
      </c>
      <c r="I482" s="149" t="str">
        <f>IF(LEN(LocatieLijst!I482)=0,"",LocatieLijst!I482)</f>
        <v/>
      </c>
      <c r="J482" s="2"/>
      <c r="K482" s="2"/>
      <c r="L482" s="3"/>
      <c r="M482" s="8"/>
      <c r="N482" s="8"/>
      <c r="O482" s="12"/>
      <c r="P482" s="4"/>
      <c r="Q482" s="4"/>
      <c r="R482" s="4"/>
      <c r="S482" s="72">
        <f t="shared" si="14"/>
        <v>0</v>
      </c>
      <c r="T482" s="72">
        <f>IF(G482="Vervalt",0,IF(G482=0,0,IF(LEN(G482)=0,0,(VLOOKUP($G482,PDC!$B$6:$I$74,6,FALSE)))))</f>
        <v>0</v>
      </c>
      <c r="U482" s="72">
        <f t="shared" si="15"/>
        <v>0</v>
      </c>
      <c r="V482" s="73">
        <f>IF(G482="Vervalt",0,IF(J482="Inkoop bij 3e partij",Q482*(1+PDC!$F$28),0))</f>
        <v>0</v>
      </c>
      <c r="W482" s="73">
        <f>IF(G482="Vervalt",0,IF(J482="Inkoop bij 3e partij",P482*(1+PDC!$F$27)+IF(G482=0,0,IF(LEN(G482)=0,0,VLOOKUP($G482,PDC!$B$6:$I$74,7,FALSE))),0))</f>
        <v>0</v>
      </c>
      <c r="X482" s="74">
        <f>IF(G482="Vervalt",0,IF(J482="Inkoop bij 3e partij",0,IF(G482=0,0,IF(LEN(G482)=0,0,VLOOKUP($G482,PDC!$B$6:$I$74,5,FALSE)))))</f>
        <v>0</v>
      </c>
      <c r="Y482" s="74">
        <f>IF(G482="Vervalt",0,IF(J482="On-Net maken (glasvezel)",$M482*PDC!$F$23+$N482*PDC!$F$24+PDC!$F$22+$O482,IF(J482="On-Net maken (radio)",PDC!$F$25+$O482,0)))</f>
        <v>0</v>
      </c>
    </row>
    <row r="483" spans="1:25" x14ac:dyDescent="0.3">
      <c r="A483" s="149" t="str">
        <f>IF(LEN(LocatieLijst!A483)=0,"",LocatieLijst!A483)</f>
        <v/>
      </c>
      <c r="B483" s="149" t="str">
        <f>IF(LEN(LocatieLijst!B483)=0,"",LocatieLijst!B483)</f>
        <v/>
      </c>
      <c r="C483" s="149" t="str">
        <f>IF(LEN(LocatieLijst!C483)=0,"",LocatieLijst!C483)</f>
        <v/>
      </c>
      <c r="D483" s="149" t="str">
        <f>IF(LEN(LocatieLijst!D483)=0,"",LocatieLijst!D483)</f>
        <v/>
      </c>
      <c r="E483" s="149" t="str">
        <f>IF(LEN(LocatieLijst!E483)=0,"",LocatieLijst!E483)</f>
        <v/>
      </c>
      <c r="F483" s="149" t="str">
        <f>IF(LEN(LocatieLijst!F483)=0,"",LocatieLijst!F483)</f>
        <v/>
      </c>
      <c r="G483" s="149" t="str">
        <f>IF(LEN(LocatieLijst!G483)=0,"",LocatieLijst!G483)</f>
        <v/>
      </c>
      <c r="H483" s="150" t="str">
        <f>IF(G483="Vervalt","Vervalt",IF(G483=0,"",IF(LEN(G483)=0,"",(VLOOKUP(Scenario1!$G483,PDC!$B$6:$I$74,2,FALSE)))))</f>
        <v/>
      </c>
      <c r="I483" s="149" t="str">
        <f>IF(LEN(LocatieLijst!I483)=0,"",LocatieLijst!I483)</f>
        <v/>
      </c>
      <c r="J483" s="2"/>
      <c r="K483" s="2"/>
      <c r="L483" s="3"/>
      <c r="M483" s="8"/>
      <c r="N483" s="8"/>
      <c r="O483" s="12"/>
      <c r="P483" s="4"/>
      <c r="Q483" s="4"/>
      <c r="R483" s="4"/>
      <c r="S483" s="72">
        <f t="shared" si="14"/>
        <v>0</v>
      </c>
      <c r="T483" s="72">
        <f>IF(G483="Vervalt",0,IF(G483=0,0,IF(LEN(G483)=0,0,(VLOOKUP($G483,PDC!$B$6:$I$74,6,FALSE)))))</f>
        <v>0</v>
      </c>
      <c r="U483" s="72">
        <f t="shared" si="15"/>
        <v>0</v>
      </c>
      <c r="V483" s="73">
        <f>IF(G483="Vervalt",0,IF(J483="Inkoop bij 3e partij",Q483*(1+PDC!$F$28),0))</f>
        <v>0</v>
      </c>
      <c r="W483" s="73">
        <f>IF(G483="Vervalt",0,IF(J483="Inkoop bij 3e partij",P483*(1+PDC!$F$27)+IF(G483=0,0,IF(LEN(G483)=0,0,VLOOKUP($G483,PDC!$B$6:$I$74,7,FALSE))),0))</f>
        <v>0</v>
      </c>
      <c r="X483" s="74">
        <f>IF(G483="Vervalt",0,IF(J483="Inkoop bij 3e partij",0,IF(G483=0,0,IF(LEN(G483)=0,0,VLOOKUP($G483,PDC!$B$6:$I$74,5,FALSE)))))</f>
        <v>0</v>
      </c>
      <c r="Y483" s="74">
        <f>IF(G483="Vervalt",0,IF(J483="On-Net maken (glasvezel)",$M483*PDC!$F$23+$N483*PDC!$F$24+PDC!$F$22+$O483,IF(J483="On-Net maken (radio)",PDC!$F$25+$O483,0)))</f>
        <v>0</v>
      </c>
    </row>
    <row r="484" spans="1:25" x14ac:dyDescent="0.3">
      <c r="A484" s="149" t="str">
        <f>IF(LEN(LocatieLijst!A484)=0,"",LocatieLijst!A484)</f>
        <v/>
      </c>
      <c r="B484" s="149" t="str">
        <f>IF(LEN(LocatieLijst!B484)=0,"",LocatieLijst!B484)</f>
        <v/>
      </c>
      <c r="C484" s="149" t="str">
        <f>IF(LEN(LocatieLijst!C484)=0,"",LocatieLijst!C484)</f>
        <v/>
      </c>
      <c r="D484" s="149" t="str">
        <f>IF(LEN(LocatieLijst!D484)=0,"",LocatieLijst!D484)</f>
        <v/>
      </c>
      <c r="E484" s="149" t="str">
        <f>IF(LEN(LocatieLijst!E484)=0,"",LocatieLijst!E484)</f>
        <v/>
      </c>
      <c r="F484" s="149" t="str">
        <f>IF(LEN(LocatieLijst!F484)=0,"",LocatieLijst!F484)</f>
        <v/>
      </c>
      <c r="G484" s="149" t="str">
        <f>IF(LEN(LocatieLijst!G484)=0,"",LocatieLijst!G484)</f>
        <v/>
      </c>
      <c r="H484" s="150" t="str">
        <f>IF(G484="Vervalt","Vervalt",IF(G484=0,"",IF(LEN(G484)=0,"",(VLOOKUP(Scenario1!$G484,PDC!$B$6:$I$74,2,FALSE)))))</f>
        <v/>
      </c>
      <c r="I484" s="149" t="str">
        <f>IF(LEN(LocatieLijst!I484)=0,"",LocatieLijst!I484)</f>
        <v/>
      </c>
      <c r="J484" s="2"/>
      <c r="K484" s="2"/>
      <c r="L484" s="3"/>
      <c r="M484" s="8"/>
      <c r="N484" s="8"/>
      <c r="O484" s="12"/>
      <c r="P484" s="4"/>
      <c r="Q484" s="4"/>
      <c r="R484" s="4"/>
      <c r="S484" s="72">
        <f t="shared" si="14"/>
        <v>0</v>
      </c>
      <c r="T484" s="72">
        <f>IF(G484="Vervalt",0,IF(G484=0,0,IF(LEN(G484)=0,0,(VLOOKUP($G484,PDC!$B$6:$I$74,6,FALSE)))))</f>
        <v>0</v>
      </c>
      <c r="U484" s="72">
        <f t="shared" si="15"/>
        <v>0</v>
      </c>
      <c r="V484" s="73">
        <f>IF(G484="Vervalt",0,IF(J484="Inkoop bij 3e partij",Q484*(1+PDC!$F$28),0))</f>
        <v>0</v>
      </c>
      <c r="W484" s="73">
        <f>IF(G484="Vervalt",0,IF(J484="Inkoop bij 3e partij",P484*(1+PDC!$F$27)+IF(G484=0,0,IF(LEN(G484)=0,0,VLOOKUP($G484,PDC!$B$6:$I$74,7,FALSE))),0))</f>
        <v>0</v>
      </c>
      <c r="X484" s="74">
        <f>IF(G484="Vervalt",0,IF(J484="Inkoop bij 3e partij",0,IF(G484=0,0,IF(LEN(G484)=0,0,VLOOKUP($G484,PDC!$B$6:$I$74,5,FALSE)))))</f>
        <v>0</v>
      </c>
      <c r="Y484" s="74">
        <f>IF(G484="Vervalt",0,IF(J484="On-Net maken (glasvezel)",$M484*PDC!$F$23+$N484*PDC!$F$24+PDC!$F$22+$O484,IF(J484="On-Net maken (radio)",PDC!$F$25+$O484,0)))</f>
        <v>0</v>
      </c>
    </row>
    <row r="485" spans="1:25" x14ac:dyDescent="0.3">
      <c r="A485" s="149" t="str">
        <f>IF(LEN(LocatieLijst!A485)=0,"",LocatieLijst!A485)</f>
        <v/>
      </c>
      <c r="B485" s="149" t="str">
        <f>IF(LEN(LocatieLijst!B485)=0,"",LocatieLijst!B485)</f>
        <v/>
      </c>
      <c r="C485" s="149" t="str">
        <f>IF(LEN(LocatieLijst!C485)=0,"",LocatieLijst!C485)</f>
        <v/>
      </c>
      <c r="D485" s="149" t="str">
        <f>IF(LEN(LocatieLijst!D485)=0,"",LocatieLijst!D485)</f>
        <v/>
      </c>
      <c r="E485" s="149" t="str">
        <f>IF(LEN(LocatieLijst!E485)=0,"",LocatieLijst!E485)</f>
        <v/>
      </c>
      <c r="F485" s="149" t="str">
        <f>IF(LEN(LocatieLijst!F485)=0,"",LocatieLijst!F485)</f>
        <v/>
      </c>
      <c r="G485" s="149" t="str">
        <f>IF(LEN(LocatieLijst!G485)=0,"",LocatieLijst!G485)</f>
        <v/>
      </c>
      <c r="H485" s="150" t="str">
        <f>IF(G485="Vervalt","Vervalt",IF(G485=0,"",IF(LEN(G485)=0,"",(VLOOKUP(Scenario1!$G485,PDC!$B$6:$I$74,2,FALSE)))))</f>
        <v/>
      </c>
      <c r="I485" s="149" t="str">
        <f>IF(LEN(LocatieLijst!I485)=0,"",LocatieLijst!I485)</f>
        <v/>
      </c>
      <c r="J485" s="2"/>
      <c r="K485" s="2"/>
      <c r="L485" s="3"/>
      <c r="M485" s="8"/>
      <c r="N485" s="8"/>
      <c r="O485" s="12"/>
      <c r="P485" s="4"/>
      <c r="Q485" s="4"/>
      <c r="R485" s="4"/>
      <c r="S485" s="72">
        <f t="shared" si="14"/>
        <v>0</v>
      </c>
      <c r="T485" s="72">
        <f>IF(G485="Vervalt",0,IF(G485=0,0,IF(LEN(G485)=0,0,(VLOOKUP($G485,PDC!$B$6:$I$74,6,FALSE)))))</f>
        <v>0</v>
      </c>
      <c r="U485" s="72">
        <f t="shared" si="15"/>
        <v>0</v>
      </c>
      <c r="V485" s="73">
        <f>IF(G485="Vervalt",0,IF(J485="Inkoop bij 3e partij",Q485*(1+PDC!$F$28),0))</f>
        <v>0</v>
      </c>
      <c r="W485" s="73">
        <f>IF(G485="Vervalt",0,IF(J485="Inkoop bij 3e partij",P485*(1+PDC!$F$27)+IF(G485=0,0,IF(LEN(G485)=0,0,VLOOKUP($G485,PDC!$B$6:$I$74,7,FALSE))),0))</f>
        <v>0</v>
      </c>
      <c r="X485" s="74">
        <f>IF(G485="Vervalt",0,IF(J485="Inkoop bij 3e partij",0,IF(G485=0,0,IF(LEN(G485)=0,0,VLOOKUP($G485,PDC!$B$6:$I$74,5,FALSE)))))</f>
        <v>0</v>
      </c>
      <c r="Y485" s="74">
        <f>IF(G485="Vervalt",0,IF(J485="On-Net maken (glasvezel)",$M485*PDC!$F$23+$N485*PDC!$F$24+PDC!$F$22+$O485,IF(J485="On-Net maken (radio)",PDC!$F$25+$O485,0)))</f>
        <v>0</v>
      </c>
    </row>
    <row r="486" spans="1:25" x14ac:dyDescent="0.3">
      <c r="A486" s="149" t="str">
        <f>IF(LEN(LocatieLijst!A486)=0,"",LocatieLijst!A486)</f>
        <v/>
      </c>
      <c r="B486" s="149" t="str">
        <f>IF(LEN(LocatieLijst!B486)=0,"",LocatieLijst!B486)</f>
        <v/>
      </c>
      <c r="C486" s="149" t="str">
        <f>IF(LEN(LocatieLijst!C486)=0,"",LocatieLijst!C486)</f>
        <v/>
      </c>
      <c r="D486" s="149" t="str">
        <f>IF(LEN(LocatieLijst!D486)=0,"",LocatieLijst!D486)</f>
        <v/>
      </c>
      <c r="E486" s="149" t="str">
        <f>IF(LEN(LocatieLijst!E486)=0,"",LocatieLijst!E486)</f>
        <v/>
      </c>
      <c r="F486" s="149" t="str">
        <f>IF(LEN(LocatieLijst!F486)=0,"",LocatieLijst!F486)</f>
        <v/>
      </c>
      <c r="G486" s="149" t="str">
        <f>IF(LEN(LocatieLijst!G486)=0,"",LocatieLijst!G486)</f>
        <v/>
      </c>
      <c r="H486" s="150" t="str">
        <f>IF(G486="Vervalt","Vervalt",IF(G486=0,"",IF(LEN(G486)=0,"",(VLOOKUP(Scenario1!$G486,PDC!$B$6:$I$74,2,FALSE)))))</f>
        <v/>
      </c>
      <c r="I486" s="149" t="str">
        <f>IF(LEN(LocatieLijst!I486)=0,"",LocatieLijst!I486)</f>
        <v/>
      </c>
      <c r="J486" s="2"/>
      <c r="K486" s="2"/>
      <c r="L486" s="3"/>
      <c r="M486" s="8"/>
      <c r="N486" s="8"/>
      <c r="O486" s="12"/>
      <c r="P486" s="4"/>
      <c r="Q486" s="4"/>
      <c r="R486" s="4"/>
      <c r="S486" s="72">
        <f t="shared" si="14"/>
        <v>0</v>
      </c>
      <c r="T486" s="72">
        <f>IF(G486="Vervalt",0,IF(G486=0,0,IF(LEN(G486)=0,0,(VLOOKUP($G486,PDC!$B$6:$I$74,6,FALSE)))))</f>
        <v>0</v>
      </c>
      <c r="U486" s="72">
        <f t="shared" si="15"/>
        <v>0</v>
      </c>
      <c r="V486" s="73">
        <f>IF(G486="Vervalt",0,IF(J486="Inkoop bij 3e partij",Q486*(1+PDC!$F$28),0))</f>
        <v>0</v>
      </c>
      <c r="W486" s="73">
        <f>IF(G486="Vervalt",0,IF(J486="Inkoop bij 3e partij",P486*(1+PDC!$F$27)+IF(G486=0,0,IF(LEN(G486)=0,0,VLOOKUP($G486,PDC!$B$6:$I$74,7,FALSE))),0))</f>
        <v>0</v>
      </c>
      <c r="X486" s="74">
        <f>IF(G486="Vervalt",0,IF(J486="Inkoop bij 3e partij",0,IF(G486=0,0,IF(LEN(G486)=0,0,VLOOKUP($G486,PDC!$B$6:$I$74,5,FALSE)))))</f>
        <v>0</v>
      </c>
      <c r="Y486" s="74">
        <f>IF(G486="Vervalt",0,IF(J486="On-Net maken (glasvezel)",$M486*PDC!$F$23+$N486*PDC!$F$24+PDC!$F$22+$O486,IF(J486="On-Net maken (radio)",PDC!$F$25+$O486,0)))</f>
        <v>0</v>
      </c>
    </row>
    <row r="487" spans="1:25" x14ac:dyDescent="0.3">
      <c r="A487" s="149" t="str">
        <f>IF(LEN(LocatieLijst!A487)=0,"",LocatieLijst!A487)</f>
        <v/>
      </c>
      <c r="B487" s="149" t="str">
        <f>IF(LEN(LocatieLijst!B487)=0,"",LocatieLijst!B487)</f>
        <v/>
      </c>
      <c r="C487" s="149" t="str">
        <f>IF(LEN(LocatieLijst!C487)=0,"",LocatieLijst!C487)</f>
        <v/>
      </c>
      <c r="D487" s="149" t="str">
        <f>IF(LEN(LocatieLijst!D487)=0,"",LocatieLijst!D487)</f>
        <v/>
      </c>
      <c r="E487" s="149" t="str">
        <f>IF(LEN(LocatieLijst!E487)=0,"",LocatieLijst!E487)</f>
        <v/>
      </c>
      <c r="F487" s="149" t="str">
        <f>IF(LEN(LocatieLijst!F487)=0,"",LocatieLijst!F487)</f>
        <v/>
      </c>
      <c r="G487" s="149" t="str">
        <f>IF(LEN(LocatieLijst!G487)=0,"",LocatieLijst!G487)</f>
        <v/>
      </c>
      <c r="H487" s="150" t="str">
        <f>IF(G487="Vervalt","Vervalt",IF(G487=0,"",IF(LEN(G487)=0,"",(VLOOKUP(Scenario1!$G487,PDC!$B$6:$I$74,2,FALSE)))))</f>
        <v/>
      </c>
      <c r="I487" s="149" t="str">
        <f>IF(LEN(LocatieLijst!I487)=0,"",LocatieLijst!I487)</f>
        <v/>
      </c>
      <c r="J487" s="2"/>
      <c r="K487" s="2"/>
      <c r="L487" s="3"/>
      <c r="M487" s="8"/>
      <c r="N487" s="8"/>
      <c r="O487" s="12"/>
      <c r="P487" s="4"/>
      <c r="Q487" s="4"/>
      <c r="R487" s="4"/>
      <c r="S487" s="72">
        <f t="shared" si="14"/>
        <v>0</v>
      </c>
      <c r="T487" s="72">
        <f>IF(G487="Vervalt",0,IF(G487=0,0,IF(LEN(G487)=0,0,(VLOOKUP($G487,PDC!$B$6:$I$74,6,FALSE)))))</f>
        <v>0</v>
      </c>
      <c r="U487" s="72">
        <f t="shared" si="15"/>
        <v>0</v>
      </c>
      <c r="V487" s="73">
        <f>IF(G487="Vervalt",0,IF(J487="Inkoop bij 3e partij",Q487*(1+PDC!$F$28),0))</f>
        <v>0</v>
      </c>
      <c r="W487" s="73">
        <f>IF(G487="Vervalt",0,IF(J487="Inkoop bij 3e partij",P487*(1+PDC!$F$27)+IF(G487=0,0,IF(LEN(G487)=0,0,VLOOKUP($G487,PDC!$B$6:$I$74,7,FALSE))),0))</f>
        <v>0</v>
      </c>
      <c r="X487" s="74">
        <f>IF(G487="Vervalt",0,IF(J487="Inkoop bij 3e partij",0,IF(G487=0,0,IF(LEN(G487)=0,0,VLOOKUP($G487,PDC!$B$6:$I$74,5,FALSE)))))</f>
        <v>0</v>
      </c>
      <c r="Y487" s="74">
        <f>IF(G487="Vervalt",0,IF(J487="On-Net maken (glasvezel)",$M487*PDC!$F$23+$N487*PDC!$F$24+PDC!$F$22+$O487,IF(J487="On-Net maken (radio)",PDC!$F$25+$O487,0)))</f>
        <v>0</v>
      </c>
    </row>
    <row r="488" spans="1:25" x14ac:dyDescent="0.3">
      <c r="A488" s="149" t="str">
        <f>IF(LEN(LocatieLijst!A488)=0,"",LocatieLijst!A488)</f>
        <v/>
      </c>
      <c r="B488" s="149" t="str">
        <f>IF(LEN(LocatieLijst!B488)=0,"",LocatieLijst!B488)</f>
        <v/>
      </c>
      <c r="C488" s="149" t="str">
        <f>IF(LEN(LocatieLijst!C488)=0,"",LocatieLijst!C488)</f>
        <v/>
      </c>
      <c r="D488" s="149" t="str">
        <f>IF(LEN(LocatieLijst!D488)=0,"",LocatieLijst!D488)</f>
        <v/>
      </c>
      <c r="E488" s="149" t="str">
        <f>IF(LEN(LocatieLijst!E488)=0,"",LocatieLijst!E488)</f>
        <v/>
      </c>
      <c r="F488" s="149" t="str">
        <f>IF(LEN(LocatieLijst!F488)=0,"",LocatieLijst!F488)</f>
        <v/>
      </c>
      <c r="G488" s="149" t="str">
        <f>IF(LEN(LocatieLijst!G488)=0,"",LocatieLijst!G488)</f>
        <v/>
      </c>
      <c r="H488" s="150" t="str">
        <f>IF(G488="Vervalt","Vervalt",IF(G488=0,"",IF(LEN(G488)=0,"",(VLOOKUP(Scenario1!$G488,PDC!$B$6:$I$74,2,FALSE)))))</f>
        <v/>
      </c>
      <c r="I488" s="149" t="str">
        <f>IF(LEN(LocatieLijst!I488)=0,"",LocatieLijst!I488)</f>
        <v/>
      </c>
      <c r="J488" s="2"/>
      <c r="K488" s="2"/>
      <c r="L488" s="3"/>
      <c r="M488" s="8"/>
      <c r="N488" s="8"/>
      <c r="O488" s="12"/>
      <c r="P488" s="4"/>
      <c r="Q488" s="4"/>
      <c r="R488" s="4"/>
      <c r="S488" s="72">
        <f t="shared" si="14"/>
        <v>0</v>
      </c>
      <c r="T488" s="72">
        <f>IF(G488="Vervalt",0,IF(G488=0,0,IF(LEN(G488)=0,0,(VLOOKUP($G488,PDC!$B$6:$I$74,6,FALSE)))))</f>
        <v>0</v>
      </c>
      <c r="U488" s="72">
        <f t="shared" si="15"/>
        <v>0</v>
      </c>
      <c r="V488" s="73">
        <f>IF(G488="Vervalt",0,IF(J488="Inkoop bij 3e partij",Q488*(1+PDC!$F$28),0))</f>
        <v>0</v>
      </c>
      <c r="W488" s="73">
        <f>IF(G488="Vervalt",0,IF(J488="Inkoop bij 3e partij",P488*(1+PDC!$F$27)+IF(G488=0,0,IF(LEN(G488)=0,0,VLOOKUP($G488,PDC!$B$6:$I$74,7,FALSE))),0))</f>
        <v>0</v>
      </c>
      <c r="X488" s="74">
        <f>IF(G488="Vervalt",0,IF(J488="Inkoop bij 3e partij",0,IF(G488=0,0,IF(LEN(G488)=0,0,VLOOKUP($G488,PDC!$B$6:$I$74,5,FALSE)))))</f>
        <v>0</v>
      </c>
      <c r="Y488" s="74">
        <f>IF(G488="Vervalt",0,IF(J488="On-Net maken (glasvezel)",$M488*PDC!$F$23+$N488*PDC!$F$24+PDC!$F$22+$O488,IF(J488="On-Net maken (radio)",PDC!$F$25+$O488,0)))</f>
        <v>0</v>
      </c>
    </row>
    <row r="489" spans="1:25" x14ac:dyDescent="0.3">
      <c r="A489" s="149" t="str">
        <f>IF(LEN(LocatieLijst!A489)=0,"",LocatieLijst!A489)</f>
        <v/>
      </c>
      <c r="B489" s="149" t="str">
        <f>IF(LEN(LocatieLijst!B489)=0,"",LocatieLijst!B489)</f>
        <v/>
      </c>
      <c r="C489" s="149" t="str">
        <f>IF(LEN(LocatieLijst!C489)=0,"",LocatieLijst!C489)</f>
        <v/>
      </c>
      <c r="D489" s="149" t="str">
        <f>IF(LEN(LocatieLijst!D489)=0,"",LocatieLijst!D489)</f>
        <v/>
      </c>
      <c r="E489" s="149" t="str">
        <f>IF(LEN(LocatieLijst!E489)=0,"",LocatieLijst!E489)</f>
        <v/>
      </c>
      <c r="F489" s="149" t="str">
        <f>IF(LEN(LocatieLijst!F489)=0,"",LocatieLijst!F489)</f>
        <v/>
      </c>
      <c r="G489" s="149" t="str">
        <f>IF(LEN(LocatieLijst!G489)=0,"",LocatieLijst!G489)</f>
        <v/>
      </c>
      <c r="H489" s="150" t="str">
        <f>IF(G489="Vervalt","Vervalt",IF(G489=0,"",IF(LEN(G489)=0,"",(VLOOKUP(Scenario1!$G489,PDC!$B$6:$I$74,2,FALSE)))))</f>
        <v/>
      </c>
      <c r="I489" s="149" t="str">
        <f>IF(LEN(LocatieLijst!I489)=0,"",LocatieLijst!I489)</f>
        <v/>
      </c>
      <c r="J489" s="2"/>
      <c r="K489" s="2"/>
      <c r="L489" s="3"/>
      <c r="M489" s="8"/>
      <c r="N489" s="8"/>
      <c r="O489" s="12"/>
      <c r="P489" s="4"/>
      <c r="Q489" s="4"/>
      <c r="R489" s="4"/>
      <c r="S489" s="72">
        <f t="shared" si="14"/>
        <v>0</v>
      </c>
      <c r="T489" s="72">
        <f>IF(G489="Vervalt",0,IF(G489=0,0,IF(LEN(G489)=0,0,(VLOOKUP($G489,PDC!$B$6:$I$74,6,FALSE)))))</f>
        <v>0</v>
      </c>
      <c r="U489" s="72">
        <f t="shared" si="15"/>
        <v>0</v>
      </c>
      <c r="V489" s="73">
        <f>IF(G489="Vervalt",0,IF(J489="Inkoop bij 3e partij",Q489*(1+PDC!$F$28),0))</f>
        <v>0</v>
      </c>
      <c r="W489" s="73">
        <f>IF(G489="Vervalt",0,IF(J489="Inkoop bij 3e partij",P489*(1+PDC!$F$27)+IF(G489=0,0,IF(LEN(G489)=0,0,VLOOKUP($G489,PDC!$B$6:$I$74,7,FALSE))),0))</f>
        <v>0</v>
      </c>
      <c r="X489" s="74">
        <f>IF(G489="Vervalt",0,IF(J489="Inkoop bij 3e partij",0,IF(G489=0,0,IF(LEN(G489)=0,0,VLOOKUP($G489,PDC!$B$6:$I$74,5,FALSE)))))</f>
        <v>0</v>
      </c>
      <c r="Y489" s="74">
        <f>IF(G489="Vervalt",0,IF(J489="On-Net maken (glasvezel)",$M489*PDC!$F$23+$N489*PDC!$F$24+PDC!$F$22+$O489,IF(J489="On-Net maken (radio)",PDC!$F$25+$O489,0)))</f>
        <v>0</v>
      </c>
    </row>
    <row r="490" spans="1:25" x14ac:dyDescent="0.3">
      <c r="A490" s="149" t="str">
        <f>IF(LEN(LocatieLijst!A490)=0,"",LocatieLijst!A490)</f>
        <v/>
      </c>
      <c r="B490" s="149" t="str">
        <f>IF(LEN(LocatieLijst!B490)=0,"",LocatieLijst!B490)</f>
        <v/>
      </c>
      <c r="C490" s="149" t="str">
        <f>IF(LEN(LocatieLijst!C490)=0,"",LocatieLijst!C490)</f>
        <v/>
      </c>
      <c r="D490" s="149" t="str">
        <f>IF(LEN(LocatieLijst!D490)=0,"",LocatieLijst!D490)</f>
        <v/>
      </c>
      <c r="E490" s="149" t="str">
        <f>IF(LEN(LocatieLijst!E490)=0,"",LocatieLijst!E490)</f>
        <v/>
      </c>
      <c r="F490" s="149" t="str">
        <f>IF(LEN(LocatieLijst!F490)=0,"",LocatieLijst!F490)</f>
        <v/>
      </c>
      <c r="G490" s="149" t="str">
        <f>IF(LEN(LocatieLijst!G490)=0,"",LocatieLijst!G490)</f>
        <v/>
      </c>
      <c r="H490" s="150" t="str">
        <f>IF(G490="Vervalt","Vervalt",IF(G490=0,"",IF(LEN(G490)=0,"",(VLOOKUP(Scenario1!$G490,PDC!$B$6:$I$74,2,FALSE)))))</f>
        <v/>
      </c>
      <c r="I490" s="149" t="str">
        <f>IF(LEN(LocatieLijst!I490)=0,"",LocatieLijst!I490)</f>
        <v/>
      </c>
      <c r="J490" s="2"/>
      <c r="K490" s="2"/>
      <c r="L490" s="3"/>
      <c r="M490" s="8"/>
      <c r="N490" s="8"/>
      <c r="O490" s="12"/>
      <c r="P490" s="4"/>
      <c r="Q490" s="4"/>
      <c r="R490" s="4"/>
      <c r="S490" s="72">
        <f t="shared" si="14"/>
        <v>0</v>
      </c>
      <c r="T490" s="72">
        <f>IF(G490="Vervalt",0,IF(G490=0,0,IF(LEN(G490)=0,0,(VLOOKUP($G490,PDC!$B$6:$I$74,6,FALSE)))))</f>
        <v>0</v>
      </c>
      <c r="U490" s="72">
        <f t="shared" si="15"/>
        <v>0</v>
      </c>
      <c r="V490" s="73">
        <f>IF(G490="Vervalt",0,IF(J490="Inkoop bij 3e partij",Q490*(1+PDC!$F$28),0))</f>
        <v>0</v>
      </c>
      <c r="W490" s="73">
        <f>IF(G490="Vervalt",0,IF(J490="Inkoop bij 3e partij",P490*(1+PDC!$F$27)+IF(G490=0,0,IF(LEN(G490)=0,0,VLOOKUP($G490,PDC!$B$6:$I$74,7,FALSE))),0))</f>
        <v>0</v>
      </c>
      <c r="X490" s="74">
        <f>IF(G490="Vervalt",0,IF(J490="Inkoop bij 3e partij",0,IF(G490=0,0,IF(LEN(G490)=0,0,VLOOKUP($G490,PDC!$B$6:$I$74,5,FALSE)))))</f>
        <v>0</v>
      </c>
      <c r="Y490" s="74">
        <f>IF(G490="Vervalt",0,IF(J490="On-Net maken (glasvezel)",$M490*PDC!$F$23+$N490*PDC!$F$24+PDC!$F$22+$O490,IF(J490="On-Net maken (radio)",PDC!$F$25+$O490,0)))</f>
        <v>0</v>
      </c>
    </row>
    <row r="491" spans="1:25" x14ac:dyDescent="0.3">
      <c r="A491" s="149" t="str">
        <f>IF(LEN(LocatieLijst!A491)=0,"",LocatieLijst!A491)</f>
        <v/>
      </c>
      <c r="B491" s="149" t="str">
        <f>IF(LEN(LocatieLijst!B491)=0,"",LocatieLijst!B491)</f>
        <v/>
      </c>
      <c r="C491" s="149" t="str">
        <f>IF(LEN(LocatieLijst!C491)=0,"",LocatieLijst!C491)</f>
        <v/>
      </c>
      <c r="D491" s="149" t="str">
        <f>IF(LEN(LocatieLijst!D491)=0,"",LocatieLijst!D491)</f>
        <v/>
      </c>
      <c r="E491" s="149" t="str">
        <f>IF(LEN(LocatieLijst!E491)=0,"",LocatieLijst!E491)</f>
        <v/>
      </c>
      <c r="F491" s="149" t="str">
        <f>IF(LEN(LocatieLijst!F491)=0,"",LocatieLijst!F491)</f>
        <v/>
      </c>
      <c r="G491" s="149" t="str">
        <f>IF(LEN(LocatieLijst!G491)=0,"",LocatieLijst!G491)</f>
        <v/>
      </c>
      <c r="H491" s="150" t="str">
        <f>IF(G491="Vervalt","Vervalt",IF(G491=0,"",IF(LEN(G491)=0,"",(VLOOKUP(Scenario1!$G491,PDC!$B$6:$I$74,2,FALSE)))))</f>
        <v/>
      </c>
      <c r="I491" s="149" t="str">
        <f>IF(LEN(LocatieLijst!I491)=0,"",LocatieLijst!I491)</f>
        <v/>
      </c>
      <c r="J491" s="2"/>
      <c r="K491" s="2"/>
      <c r="L491" s="3"/>
      <c r="M491" s="8"/>
      <c r="N491" s="8"/>
      <c r="O491" s="12"/>
      <c r="P491" s="4"/>
      <c r="Q491" s="4"/>
      <c r="R491" s="4"/>
      <c r="S491" s="72">
        <f t="shared" si="14"/>
        <v>0</v>
      </c>
      <c r="T491" s="72">
        <f>IF(G491="Vervalt",0,IF(G491=0,0,IF(LEN(G491)=0,0,(VLOOKUP($G491,PDC!$B$6:$I$74,6,FALSE)))))</f>
        <v>0</v>
      </c>
      <c r="U491" s="72">
        <f t="shared" si="15"/>
        <v>0</v>
      </c>
      <c r="V491" s="73">
        <f>IF(G491="Vervalt",0,IF(J491="Inkoop bij 3e partij",Q491*(1+PDC!$F$28),0))</f>
        <v>0</v>
      </c>
      <c r="W491" s="73">
        <f>IF(G491="Vervalt",0,IF(J491="Inkoop bij 3e partij",P491*(1+PDC!$F$27)+IF(G491=0,0,IF(LEN(G491)=0,0,VLOOKUP($G491,PDC!$B$6:$I$74,7,FALSE))),0))</f>
        <v>0</v>
      </c>
      <c r="X491" s="74">
        <f>IF(G491="Vervalt",0,IF(J491="Inkoop bij 3e partij",0,IF(G491=0,0,IF(LEN(G491)=0,0,VLOOKUP($G491,PDC!$B$6:$I$74,5,FALSE)))))</f>
        <v>0</v>
      </c>
      <c r="Y491" s="74">
        <f>IF(G491="Vervalt",0,IF(J491="On-Net maken (glasvezel)",$M491*PDC!$F$23+$N491*PDC!$F$24+PDC!$F$22+$O491,IF(J491="On-Net maken (radio)",PDC!$F$25+$O491,0)))</f>
        <v>0</v>
      </c>
    </row>
    <row r="492" spans="1:25" x14ac:dyDescent="0.3">
      <c r="A492" s="149" t="str">
        <f>IF(LEN(LocatieLijst!A492)=0,"",LocatieLijst!A492)</f>
        <v/>
      </c>
      <c r="B492" s="149" t="str">
        <f>IF(LEN(LocatieLijst!B492)=0,"",LocatieLijst!B492)</f>
        <v/>
      </c>
      <c r="C492" s="149" t="str">
        <f>IF(LEN(LocatieLijst!C492)=0,"",LocatieLijst!C492)</f>
        <v/>
      </c>
      <c r="D492" s="149" t="str">
        <f>IF(LEN(LocatieLijst!D492)=0,"",LocatieLijst!D492)</f>
        <v/>
      </c>
      <c r="E492" s="149" t="str">
        <f>IF(LEN(LocatieLijst!E492)=0,"",LocatieLijst!E492)</f>
        <v/>
      </c>
      <c r="F492" s="149" t="str">
        <f>IF(LEN(LocatieLijst!F492)=0,"",LocatieLijst!F492)</f>
        <v/>
      </c>
      <c r="G492" s="149" t="str">
        <f>IF(LEN(LocatieLijst!G492)=0,"",LocatieLijst!G492)</f>
        <v/>
      </c>
      <c r="H492" s="150" t="str">
        <f>IF(G492="Vervalt","Vervalt",IF(G492=0,"",IF(LEN(G492)=0,"",(VLOOKUP(Scenario1!$G492,PDC!$B$6:$I$74,2,FALSE)))))</f>
        <v/>
      </c>
      <c r="I492" s="149" t="str">
        <f>IF(LEN(LocatieLijst!I492)=0,"",LocatieLijst!I492)</f>
        <v/>
      </c>
      <c r="J492" s="2"/>
      <c r="K492" s="2"/>
      <c r="L492" s="3"/>
      <c r="M492" s="8"/>
      <c r="N492" s="8"/>
      <c r="O492" s="12"/>
      <c r="P492" s="4"/>
      <c r="Q492" s="4"/>
      <c r="R492" s="4"/>
      <c r="S492" s="72">
        <f t="shared" si="14"/>
        <v>0</v>
      </c>
      <c r="T492" s="72">
        <f>IF(G492="Vervalt",0,IF(G492=0,0,IF(LEN(G492)=0,0,(VLOOKUP($G492,PDC!$B$6:$I$74,6,FALSE)))))</f>
        <v>0</v>
      </c>
      <c r="U492" s="72">
        <f t="shared" si="15"/>
        <v>0</v>
      </c>
      <c r="V492" s="73">
        <f>IF(G492="Vervalt",0,IF(J492="Inkoop bij 3e partij",Q492*(1+PDC!$F$28),0))</f>
        <v>0</v>
      </c>
      <c r="W492" s="73">
        <f>IF(G492="Vervalt",0,IF(J492="Inkoop bij 3e partij",P492*(1+PDC!$F$27)+IF(G492=0,0,IF(LEN(G492)=0,0,VLOOKUP($G492,PDC!$B$6:$I$74,7,FALSE))),0))</f>
        <v>0</v>
      </c>
      <c r="X492" s="74">
        <f>IF(G492="Vervalt",0,IF(J492="Inkoop bij 3e partij",0,IF(G492=0,0,IF(LEN(G492)=0,0,VLOOKUP($G492,PDC!$B$6:$I$74,5,FALSE)))))</f>
        <v>0</v>
      </c>
      <c r="Y492" s="74">
        <f>IF(G492="Vervalt",0,IF(J492="On-Net maken (glasvezel)",$M492*PDC!$F$23+$N492*PDC!$F$24+PDC!$F$22+$O492,IF(J492="On-Net maken (radio)",PDC!$F$25+$O492,0)))</f>
        <v>0</v>
      </c>
    </row>
    <row r="493" spans="1:25" x14ac:dyDescent="0.3">
      <c r="A493" s="149" t="str">
        <f>IF(LEN(LocatieLijst!A493)=0,"",LocatieLijst!A493)</f>
        <v/>
      </c>
      <c r="B493" s="149" t="str">
        <f>IF(LEN(LocatieLijst!B493)=0,"",LocatieLijst!B493)</f>
        <v/>
      </c>
      <c r="C493" s="149" t="str">
        <f>IF(LEN(LocatieLijst!C493)=0,"",LocatieLijst!C493)</f>
        <v/>
      </c>
      <c r="D493" s="149" t="str">
        <f>IF(LEN(LocatieLijst!D493)=0,"",LocatieLijst!D493)</f>
        <v/>
      </c>
      <c r="E493" s="149" t="str">
        <f>IF(LEN(LocatieLijst!E493)=0,"",LocatieLijst!E493)</f>
        <v/>
      </c>
      <c r="F493" s="149" t="str">
        <f>IF(LEN(LocatieLijst!F493)=0,"",LocatieLijst!F493)</f>
        <v/>
      </c>
      <c r="G493" s="149" t="str">
        <f>IF(LEN(LocatieLijst!G493)=0,"",LocatieLijst!G493)</f>
        <v/>
      </c>
      <c r="H493" s="150" t="str">
        <f>IF(G493="Vervalt","Vervalt",IF(G493=0,"",IF(LEN(G493)=0,"",(VLOOKUP(Scenario1!$G493,PDC!$B$6:$I$74,2,FALSE)))))</f>
        <v/>
      </c>
      <c r="I493" s="149" t="str">
        <f>IF(LEN(LocatieLijst!I493)=0,"",LocatieLijst!I493)</f>
        <v/>
      </c>
      <c r="J493" s="2"/>
      <c r="K493" s="2"/>
      <c r="L493" s="3"/>
      <c r="M493" s="8"/>
      <c r="N493" s="8"/>
      <c r="O493" s="12"/>
      <c r="P493" s="4"/>
      <c r="Q493" s="4"/>
      <c r="R493" s="4"/>
      <c r="S493" s="72">
        <f t="shared" si="14"/>
        <v>0</v>
      </c>
      <c r="T493" s="72">
        <f>IF(G493="Vervalt",0,IF(G493=0,0,IF(LEN(G493)=0,0,(VLOOKUP($G493,PDC!$B$6:$I$74,6,FALSE)))))</f>
        <v>0</v>
      </c>
      <c r="U493" s="72">
        <f t="shared" si="15"/>
        <v>0</v>
      </c>
      <c r="V493" s="73">
        <f>IF(G493="Vervalt",0,IF(J493="Inkoop bij 3e partij",Q493*(1+PDC!$F$28),0))</f>
        <v>0</v>
      </c>
      <c r="W493" s="73">
        <f>IF(G493="Vervalt",0,IF(J493="Inkoop bij 3e partij",P493*(1+PDC!$F$27)+IF(G493=0,0,IF(LEN(G493)=0,0,VLOOKUP($G493,PDC!$B$6:$I$74,7,FALSE))),0))</f>
        <v>0</v>
      </c>
      <c r="X493" s="74">
        <f>IF(G493="Vervalt",0,IF(J493="Inkoop bij 3e partij",0,IF(G493=0,0,IF(LEN(G493)=0,0,VLOOKUP($G493,PDC!$B$6:$I$74,5,FALSE)))))</f>
        <v>0</v>
      </c>
      <c r="Y493" s="74">
        <f>IF(G493="Vervalt",0,IF(J493="On-Net maken (glasvezel)",$M493*PDC!$F$23+$N493*PDC!$F$24+PDC!$F$22+$O493,IF(J493="On-Net maken (radio)",PDC!$F$25+$O493,0)))</f>
        <v>0</v>
      </c>
    </row>
    <row r="494" spans="1:25" x14ac:dyDescent="0.3">
      <c r="A494" s="149" t="str">
        <f>IF(LEN(LocatieLijst!A494)=0,"",LocatieLijst!A494)</f>
        <v/>
      </c>
      <c r="B494" s="149" t="str">
        <f>IF(LEN(LocatieLijst!B494)=0,"",LocatieLijst!B494)</f>
        <v/>
      </c>
      <c r="C494" s="149" t="str">
        <f>IF(LEN(LocatieLijst!C494)=0,"",LocatieLijst!C494)</f>
        <v/>
      </c>
      <c r="D494" s="149" t="str">
        <f>IF(LEN(LocatieLijst!D494)=0,"",LocatieLijst!D494)</f>
        <v/>
      </c>
      <c r="E494" s="149" t="str">
        <f>IF(LEN(LocatieLijst!E494)=0,"",LocatieLijst!E494)</f>
        <v/>
      </c>
      <c r="F494" s="149" t="str">
        <f>IF(LEN(LocatieLijst!F494)=0,"",LocatieLijst!F494)</f>
        <v/>
      </c>
      <c r="G494" s="149" t="str">
        <f>IF(LEN(LocatieLijst!G494)=0,"",LocatieLijst!G494)</f>
        <v/>
      </c>
      <c r="H494" s="150" t="str">
        <f>IF(G494="Vervalt","Vervalt",IF(G494=0,"",IF(LEN(G494)=0,"",(VLOOKUP(Scenario1!$G494,PDC!$B$6:$I$74,2,FALSE)))))</f>
        <v/>
      </c>
      <c r="I494" s="149" t="str">
        <f>IF(LEN(LocatieLijst!I494)=0,"",LocatieLijst!I494)</f>
        <v/>
      </c>
      <c r="J494" s="2"/>
      <c r="K494" s="2"/>
      <c r="L494" s="3"/>
      <c r="M494" s="8"/>
      <c r="N494" s="8"/>
      <c r="O494" s="12"/>
      <c r="P494" s="4"/>
      <c r="Q494" s="4"/>
      <c r="R494" s="4"/>
      <c r="S494" s="72">
        <f t="shared" si="14"/>
        <v>0</v>
      </c>
      <c r="T494" s="72">
        <f>IF(G494="Vervalt",0,IF(G494=0,0,IF(LEN(G494)=0,0,(VLOOKUP($G494,PDC!$B$6:$I$74,6,FALSE)))))</f>
        <v>0</v>
      </c>
      <c r="U494" s="72">
        <f t="shared" si="15"/>
        <v>0</v>
      </c>
      <c r="V494" s="73">
        <f>IF(G494="Vervalt",0,IF(J494="Inkoop bij 3e partij",Q494*(1+PDC!$F$28),0))</f>
        <v>0</v>
      </c>
      <c r="W494" s="73">
        <f>IF(G494="Vervalt",0,IF(J494="Inkoop bij 3e partij",P494*(1+PDC!$F$27)+IF(G494=0,0,IF(LEN(G494)=0,0,VLOOKUP($G494,PDC!$B$6:$I$74,7,FALSE))),0))</f>
        <v>0</v>
      </c>
      <c r="X494" s="74">
        <f>IF(G494="Vervalt",0,IF(J494="Inkoop bij 3e partij",0,IF(G494=0,0,IF(LEN(G494)=0,0,VLOOKUP($G494,PDC!$B$6:$I$74,5,FALSE)))))</f>
        <v>0</v>
      </c>
      <c r="Y494" s="74">
        <f>IF(G494="Vervalt",0,IF(J494="On-Net maken (glasvezel)",$M494*PDC!$F$23+$N494*PDC!$F$24+PDC!$F$22+$O494,IF(J494="On-Net maken (radio)",PDC!$F$25+$O494,0)))</f>
        <v>0</v>
      </c>
    </row>
    <row r="495" spans="1:25" x14ac:dyDescent="0.3">
      <c r="A495" s="149" t="str">
        <f>IF(LEN(LocatieLijst!A495)=0,"",LocatieLijst!A495)</f>
        <v/>
      </c>
      <c r="B495" s="149" t="str">
        <f>IF(LEN(LocatieLijst!B495)=0,"",LocatieLijst!B495)</f>
        <v/>
      </c>
      <c r="C495" s="149" t="str">
        <f>IF(LEN(LocatieLijst!C495)=0,"",LocatieLijst!C495)</f>
        <v/>
      </c>
      <c r="D495" s="149" t="str">
        <f>IF(LEN(LocatieLijst!D495)=0,"",LocatieLijst!D495)</f>
        <v/>
      </c>
      <c r="E495" s="149" t="str">
        <f>IF(LEN(LocatieLijst!E495)=0,"",LocatieLijst!E495)</f>
        <v/>
      </c>
      <c r="F495" s="149" t="str">
        <f>IF(LEN(LocatieLijst!F495)=0,"",LocatieLijst!F495)</f>
        <v/>
      </c>
      <c r="G495" s="149" t="str">
        <f>IF(LEN(LocatieLijst!G495)=0,"",LocatieLijst!G495)</f>
        <v/>
      </c>
      <c r="H495" s="150" t="str">
        <f>IF(G495="Vervalt","Vervalt",IF(G495=0,"",IF(LEN(G495)=0,"",(VLOOKUP(Scenario1!$G495,PDC!$B$6:$I$74,2,FALSE)))))</f>
        <v/>
      </c>
      <c r="I495" s="149" t="str">
        <f>IF(LEN(LocatieLijst!I495)=0,"",LocatieLijst!I495)</f>
        <v/>
      </c>
      <c r="J495" s="2"/>
      <c r="K495" s="2"/>
      <c r="L495" s="3"/>
      <c r="M495" s="8"/>
      <c r="N495" s="8"/>
      <c r="O495" s="12"/>
      <c r="P495" s="4"/>
      <c r="Q495" s="4"/>
      <c r="R495" s="4"/>
      <c r="S495" s="72">
        <f t="shared" si="14"/>
        <v>0</v>
      </c>
      <c r="T495" s="72">
        <f>IF(G495="Vervalt",0,IF(G495=0,0,IF(LEN(G495)=0,0,(VLOOKUP($G495,PDC!$B$6:$I$74,6,FALSE)))))</f>
        <v>0</v>
      </c>
      <c r="U495" s="72">
        <f t="shared" si="15"/>
        <v>0</v>
      </c>
      <c r="V495" s="73">
        <f>IF(G495="Vervalt",0,IF(J495="Inkoop bij 3e partij",Q495*(1+PDC!$F$28),0))</f>
        <v>0</v>
      </c>
      <c r="W495" s="73">
        <f>IF(G495="Vervalt",0,IF(J495="Inkoop bij 3e partij",P495*(1+PDC!$F$27)+IF(G495=0,0,IF(LEN(G495)=0,0,VLOOKUP($G495,PDC!$B$6:$I$74,7,FALSE))),0))</f>
        <v>0</v>
      </c>
      <c r="X495" s="74">
        <f>IF(G495="Vervalt",0,IF(J495="Inkoop bij 3e partij",0,IF(G495=0,0,IF(LEN(G495)=0,0,VLOOKUP($G495,PDC!$B$6:$I$74,5,FALSE)))))</f>
        <v>0</v>
      </c>
      <c r="Y495" s="74">
        <f>IF(G495="Vervalt",0,IF(J495="On-Net maken (glasvezel)",$M495*PDC!$F$23+$N495*PDC!$F$24+PDC!$F$22+$O495,IF(J495="On-Net maken (radio)",PDC!$F$25+$O495,0)))</f>
        <v>0</v>
      </c>
    </row>
    <row r="496" spans="1:25" x14ac:dyDescent="0.3">
      <c r="A496" s="149" t="str">
        <f>IF(LEN(LocatieLijst!A496)=0,"",LocatieLijst!A496)</f>
        <v/>
      </c>
      <c r="B496" s="149" t="str">
        <f>IF(LEN(LocatieLijst!B496)=0,"",LocatieLijst!B496)</f>
        <v/>
      </c>
      <c r="C496" s="149" t="str">
        <f>IF(LEN(LocatieLijst!C496)=0,"",LocatieLijst!C496)</f>
        <v/>
      </c>
      <c r="D496" s="149" t="str">
        <f>IF(LEN(LocatieLijst!D496)=0,"",LocatieLijst!D496)</f>
        <v/>
      </c>
      <c r="E496" s="149" t="str">
        <f>IF(LEN(LocatieLijst!E496)=0,"",LocatieLijst!E496)</f>
        <v/>
      </c>
      <c r="F496" s="149" t="str">
        <f>IF(LEN(LocatieLijst!F496)=0,"",LocatieLijst!F496)</f>
        <v/>
      </c>
      <c r="G496" s="149" t="str">
        <f>IF(LEN(LocatieLijst!G496)=0,"",LocatieLijst!G496)</f>
        <v/>
      </c>
      <c r="H496" s="150" t="str">
        <f>IF(G496="Vervalt","Vervalt",IF(G496=0,"",IF(LEN(G496)=0,"",(VLOOKUP(Scenario1!$G496,PDC!$B$6:$I$74,2,FALSE)))))</f>
        <v/>
      </c>
      <c r="I496" s="149" t="str">
        <f>IF(LEN(LocatieLijst!I496)=0,"",LocatieLijst!I496)</f>
        <v/>
      </c>
      <c r="J496" s="2"/>
      <c r="K496" s="2"/>
      <c r="L496" s="3"/>
      <c r="M496" s="8"/>
      <c r="N496" s="8"/>
      <c r="O496" s="12"/>
      <c r="P496" s="4"/>
      <c r="Q496" s="4"/>
      <c r="R496" s="4"/>
      <c r="S496" s="72">
        <f t="shared" si="14"/>
        <v>0</v>
      </c>
      <c r="T496" s="72">
        <f>IF(G496="Vervalt",0,IF(G496=0,0,IF(LEN(G496)=0,0,(VLOOKUP($G496,PDC!$B$6:$I$74,6,FALSE)))))</f>
        <v>0</v>
      </c>
      <c r="U496" s="72">
        <f t="shared" si="15"/>
        <v>0</v>
      </c>
      <c r="V496" s="73">
        <f>IF(G496="Vervalt",0,IF(J496="Inkoop bij 3e partij",Q496*(1+PDC!$F$28),0))</f>
        <v>0</v>
      </c>
      <c r="W496" s="73">
        <f>IF(G496="Vervalt",0,IF(J496="Inkoop bij 3e partij",P496*(1+PDC!$F$27)+IF(G496=0,0,IF(LEN(G496)=0,0,VLOOKUP($G496,PDC!$B$6:$I$74,7,FALSE))),0))</f>
        <v>0</v>
      </c>
      <c r="X496" s="74">
        <f>IF(G496="Vervalt",0,IF(J496="Inkoop bij 3e partij",0,IF(G496=0,0,IF(LEN(G496)=0,0,VLOOKUP($G496,PDC!$B$6:$I$74,5,FALSE)))))</f>
        <v>0</v>
      </c>
      <c r="Y496" s="74">
        <f>IF(G496="Vervalt",0,IF(J496="On-Net maken (glasvezel)",$M496*PDC!$F$23+$N496*PDC!$F$24+PDC!$F$22+$O496,IF(J496="On-Net maken (radio)",PDC!$F$25+$O496,0)))</f>
        <v>0</v>
      </c>
    </row>
    <row r="497" spans="1:25" x14ac:dyDescent="0.3">
      <c r="A497" s="149" t="str">
        <f>IF(LEN(LocatieLijst!A497)=0,"",LocatieLijst!A497)</f>
        <v/>
      </c>
      <c r="B497" s="149" t="str">
        <f>IF(LEN(LocatieLijst!B497)=0,"",LocatieLijst!B497)</f>
        <v/>
      </c>
      <c r="C497" s="149" t="str">
        <f>IF(LEN(LocatieLijst!C497)=0,"",LocatieLijst!C497)</f>
        <v/>
      </c>
      <c r="D497" s="149" t="str">
        <f>IF(LEN(LocatieLijst!D497)=0,"",LocatieLijst!D497)</f>
        <v/>
      </c>
      <c r="E497" s="149" t="str">
        <f>IF(LEN(LocatieLijst!E497)=0,"",LocatieLijst!E497)</f>
        <v/>
      </c>
      <c r="F497" s="149" t="str">
        <f>IF(LEN(LocatieLijst!F497)=0,"",LocatieLijst!F497)</f>
        <v/>
      </c>
      <c r="G497" s="149" t="str">
        <f>IF(LEN(LocatieLijst!G497)=0,"",LocatieLijst!G497)</f>
        <v/>
      </c>
      <c r="H497" s="150" t="str">
        <f>IF(G497="Vervalt","Vervalt",IF(G497=0,"",IF(LEN(G497)=0,"",(VLOOKUP(Scenario1!$G497,PDC!$B$6:$I$74,2,FALSE)))))</f>
        <v/>
      </c>
      <c r="I497" s="149" t="str">
        <f>IF(LEN(LocatieLijst!I497)=0,"",LocatieLijst!I497)</f>
        <v/>
      </c>
      <c r="J497" s="2"/>
      <c r="K497" s="2"/>
      <c r="L497" s="3"/>
      <c r="M497" s="8"/>
      <c r="N497" s="8"/>
      <c r="O497" s="12"/>
      <c r="P497" s="4"/>
      <c r="Q497" s="4"/>
      <c r="R497" s="4"/>
      <c r="S497" s="72">
        <f t="shared" si="14"/>
        <v>0</v>
      </c>
      <c r="T497" s="72">
        <f>IF(G497="Vervalt",0,IF(G497=0,0,IF(LEN(G497)=0,0,(VLOOKUP($G497,PDC!$B$6:$I$74,6,FALSE)))))</f>
        <v>0</v>
      </c>
      <c r="U497" s="72">
        <f t="shared" si="15"/>
        <v>0</v>
      </c>
      <c r="V497" s="73">
        <f>IF(G497="Vervalt",0,IF(J497="Inkoop bij 3e partij",Q497*(1+PDC!$F$28),0))</f>
        <v>0</v>
      </c>
      <c r="W497" s="73">
        <f>IF(G497="Vervalt",0,IF(J497="Inkoop bij 3e partij",P497*(1+PDC!$F$27)+IF(G497=0,0,IF(LEN(G497)=0,0,VLOOKUP($G497,PDC!$B$6:$I$74,7,FALSE))),0))</f>
        <v>0</v>
      </c>
      <c r="X497" s="74">
        <f>IF(G497="Vervalt",0,IF(J497="Inkoop bij 3e partij",0,IF(G497=0,0,IF(LEN(G497)=0,0,VLOOKUP($G497,PDC!$B$6:$I$74,5,FALSE)))))</f>
        <v>0</v>
      </c>
      <c r="Y497" s="74">
        <f>IF(G497="Vervalt",0,IF(J497="On-Net maken (glasvezel)",$M497*PDC!$F$23+$N497*PDC!$F$24+PDC!$F$22+$O497,IF(J497="On-Net maken (radio)",PDC!$F$25+$O497,0)))</f>
        <v>0</v>
      </c>
    </row>
    <row r="498" spans="1:25" x14ac:dyDescent="0.3">
      <c r="A498" s="149" t="str">
        <f>IF(LEN(LocatieLijst!A498)=0,"",LocatieLijst!A498)</f>
        <v/>
      </c>
      <c r="B498" s="149" t="str">
        <f>IF(LEN(LocatieLijst!B498)=0,"",LocatieLijst!B498)</f>
        <v/>
      </c>
      <c r="C498" s="149" t="str">
        <f>IF(LEN(LocatieLijst!C498)=0,"",LocatieLijst!C498)</f>
        <v/>
      </c>
      <c r="D498" s="149" t="str">
        <f>IF(LEN(LocatieLijst!D498)=0,"",LocatieLijst!D498)</f>
        <v/>
      </c>
      <c r="E498" s="149" t="str">
        <f>IF(LEN(LocatieLijst!E498)=0,"",LocatieLijst!E498)</f>
        <v/>
      </c>
      <c r="F498" s="149" t="str">
        <f>IF(LEN(LocatieLijst!F498)=0,"",LocatieLijst!F498)</f>
        <v/>
      </c>
      <c r="G498" s="149" t="str">
        <f>IF(LEN(LocatieLijst!G498)=0,"",LocatieLijst!G498)</f>
        <v/>
      </c>
      <c r="H498" s="150" t="str">
        <f>IF(G498="Vervalt","Vervalt",IF(G498=0,"",IF(LEN(G498)=0,"",(VLOOKUP(Scenario1!$G498,PDC!$B$6:$I$74,2,FALSE)))))</f>
        <v/>
      </c>
      <c r="I498" s="149" t="str">
        <f>IF(LEN(LocatieLijst!I498)=0,"",LocatieLijst!I498)</f>
        <v/>
      </c>
      <c r="J498" s="2"/>
      <c r="K498" s="2"/>
      <c r="L498" s="3"/>
      <c r="M498" s="8"/>
      <c r="N498" s="8"/>
      <c r="O498" s="12"/>
      <c r="P498" s="4"/>
      <c r="Q498" s="4"/>
      <c r="R498" s="4"/>
      <c r="S498" s="72">
        <f t="shared" si="14"/>
        <v>0</v>
      </c>
      <c r="T498" s="72">
        <f>IF(G498="Vervalt",0,IF(G498=0,0,IF(LEN(G498)=0,0,(VLOOKUP($G498,PDC!$B$6:$I$74,6,FALSE)))))</f>
        <v>0</v>
      </c>
      <c r="U498" s="72">
        <f t="shared" si="15"/>
        <v>0</v>
      </c>
      <c r="V498" s="73">
        <f>IF(G498="Vervalt",0,IF(J498="Inkoop bij 3e partij",Q498*(1+PDC!$F$28),0))</f>
        <v>0</v>
      </c>
      <c r="W498" s="73">
        <f>IF(G498="Vervalt",0,IF(J498="Inkoop bij 3e partij",P498*(1+PDC!$F$27)+IF(G498=0,0,IF(LEN(G498)=0,0,VLOOKUP($G498,PDC!$B$6:$I$74,7,FALSE))),0))</f>
        <v>0</v>
      </c>
      <c r="X498" s="74">
        <f>IF(G498="Vervalt",0,IF(J498="Inkoop bij 3e partij",0,IF(G498=0,0,IF(LEN(G498)=0,0,VLOOKUP($G498,PDC!$B$6:$I$74,5,FALSE)))))</f>
        <v>0</v>
      </c>
      <c r="Y498" s="74">
        <f>IF(G498="Vervalt",0,IF(J498="On-Net maken (glasvezel)",$M498*PDC!$F$23+$N498*PDC!$F$24+PDC!$F$22+$O498,IF(J498="On-Net maken (radio)",PDC!$F$25+$O498,0)))</f>
        <v>0</v>
      </c>
    </row>
    <row r="499" spans="1:25" x14ac:dyDescent="0.3">
      <c r="A499" s="149" t="str">
        <f>IF(LEN(LocatieLijst!A499)=0,"",LocatieLijst!A499)</f>
        <v/>
      </c>
      <c r="B499" s="149" t="str">
        <f>IF(LEN(LocatieLijst!B499)=0,"",LocatieLijst!B499)</f>
        <v/>
      </c>
      <c r="C499" s="149" t="str">
        <f>IF(LEN(LocatieLijst!C499)=0,"",LocatieLijst!C499)</f>
        <v/>
      </c>
      <c r="D499" s="149" t="str">
        <f>IF(LEN(LocatieLijst!D499)=0,"",LocatieLijst!D499)</f>
        <v/>
      </c>
      <c r="E499" s="149" t="str">
        <f>IF(LEN(LocatieLijst!E499)=0,"",LocatieLijst!E499)</f>
        <v/>
      </c>
      <c r="F499" s="149" t="str">
        <f>IF(LEN(LocatieLijst!F499)=0,"",LocatieLijst!F499)</f>
        <v/>
      </c>
      <c r="G499" s="149" t="str">
        <f>IF(LEN(LocatieLijst!G499)=0,"",LocatieLijst!G499)</f>
        <v/>
      </c>
      <c r="H499" s="150" t="str">
        <f>IF(G499="Vervalt","Vervalt",IF(G499=0,"",IF(LEN(G499)=0,"",(VLOOKUP(Scenario1!$G499,PDC!$B$6:$I$74,2,FALSE)))))</f>
        <v/>
      </c>
      <c r="I499" s="149" t="str">
        <f>IF(LEN(LocatieLijst!I499)=0,"",LocatieLijst!I499)</f>
        <v/>
      </c>
      <c r="J499" s="2"/>
      <c r="K499" s="2"/>
      <c r="L499" s="3"/>
      <c r="M499" s="8"/>
      <c r="N499" s="8"/>
      <c r="O499" s="12"/>
      <c r="P499" s="4"/>
      <c r="Q499" s="4"/>
      <c r="R499" s="4"/>
      <c r="S499" s="72">
        <f t="shared" si="14"/>
        <v>0</v>
      </c>
      <c r="T499" s="72">
        <f>IF(G499="Vervalt",0,IF(G499=0,0,IF(LEN(G499)=0,0,(VLOOKUP($G499,PDC!$B$6:$I$74,6,FALSE)))))</f>
        <v>0</v>
      </c>
      <c r="U499" s="72">
        <f t="shared" si="15"/>
        <v>0</v>
      </c>
      <c r="V499" s="73">
        <f>IF(G499="Vervalt",0,IF(J499="Inkoop bij 3e partij",Q499*(1+PDC!$F$28),0))</f>
        <v>0</v>
      </c>
      <c r="W499" s="73">
        <f>IF(G499="Vervalt",0,IF(J499="Inkoop bij 3e partij",P499*(1+PDC!$F$27)+IF(G499=0,0,IF(LEN(G499)=0,0,VLOOKUP($G499,PDC!$B$6:$I$74,7,FALSE))),0))</f>
        <v>0</v>
      </c>
      <c r="X499" s="74">
        <f>IF(G499="Vervalt",0,IF(J499="Inkoop bij 3e partij",0,IF(G499=0,0,IF(LEN(G499)=0,0,VLOOKUP($G499,PDC!$B$6:$I$74,5,FALSE)))))</f>
        <v>0</v>
      </c>
      <c r="Y499" s="74">
        <f>IF(G499="Vervalt",0,IF(J499="On-Net maken (glasvezel)",$M499*PDC!$F$23+$N499*PDC!$F$24+PDC!$F$22+$O499,IF(J499="On-Net maken (radio)",PDC!$F$25+$O499,0)))</f>
        <v>0</v>
      </c>
    </row>
    <row r="500" spans="1:25" x14ac:dyDescent="0.3">
      <c r="A500" s="149" t="str">
        <f>IF(LEN(LocatieLijst!A500)=0,"",LocatieLijst!A500)</f>
        <v/>
      </c>
      <c r="B500" s="149" t="str">
        <f>IF(LEN(LocatieLijst!B500)=0,"",LocatieLijst!B500)</f>
        <v/>
      </c>
      <c r="C500" s="149" t="str">
        <f>IF(LEN(LocatieLijst!C500)=0,"",LocatieLijst!C500)</f>
        <v/>
      </c>
      <c r="D500" s="149" t="str">
        <f>IF(LEN(LocatieLijst!D500)=0,"",LocatieLijst!D500)</f>
        <v/>
      </c>
      <c r="E500" s="149" t="str">
        <f>IF(LEN(LocatieLijst!E500)=0,"",LocatieLijst!E500)</f>
        <v/>
      </c>
      <c r="F500" s="149" t="str">
        <f>IF(LEN(LocatieLijst!F500)=0,"",LocatieLijst!F500)</f>
        <v/>
      </c>
      <c r="G500" s="149" t="str">
        <f>IF(LEN(LocatieLijst!G500)=0,"",LocatieLijst!G500)</f>
        <v/>
      </c>
      <c r="H500" s="150" t="str">
        <f>IF(G500="Vervalt","Vervalt",IF(G500=0,"",IF(LEN(G500)=0,"",(VLOOKUP(Scenario1!$G500,PDC!$B$6:$I$74,2,FALSE)))))</f>
        <v/>
      </c>
      <c r="I500" s="149" t="str">
        <f>IF(LEN(LocatieLijst!I500)=0,"",LocatieLijst!I500)</f>
        <v/>
      </c>
      <c r="J500" s="2"/>
      <c r="K500" s="2"/>
      <c r="L500" s="3"/>
      <c r="M500" s="8"/>
      <c r="N500" s="8"/>
      <c r="O500" s="12"/>
      <c r="P500" s="4"/>
      <c r="Q500" s="4"/>
      <c r="R500" s="4"/>
      <c r="S500" s="72">
        <f t="shared" si="14"/>
        <v>0</v>
      </c>
      <c r="T500" s="72">
        <f>IF(G500="Vervalt",0,IF(G500=0,0,IF(LEN(G500)=0,0,(VLOOKUP($G500,PDC!$B$6:$I$74,6,FALSE)))))</f>
        <v>0</v>
      </c>
      <c r="U500" s="72">
        <f t="shared" si="15"/>
        <v>0</v>
      </c>
      <c r="V500" s="73">
        <f>IF(G500="Vervalt",0,IF(J500="Inkoop bij 3e partij",Q500*(1+PDC!$F$28),0))</f>
        <v>0</v>
      </c>
      <c r="W500" s="73">
        <f>IF(G500="Vervalt",0,IF(J500="Inkoop bij 3e partij",P500*(1+PDC!$F$27)+IF(G500=0,0,IF(LEN(G500)=0,0,VLOOKUP($G500,PDC!$B$6:$I$74,7,FALSE))),0))</f>
        <v>0</v>
      </c>
      <c r="X500" s="74">
        <f>IF(G500="Vervalt",0,IF(J500="Inkoop bij 3e partij",0,IF(G500=0,0,IF(LEN(G500)=0,0,VLOOKUP($G500,PDC!$B$6:$I$74,5,FALSE)))))</f>
        <v>0</v>
      </c>
      <c r="Y500" s="74">
        <f>IF(G500="Vervalt",0,IF(J500="On-Net maken (glasvezel)",$M500*PDC!$F$23+$N500*PDC!$F$24+PDC!$F$22+$O500,IF(J500="On-Net maken (radio)",PDC!$F$25+$O500,0)))</f>
        <v>0</v>
      </c>
    </row>
  </sheetData>
  <sheetProtection algorithmName="SHA-512" hashValue="j5wOlS2eRsLCiGfo289p9+KAO9XU/Mf+89u/cc4jUAAFjHr84eFu9S4nGoKycUV3ibEFhb0W5E/n4+5BVTCVoA==" saltValue="1Jhc8CFZ0CG2Wh3yBKbAJA==" spinCount="100000" sheet="1" objects="1" scenarios="1"/>
  <mergeCells count="2">
    <mergeCell ref="S3:U3"/>
    <mergeCell ref="P9:R9"/>
  </mergeCells>
  <conditionalFormatting sqref="R12:R500">
    <cfRule type="expression" dxfId="12" priority="51" stopIfTrue="1">
      <formula>J12="Inkoop bij 3e partij"</formula>
    </cfRule>
  </conditionalFormatting>
  <conditionalFormatting sqref="Q12:Q500">
    <cfRule type="expression" dxfId="11" priority="50" stopIfTrue="1">
      <formula>J12="Inkoop bij 3e partij"</formula>
    </cfRule>
  </conditionalFormatting>
  <conditionalFormatting sqref="P12:P500">
    <cfRule type="expression" dxfId="10" priority="49" stopIfTrue="1">
      <formula>J12="Inkoop bij 3e partij"</formula>
    </cfRule>
  </conditionalFormatting>
  <conditionalFormatting sqref="O12:O500">
    <cfRule type="expression" dxfId="9" priority="1" stopIfTrue="1">
      <formula>J12="On-net maken (radio)"</formula>
    </cfRule>
    <cfRule type="expression" dxfId="8" priority="48" stopIfTrue="1">
      <formula>J12="On-Net maken (glasvezel)"</formula>
    </cfRule>
  </conditionalFormatting>
  <conditionalFormatting sqref="M12:M500">
    <cfRule type="expression" dxfId="7" priority="39" stopIfTrue="1">
      <formula>J12="On-Net maken (glasvezel)"</formula>
    </cfRule>
  </conditionalFormatting>
  <conditionalFormatting sqref="N12:N500">
    <cfRule type="expression" dxfId="6" priority="57" stopIfTrue="1">
      <formula>J12="On-Net maken (glasvezel)"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  <headerFooter>
    <oddHeader>&amp;L&amp;F&amp;C&amp;A&amp;RPagina 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Validatie!$C$5:$C$11</xm:f>
          </x14:formula1>
          <xm:sqref>K13:K500</xm:sqref>
        </x14:dataValidation>
        <x14:dataValidation type="list" allowBlank="1" showInputMessage="1" showErrorMessage="1">
          <x14:formula1>
            <xm:f>Validatie!$C$5:$C$13</xm:f>
          </x14:formula1>
          <xm:sqref>K12</xm:sqref>
        </x14:dataValidation>
        <x14:dataValidation type="list" allowBlank="1" showInputMessage="1" showErrorMessage="1">
          <x14:formula1>
            <xm:f>Validatie!$B$5:$B$8</xm:f>
          </x14:formula1>
          <xm:sqref>J12:J500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500"/>
  <sheetViews>
    <sheetView zoomScale="90" zoomScaleNormal="90" workbookViewId="0">
      <selection activeCell="H46" sqref="H46"/>
    </sheetView>
  </sheetViews>
  <sheetFormatPr defaultColWidth="9.15234375" defaultRowHeight="12.45" x14ac:dyDescent="0.3"/>
  <cols>
    <col min="1" max="1" width="23" style="24" customWidth="1"/>
    <col min="2" max="2" width="9.53515625" style="27" customWidth="1"/>
    <col min="3" max="3" width="5.69140625" style="27" customWidth="1"/>
    <col min="4" max="4" width="9.3828125" style="28" bestFit="1" customWidth="1"/>
    <col min="5" max="5" width="20" style="28" customWidth="1"/>
    <col min="6" max="6" width="32.69140625" style="27" customWidth="1"/>
    <col min="7" max="7" width="12" style="27" customWidth="1"/>
    <col min="8" max="8" width="32.69140625" style="28" customWidth="1"/>
    <col min="9" max="9" width="15.69140625" style="28" customWidth="1"/>
    <col min="10" max="11" width="16.3828125" style="24" customWidth="1"/>
    <col min="12" max="12" width="18.3828125" style="24" customWidth="1"/>
    <col min="13" max="14" width="14.69140625" style="24" customWidth="1"/>
    <col min="15" max="15" width="19" style="24" customWidth="1"/>
    <col min="16" max="16" width="11.84375" style="24" customWidth="1"/>
    <col min="17" max="17" width="13" style="24" customWidth="1"/>
    <col min="18" max="18" width="16" style="24" customWidth="1"/>
    <col min="19" max="20" width="23.84375" style="24" customWidth="1"/>
    <col min="21" max="21" width="26" style="24" customWidth="1"/>
    <col min="22" max="22" width="17.84375" style="24" customWidth="1"/>
    <col min="23" max="23" width="16.3046875" style="24" customWidth="1"/>
    <col min="24" max="24" width="21.69140625" style="32" customWidth="1"/>
    <col min="25" max="25" width="23.3828125" style="32" customWidth="1"/>
    <col min="26" max="26" width="19.84375" style="24" customWidth="1"/>
    <col min="27" max="27" width="9.15234375" style="24"/>
    <col min="28" max="29" width="17.3828125" style="24" customWidth="1"/>
    <col min="30" max="32" width="11.53515625" style="24" customWidth="1"/>
    <col min="33" max="16384" width="9.15234375" style="24"/>
  </cols>
  <sheetData>
    <row r="2" spans="1:36" ht="12.9" thickBot="1" x14ac:dyDescent="0.35"/>
    <row r="3" spans="1:36" ht="18" thickBot="1" x14ac:dyDescent="0.35">
      <c r="S3" s="328" t="s">
        <v>123</v>
      </c>
      <c r="T3" s="329"/>
      <c r="U3" s="330"/>
    </row>
    <row r="4" spans="1:36" ht="14.6" thickBot="1" x14ac:dyDescent="0.35">
      <c r="S4" s="186" t="s">
        <v>141</v>
      </c>
      <c r="T4" s="185" t="s">
        <v>162</v>
      </c>
      <c r="U4" s="132" t="s">
        <v>143</v>
      </c>
    </row>
    <row r="5" spans="1:36" ht="12.9" thickBot="1" x14ac:dyDescent="0.35">
      <c r="S5" s="131">
        <f>SUM(S12:S500)</f>
        <v>0</v>
      </c>
      <c r="T5" s="131">
        <f>SUM(T12:T500)</f>
        <v>0</v>
      </c>
      <c r="U5" s="184">
        <f>SUM(U12:U500)</f>
        <v>0</v>
      </c>
    </row>
    <row r="7" spans="1:36" ht="25.75" thickBot="1" x14ac:dyDescent="0.35">
      <c r="A7" s="31" t="s">
        <v>108</v>
      </c>
      <c r="AC7" s="25"/>
    </row>
    <row r="8" spans="1:36" s="23" customFormat="1" ht="26.25" customHeight="1" thickBot="1" x14ac:dyDescent="0.35">
      <c r="A8" s="33" t="s">
        <v>8</v>
      </c>
      <c r="B8" s="34"/>
      <c r="C8" s="34"/>
      <c r="D8" s="35"/>
      <c r="E8" s="35"/>
      <c r="F8" s="34"/>
      <c r="G8" s="34"/>
      <c r="H8" s="35"/>
      <c r="I8" s="35"/>
      <c r="J8" s="36" t="s">
        <v>19</v>
      </c>
      <c r="K8" s="37"/>
      <c r="L8" s="38"/>
      <c r="M8" s="37"/>
      <c r="N8" s="37"/>
      <c r="O8" s="37"/>
      <c r="P8" s="38"/>
      <c r="Q8" s="38"/>
      <c r="R8" s="79"/>
      <c r="S8" s="134" t="s">
        <v>145</v>
      </c>
      <c r="T8" s="134" t="s">
        <v>153</v>
      </c>
      <c r="U8" s="134" t="s">
        <v>146</v>
      </c>
      <c r="V8" s="86" t="s">
        <v>116</v>
      </c>
      <c r="W8" s="86" t="s">
        <v>117</v>
      </c>
      <c r="X8" s="135" t="s">
        <v>112</v>
      </c>
      <c r="Y8" s="135" t="s">
        <v>118</v>
      </c>
      <c r="Z8" s="39"/>
      <c r="AC8" s="25"/>
    </row>
    <row r="9" spans="1:36" s="25" customFormat="1" ht="62.15" x14ac:dyDescent="0.3">
      <c r="A9" s="40" t="s">
        <v>1</v>
      </c>
      <c r="B9" s="41" t="s">
        <v>7</v>
      </c>
      <c r="C9" s="41" t="s">
        <v>2</v>
      </c>
      <c r="D9" s="42" t="s">
        <v>6</v>
      </c>
      <c r="E9" s="42" t="s">
        <v>0</v>
      </c>
      <c r="F9" s="41" t="s">
        <v>121</v>
      </c>
      <c r="G9" s="126" t="s">
        <v>33</v>
      </c>
      <c r="H9" s="127" t="s">
        <v>35</v>
      </c>
      <c r="I9" s="127" t="s">
        <v>113</v>
      </c>
      <c r="J9" s="43" t="s">
        <v>10</v>
      </c>
      <c r="K9" s="44" t="s">
        <v>27</v>
      </c>
      <c r="L9" s="45" t="s">
        <v>3</v>
      </c>
      <c r="M9" s="46" t="s">
        <v>109</v>
      </c>
      <c r="N9" s="46" t="s">
        <v>110</v>
      </c>
      <c r="O9" s="46" t="s">
        <v>111</v>
      </c>
      <c r="P9" s="331" t="s">
        <v>24</v>
      </c>
      <c r="Q9" s="332"/>
      <c r="R9" s="333"/>
      <c r="S9" s="130" t="s">
        <v>119</v>
      </c>
      <c r="T9" s="47" t="s">
        <v>161</v>
      </c>
      <c r="U9" s="130" t="s">
        <v>120</v>
      </c>
      <c r="V9" s="49" t="s">
        <v>115</v>
      </c>
      <c r="W9" s="48" t="s">
        <v>149</v>
      </c>
      <c r="X9" s="129" t="s">
        <v>150</v>
      </c>
      <c r="Y9" s="129" t="s">
        <v>151</v>
      </c>
      <c r="Z9" s="50"/>
    </row>
    <row r="10" spans="1:36" s="25" customFormat="1" ht="12.9" thickBot="1" x14ac:dyDescent="0.35">
      <c r="A10" s="51"/>
      <c r="B10" s="52"/>
      <c r="C10" s="52"/>
      <c r="D10" s="53"/>
      <c r="E10" s="53"/>
      <c r="F10" s="54"/>
      <c r="G10" s="55"/>
      <c r="H10" s="56"/>
      <c r="I10" s="56"/>
      <c r="J10" s="57"/>
      <c r="K10" s="58"/>
      <c r="L10" s="59"/>
      <c r="M10" s="60" t="s">
        <v>31</v>
      </c>
      <c r="N10" s="60" t="s">
        <v>31</v>
      </c>
      <c r="O10" s="61" t="s">
        <v>16</v>
      </c>
      <c r="P10" s="61" t="s">
        <v>16</v>
      </c>
      <c r="Q10" s="140" t="s">
        <v>122</v>
      </c>
      <c r="R10" s="62" t="s">
        <v>15</v>
      </c>
      <c r="S10" s="63"/>
      <c r="T10" s="63"/>
      <c r="U10" s="63"/>
      <c r="V10" s="65" t="s">
        <v>17</v>
      </c>
      <c r="W10" s="64" t="s">
        <v>16</v>
      </c>
      <c r="X10" s="66"/>
      <c r="Y10" s="66"/>
      <c r="Z10" s="50"/>
    </row>
    <row r="11" spans="1:36" s="71" customFormat="1" x14ac:dyDescent="0.3">
      <c r="A11" s="139"/>
      <c r="B11" s="80"/>
      <c r="C11" s="80"/>
      <c r="D11" s="81"/>
      <c r="E11" s="81"/>
      <c r="F11" s="80"/>
      <c r="G11" s="68"/>
      <c r="H11" s="67"/>
      <c r="I11" s="67"/>
      <c r="J11" s="69"/>
      <c r="K11" s="69"/>
      <c r="L11" s="70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7"/>
      <c r="X11" s="76"/>
      <c r="Y11" s="76"/>
      <c r="Z11" s="78"/>
      <c r="AA11" s="70"/>
      <c r="AB11" s="50"/>
      <c r="AC11" s="50"/>
      <c r="AD11" s="50"/>
      <c r="AE11" s="50"/>
      <c r="AF11" s="50"/>
      <c r="AG11" s="50"/>
      <c r="AH11" s="50"/>
      <c r="AI11" s="50"/>
      <c r="AJ11" s="70"/>
    </row>
    <row r="12" spans="1:36" x14ac:dyDescent="0.3">
      <c r="A12" s="149" t="str">
        <f>IF(LEN(LocatieLijst!A12)=0,"",LocatieLijst!A12)</f>
        <v/>
      </c>
      <c r="B12" s="149" t="str">
        <f>IF(LEN(LocatieLijst!B12)=0,"",LocatieLijst!B12)</f>
        <v/>
      </c>
      <c r="C12" s="149" t="str">
        <f>IF(LEN(LocatieLijst!C12)=0,"",LocatieLijst!C12)</f>
        <v/>
      </c>
      <c r="D12" s="149" t="str">
        <f>IF(LEN(LocatieLijst!D12)=0,"",LocatieLijst!D12)</f>
        <v/>
      </c>
      <c r="E12" s="149" t="str">
        <f>IF(LEN(LocatieLijst!E12)=0,"",LocatieLijst!E12)</f>
        <v/>
      </c>
      <c r="F12" s="149" t="str">
        <f>IF(LEN(LocatieLijst!F12)=0,"",LocatieLijst!F12)</f>
        <v/>
      </c>
      <c r="G12" s="149" t="str">
        <f>IF(LEN(LocatieLijst!K12)=0,"",LocatieLijst!K12)</f>
        <v/>
      </c>
      <c r="H12" s="150" t="str">
        <f>IF(G12="Vervalt","Vervalt",IF(G12=0,"",IF(LEN(G12)=0,"",(VLOOKUP($G12,PDC!$B$6:$I$74,2,FALSE)))))</f>
        <v/>
      </c>
      <c r="I12" s="149" t="str">
        <f>IF(LEN(LocatieLijst!M12)=0,"",LocatieLijst!M12)</f>
        <v/>
      </c>
      <c r="J12" s="2"/>
      <c r="K12" s="2"/>
      <c r="L12" s="256"/>
      <c r="M12" s="257"/>
      <c r="N12" s="257"/>
      <c r="O12" s="12"/>
      <c r="P12" s="4"/>
      <c r="Q12" s="4"/>
      <c r="R12" s="4"/>
      <c r="S12" s="72">
        <f>IF(J12="Inkoop bij 3e partij",V12,X12)</f>
        <v>0</v>
      </c>
      <c r="T12" s="72">
        <f>IF(G12="Vervalt",0,IF(G12=0,0,IF(LEN(G12)=0,0,(VLOOKUP($G12,PDC!$B$6:$I$74,6,FALSE)))))</f>
        <v>0</v>
      </c>
      <c r="U12" s="72">
        <f>IF(J12="On-Net maken",Y12,IF(J12="Inkoop bij 3e partij",W12,0))</f>
        <v>0</v>
      </c>
      <c r="V12" s="73">
        <f>IF(G12="Vervalt",0,IF(J12="Inkoop bij 3e partij",Q12*(1+PDC!$F$28),0))</f>
        <v>0</v>
      </c>
      <c r="W12" s="73">
        <f>IF(G12="Vervalt",0,IF(J12="Inkoop bij 3e partij",P12*(1+PDC!$F$27)+IF(G12=0,0,IF(LEN(G12)=0,0,VLOOKUP($G12,PDC!$B$6:$I$74,7,FALSE))),0))</f>
        <v>0</v>
      </c>
      <c r="X12" s="74">
        <f>IF(G12="Vervalt",0,IF(J12="Inkoop bij 3e partij",0,IF(G12=0,0,IF(LEN(G12)=0,0,VLOOKUP($G12,PDC!$B$6:$I$74,5,FALSE)))))</f>
        <v>0</v>
      </c>
      <c r="Y12" s="74">
        <f>IF(G12="Vervalt",0,IF(J12="On-Net maken",$M12*PDC!$F$23+$N12*PDC!$F$24+PDC!$F$22+$O12,0))</f>
        <v>0</v>
      </c>
      <c r="Z12" s="75"/>
      <c r="AA12" s="39"/>
      <c r="AB12" s="39"/>
      <c r="AC12" s="39"/>
      <c r="AD12" s="30"/>
      <c r="AE12" s="30"/>
      <c r="AF12" s="30"/>
      <c r="AG12" s="82"/>
      <c r="AH12" s="82"/>
      <c r="AI12" s="39"/>
      <c r="AJ12" s="39"/>
    </row>
    <row r="13" spans="1:36" x14ac:dyDescent="0.3">
      <c r="A13" s="149" t="str">
        <f>IF(LEN(LocatieLijst!A13)=0,"",LocatieLijst!A13)</f>
        <v/>
      </c>
      <c r="B13" s="149" t="str">
        <f>IF(LEN(LocatieLijst!B13)=0,"",LocatieLijst!B13)</f>
        <v/>
      </c>
      <c r="C13" s="149" t="str">
        <f>IF(LEN(LocatieLijst!C13)=0,"",LocatieLijst!C13)</f>
        <v/>
      </c>
      <c r="D13" s="149" t="str">
        <f>IF(LEN(LocatieLijst!D13)=0,"",LocatieLijst!D13)</f>
        <v/>
      </c>
      <c r="E13" s="149" t="str">
        <f>IF(LEN(LocatieLijst!E13)=0,"",LocatieLijst!E13)</f>
        <v/>
      </c>
      <c r="F13" s="149" t="str">
        <f>IF(LEN(LocatieLijst!F13)=0,"",LocatieLijst!F13)</f>
        <v/>
      </c>
      <c r="G13" s="149" t="str">
        <f>IF(LEN(LocatieLijst!K13)=0,"",LocatieLijst!K13)</f>
        <v/>
      </c>
      <c r="H13" s="150" t="str">
        <f>IF(G13="Vervalt","Vervalt",IF(G13=0,"",IF(LEN(G13)=0,"",(VLOOKUP($G13,PDC!$B$6:$I$74,2,FALSE)))))</f>
        <v/>
      </c>
      <c r="I13" s="149" t="str">
        <f>IF(LEN(LocatieLijst!M13)=0,"",LocatieLijst!M13)</f>
        <v/>
      </c>
      <c r="J13" s="2"/>
      <c r="K13" s="2"/>
      <c r="L13" s="3"/>
      <c r="M13" s="8"/>
      <c r="N13" s="8"/>
      <c r="O13" s="12"/>
      <c r="P13" s="4"/>
      <c r="Q13" s="4"/>
      <c r="R13" s="4"/>
      <c r="S13" s="72">
        <f t="shared" ref="S13:S76" si="0">IF(J13="Inkoop bij 3e partij",V13,X13)</f>
        <v>0</v>
      </c>
      <c r="T13" s="72">
        <f>IF(G13="Vervalt",0,IF(G13=0,0,IF(LEN(G13)=0,0,(VLOOKUP($G13,PDC!$B$6:$I$74,6,FALSE)))))</f>
        <v>0</v>
      </c>
      <c r="U13" s="72">
        <f t="shared" ref="U13:U76" si="1">IF(J13="On-Net maken",Y13,IF(J13="Inkoop bij 3e partij",W13,0))</f>
        <v>0</v>
      </c>
      <c r="V13" s="73">
        <f>IF(G13="Vervalt",0,IF(J13="Inkoop bij 3e partij",Q13*(1+PDC!$F$28),0))</f>
        <v>0</v>
      </c>
      <c r="W13" s="73">
        <f>IF(G13="Vervalt",0,IF(J13="Inkoop bij 3e partij",P13*(1+PDC!$F$27)+IF(G13=0,0,IF(LEN(G13)=0,0,VLOOKUP($G13,PDC!$B$6:$I$74,7,FALSE))),0))</f>
        <v>0</v>
      </c>
      <c r="X13" s="74">
        <f>IF(G13="Vervalt",0,IF(J13="Inkoop bij 3e partij",0,IF(G13=0,0,IF(LEN(G13)=0,0,VLOOKUP($G13,PDC!$B$6:$I$74,5,FALSE)))))</f>
        <v>0</v>
      </c>
      <c r="Y13" s="74">
        <f>IF(G13="Vervalt",0,IF(J13="On-Net maken",$M13*PDC!$F$23+$N13*PDC!$F$24+PDC!$F$22+$O13,0))</f>
        <v>0</v>
      </c>
      <c r="Z13" s="75"/>
      <c r="AA13" s="39"/>
      <c r="AB13" s="39"/>
      <c r="AC13" s="39"/>
      <c r="AD13" s="30"/>
      <c r="AE13" s="30"/>
      <c r="AF13" s="30"/>
      <c r="AG13" s="83"/>
      <c r="AH13" s="83"/>
      <c r="AI13" s="39"/>
      <c r="AJ13" s="39"/>
    </row>
    <row r="14" spans="1:36" x14ac:dyDescent="0.3">
      <c r="A14" s="149" t="str">
        <f>IF(LEN(LocatieLijst!A14)=0,"",LocatieLijst!A14)</f>
        <v/>
      </c>
      <c r="B14" s="149" t="str">
        <f>IF(LEN(LocatieLijst!B14)=0,"",LocatieLijst!B14)</f>
        <v/>
      </c>
      <c r="C14" s="149" t="str">
        <f>IF(LEN(LocatieLijst!C14)=0,"",LocatieLijst!C14)</f>
        <v/>
      </c>
      <c r="D14" s="149" t="str">
        <f>IF(LEN(LocatieLijst!D14)=0,"",LocatieLijst!D14)</f>
        <v/>
      </c>
      <c r="E14" s="149" t="str">
        <f>IF(LEN(LocatieLijst!E14)=0,"",LocatieLijst!E14)</f>
        <v/>
      </c>
      <c r="F14" s="149" t="str">
        <f>IF(LEN(LocatieLijst!F14)=0,"",LocatieLijst!F14)</f>
        <v/>
      </c>
      <c r="G14" s="149" t="str">
        <f>IF(LEN(LocatieLijst!K14)=0,"",LocatieLijst!K14)</f>
        <v/>
      </c>
      <c r="H14" s="150" t="str">
        <f>IF(G14="Vervalt","Vervalt",IF(G14=0,"",IF(LEN(G14)=0,"",(VLOOKUP($G14,PDC!$B$6:$I$74,2,FALSE)))))</f>
        <v/>
      </c>
      <c r="I14" s="149" t="str">
        <f>IF(LEN(LocatieLijst!M14)=0,"",LocatieLijst!M14)</f>
        <v/>
      </c>
      <c r="J14" s="2"/>
      <c r="K14" s="2"/>
      <c r="L14" s="3"/>
      <c r="M14" s="8"/>
      <c r="N14" s="8"/>
      <c r="O14" s="12"/>
      <c r="P14" s="4"/>
      <c r="Q14" s="4"/>
      <c r="R14" s="4"/>
      <c r="S14" s="72">
        <f t="shared" si="0"/>
        <v>0</v>
      </c>
      <c r="T14" s="72">
        <f>IF(G14="Vervalt",0,IF(G14=0,0,IF(LEN(G14)=0,0,(VLOOKUP($G14,PDC!$B$6:$I$74,6,FALSE)))))</f>
        <v>0</v>
      </c>
      <c r="U14" s="72">
        <f t="shared" si="1"/>
        <v>0</v>
      </c>
      <c r="V14" s="73">
        <f>IF(G14="Vervalt",0,IF(J14="Inkoop bij 3e partij",Q14*(1+PDC!$F$28),0))</f>
        <v>0</v>
      </c>
      <c r="W14" s="73">
        <f>IF(G14="Vervalt",0,IF(J14="Inkoop bij 3e partij",P14*(1+PDC!$F$27)+IF(G14=0,0,IF(LEN(G14)=0,0,VLOOKUP($G14,PDC!$B$6:$I$74,7,FALSE))),0))</f>
        <v>0</v>
      </c>
      <c r="X14" s="74">
        <f>IF(G14="Vervalt",0,IF(J14="Inkoop bij 3e partij",0,IF(G14=0,0,IF(LEN(G14)=0,0,VLOOKUP($G14,PDC!$B$6:$I$74,5,FALSE)))))</f>
        <v>0</v>
      </c>
      <c r="Y14" s="74">
        <f>IF(G14="Vervalt",0,IF(J14="On-Net maken",$M14*PDC!$F$23+$N14*PDC!$F$24+PDC!$F$22+$O14,0))</f>
        <v>0</v>
      </c>
      <c r="Z14" s="75"/>
      <c r="AA14" s="39"/>
      <c r="AB14" s="84"/>
      <c r="AC14" s="84"/>
      <c r="AD14" s="30"/>
      <c r="AE14" s="30"/>
      <c r="AF14" s="30"/>
      <c r="AG14" s="83"/>
      <c r="AH14" s="83"/>
      <c r="AI14" s="39"/>
      <c r="AJ14" s="39"/>
    </row>
    <row r="15" spans="1:36" x14ac:dyDescent="0.3">
      <c r="A15" s="149" t="str">
        <f>IF(LEN(LocatieLijst!A15)=0,"",LocatieLijst!A15)</f>
        <v/>
      </c>
      <c r="B15" s="149" t="str">
        <f>IF(LEN(LocatieLijst!B15)=0,"",LocatieLijst!B15)</f>
        <v/>
      </c>
      <c r="C15" s="149" t="str">
        <f>IF(LEN(LocatieLijst!C15)=0,"",LocatieLijst!C15)</f>
        <v/>
      </c>
      <c r="D15" s="149" t="str">
        <f>IF(LEN(LocatieLijst!D15)=0,"",LocatieLijst!D15)</f>
        <v/>
      </c>
      <c r="E15" s="149" t="str">
        <f>IF(LEN(LocatieLijst!E15)=0,"",LocatieLijst!E15)</f>
        <v/>
      </c>
      <c r="F15" s="149" t="str">
        <f>IF(LEN(LocatieLijst!F15)=0,"",LocatieLijst!F15)</f>
        <v/>
      </c>
      <c r="G15" s="149" t="str">
        <f>IF(LEN(LocatieLijst!K15)=0,"",LocatieLijst!K15)</f>
        <v/>
      </c>
      <c r="H15" s="150" t="str">
        <f>IF(G15="Vervalt","Vervalt",IF(G15=0,"",IF(LEN(G15)=0,"",(VLOOKUP($G15,PDC!$B$6:$I$74,2,FALSE)))))</f>
        <v/>
      </c>
      <c r="I15" s="149" t="str">
        <f>IF(LEN(LocatieLijst!M15)=0,"",LocatieLijst!M15)</f>
        <v/>
      </c>
      <c r="J15" s="2"/>
      <c r="K15" s="2"/>
      <c r="L15" s="3"/>
      <c r="M15" s="8"/>
      <c r="N15" s="8"/>
      <c r="O15" s="12"/>
      <c r="P15" s="4"/>
      <c r="Q15" s="4"/>
      <c r="R15" s="4"/>
      <c r="S15" s="72">
        <f t="shared" si="0"/>
        <v>0</v>
      </c>
      <c r="T15" s="72">
        <f>IF(G15="Vervalt",0,IF(G15=0,0,IF(LEN(G15)=0,0,(VLOOKUP($G15,PDC!$B$6:$I$74,6,FALSE)))))</f>
        <v>0</v>
      </c>
      <c r="U15" s="72">
        <f t="shared" si="1"/>
        <v>0</v>
      </c>
      <c r="V15" s="73">
        <f>IF(G15="Vervalt",0,IF(J15="Inkoop bij 3e partij",Q15*(1+PDC!$F$28),0))</f>
        <v>0</v>
      </c>
      <c r="W15" s="73">
        <f>IF(G15="Vervalt",0,IF(J15="Inkoop bij 3e partij",P15*(1+PDC!$F$27)+IF(G15=0,0,IF(LEN(G15)=0,0,VLOOKUP($G15,PDC!$B$6:$I$74,7,FALSE))),0))</f>
        <v>0</v>
      </c>
      <c r="X15" s="74">
        <f>IF(G15="Vervalt",0,IF(J15="Inkoop bij 3e partij",0,IF(G15=0,0,IF(LEN(G15)=0,0,VLOOKUP($G15,PDC!$B$6:$I$74,5,FALSE)))))</f>
        <v>0</v>
      </c>
      <c r="Y15" s="74">
        <f>IF(G15="Vervalt",0,IF(J15="On-Net maken",$M15*PDC!$F$23+$N15*PDC!$F$24+PDC!$F$22+$O15,0))</f>
        <v>0</v>
      </c>
      <c r="Z15" s="75"/>
    </row>
    <row r="16" spans="1:36" s="21" customFormat="1" x14ac:dyDescent="0.3">
      <c r="A16" s="149" t="str">
        <f>IF(LEN(LocatieLijst!A16)=0,"",LocatieLijst!A16)</f>
        <v/>
      </c>
      <c r="B16" s="149" t="str">
        <f>IF(LEN(LocatieLijst!B16)=0,"",LocatieLijst!B16)</f>
        <v/>
      </c>
      <c r="C16" s="149" t="str">
        <f>IF(LEN(LocatieLijst!C16)=0,"",LocatieLijst!C16)</f>
        <v/>
      </c>
      <c r="D16" s="149" t="str">
        <f>IF(LEN(LocatieLijst!D16)=0,"",LocatieLijst!D16)</f>
        <v/>
      </c>
      <c r="E16" s="149" t="str">
        <f>IF(LEN(LocatieLijst!E16)=0,"",LocatieLijst!E16)</f>
        <v/>
      </c>
      <c r="F16" s="149" t="str">
        <f>IF(LEN(LocatieLijst!F16)=0,"",LocatieLijst!F16)</f>
        <v/>
      </c>
      <c r="G16" s="149" t="str">
        <f>IF(LEN(LocatieLijst!K16)=0,"",LocatieLijst!K16)</f>
        <v/>
      </c>
      <c r="H16" s="150" t="str">
        <f>IF(G16="Vervalt","Vervalt",IF(G16=0,"",IF(LEN(G16)=0,"",(VLOOKUP($G16,PDC!$B$6:$I$74,2,FALSE)))))</f>
        <v/>
      </c>
      <c r="I16" s="149" t="str">
        <f>IF(LEN(LocatieLijst!M16)=0,"",LocatieLijst!M16)</f>
        <v/>
      </c>
      <c r="J16" s="2"/>
      <c r="K16" s="2"/>
      <c r="L16" s="3"/>
      <c r="M16" s="8"/>
      <c r="N16" s="8"/>
      <c r="O16" s="12"/>
      <c r="P16" s="4"/>
      <c r="Q16" s="4"/>
      <c r="R16" s="4"/>
      <c r="S16" s="72">
        <f t="shared" si="0"/>
        <v>0</v>
      </c>
      <c r="T16" s="72">
        <f>IF(G16="Vervalt",0,IF(G16=0,0,IF(LEN(G16)=0,0,(VLOOKUP($G16,PDC!$B$6:$I$74,6,FALSE)))))</f>
        <v>0</v>
      </c>
      <c r="U16" s="72">
        <f t="shared" si="1"/>
        <v>0</v>
      </c>
      <c r="V16" s="73">
        <f>IF(G16="Vervalt",0,IF(J16="Inkoop bij 3e partij",Q16*(1+PDC!$F$28),0))</f>
        <v>0</v>
      </c>
      <c r="W16" s="73">
        <f>IF(G16="Vervalt",0,IF(J16="Inkoop bij 3e partij",P16*(1+PDC!$F$27)+IF(G16=0,0,IF(LEN(G16)=0,0,VLOOKUP($G16,PDC!$B$6:$I$74,7,FALSE))),0))</f>
        <v>0</v>
      </c>
      <c r="X16" s="74">
        <f>IF(G16="Vervalt",0,IF(J16="Inkoop bij 3e partij",0,IF(G16=0,0,IF(LEN(G16)=0,0,VLOOKUP($G16,PDC!$B$6:$I$74,5,FALSE)))))</f>
        <v>0</v>
      </c>
      <c r="Y16" s="74">
        <f>IF(G16="Vervalt",0,IF(J16="On-Net maken",$M16*PDC!$F$23+$N16*PDC!$F$24+PDC!$F$22+$O16,0))</f>
        <v>0</v>
      </c>
      <c r="AC16" s="24"/>
    </row>
    <row r="17" spans="1:29" s="21" customFormat="1" x14ac:dyDescent="0.3">
      <c r="A17" s="149" t="str">
        <f>IF(LEN(LocatieLijst!A17)=0,"",LocatieLijst!A17)</f>
        <v/>
      </c>
      <c r="B17" s="149" t="str">
        <f>IF(LEN(LocatieLijst!B17)=0,"",LocatieLijst!B17)</f>
        <v/>
      </c>
      <c r="C17" s="149" t="str">
        <f>IF(LEN(LocatieLijst!C17)=0,"",LocatieLijst!C17)</f>
        <v/>
      </c>
      <c r="D17" s="149" t="str">
        <f>IF(LEN(LocatieLijst!D17)=0,"",LocatieLijst!D17)</f>
        <v/>
      </c>
      <c r="E17" s="149" t="str">
        <f>IF(LEN(LocatieLijst!E17)=0,"",LocatieLijst!E17)</f>
        <v/>
      </c>
      <c r="F17" s="149" t="str">
        <f>IF(LEN(LocatieLijst!F17)=0,"",LocatieLijst!F17)</f>
        <v/>
      </c>
      <c r="G17" s="149" t="str">
        <f>IF(LEN(LocatieLijst!K17)=0,"",LocatieLijst!K17)</f>
        <v/>
      </c>
      <c r="H17" s="150" t="str">
        <f>IF(G17="Vervalt","Vervalt",IF(G17=0,"",IF(LEN(G17)=0,"",(VLOOKUP($G17,PDC!$B$6:$I$74,2,FALSE)))))</f>
        <v/>
      </c>
      <c r="I17" s="149" t="str">
        <f>IF(LEN(LocatieLijst!M17)=0,"",LocatieLijst!M17)</f>
        <v/>
      </c>
      <c r="J17" s="2"/>
      <c r="K17" s="2"/>
      <c r="L17" s="3"/>
      <c r="M17" s="8"/>
      <c r="N17" s="8"/>
      <c r="O17" s="12"/>
      <c r="P17" s="4"/>
      <c r="Q17" s="4"/>
      <c r="R17" s="4"/>
      <c r="S17" s="72">
        <f t="shared" si="0"/>
        <v>0</v>
      </c>
      <c r="T17" s="72">
        <f>IF(G17="Vervalt",0,IF(G17=0,0,IF(LEN(G17)=0,0,(VLOOKUP($G17,PDC!$B$6:$I$74,6,FALSE)))))</f>
        <v>0</v>
      </c>
      <c r="U17" s="72">
        <f t="shared" si="1"/>
        <v>0</v>
      </c>
      <c r="V17" s="73">
        <f>IF(G17="Vervalt",0,IF(J17="Inkoop bij 3e partij",Q17*(1+PDC!$F$28),0))</f>
        <v>0</v>
      </c>
      <c r="W17" s="73">
        <f>IF(G17="Vervalt",0,IF(J17="Inkoop bij 3e partij",P17*(1+PDC!$F$27)+IF(G17=0,0,IF(LEN(G17)=0,0,VLOOKUP($G17,PDC!$B$6:$I$74,7,FALSE))),0))</f>
        <v>0</v>
      </c>
      <c r="X17" s="74">
        <f>IF(G17="Vervalt",0,IF(J17="Inkoop bij 3e partij",0,IF(G17=0,0,IF(LEN(G17)=0,0,VLOOKUP($G17,PDC!$B$6:$I$74,5,FALSE)))))</f>
        <v>0</v>
      </c>
      <c r="Y17" s="74">
        <f>IF(G17="Vervalt",0,IF(J17="On-Net maken",$M17*PDC!$F$23+$N17*PDC!$F$24+PDC!$F$22+$O17,0))</f>
        <v>0</v>
      </c>
      <c r="AC17" s="24"/>
    </row>
    <row r="18" spans="1:29" x14ac:dyDescent="0.3">
      <c r="A18" s="149" t="str">
        <f>IF(LEN(LocatieLijst!A18)=0,"",LocatieLijst!A18)</f>
        <v/>
      </c>
      <c r="B18" s="149" t="str">
        <f>IF(LEN(LocatieLijst!B18)=0,"",LocatieLijst!B18)</f>
        <v/>
      </c>
      <c r="C18" s="149" t="str">
        <f>IF(LEN(LocatieLijst!C18)=0,"",LocatieLijst!C18)</f>
        <v/>
      </c>
      <c r="D18" s="149" t="str">
        <f>IF(LEN(LocatieLijst!D18)=0,"",LocatieLijst!D18)</f>
        <v/>
      </c>
      <c r="E18" s="149" t="str">
        <f>IF(LEN(LocatieLijst!E18)=0,"",LocatieLijst!E18)</f>
        <v/>
      </c>
      <c r="F18" s="149" t="str">
        <f>IF(LEN(LocatieLijst!F18)=0,"",LocatieLijst!F18)</f>
        <v/>
      </c>
      <c r="G18" s="149" t="str">
        <f>IF(LEN(LocatieLijst!K18)=0,"",LocatieLijst!K18)</f>
        <v/>
      </c>
      <c r="H18" s="150" t="str">
        <f>IF(G18="Vervalt","Vervalt",IF(G18=0,"",IF(LEN(G18)=0,"",(VLOOKUP($G18,PDC!$B$6:$I$74,2,FALSE)))))</f>
        <v/>
      </c>
      <c r="I18" s="149" t="str">
        <f>IF(LEN(LocatieLijst!M18)=0,"",LocatieLijst!M18)</f>
        <v/>
      </c>
      <c r="J18" s="2"/>
      <c r="K18" s="2"/>
      <c r="L18" s="3"/>
      <c r="M18" s="8"/>
      <c r="N18" s="8"/>
      <c r="O18" s="12"/>
      <c r="P18" s="4"/>
      <c r="Q18" s="4"/>
      <c r="R18" s="4"/>
      <c r="S18" s="72">
        <f t="shared" si="0"/>
        <v>0</v>
      </c>
      <c r="T18" s="72">
        <f>IF(G18="Vervalt",0,IF(G18=0,0,IF(LEN(G18)=0,0,(VLOOKUP($G18,PDC!$B$6:$I$74,6,FALSE)))))</f>
        <v>0</v>
      </c>
      <c r="U18" s="72">
        <f t="shared" si="1"/>
        <v>0</v>
      </c>
      <c r="V18" s="73">
        <f>IF(G18="Vervalt",0,IF(J18="Inkoop bij 3e partij",Q18*(1+PDC!$F$28),0))</f>
        <v>0</v>
      </c>
      <c r="W18" s="73">
        <f>IF(G18="Vervalt",0,IF(J18="Inkoop bij 3e partij",P18*(1+PDC!$F$27)+IF(G18=0,0,IF(LEN(G18)=0,0,VLOOKUP($G18,PDC!$B$6:$I$74,7,FALSE))),0))</f>
        <v>0</v>
      </c>
      <c r="X18" s="74">
        <f>IF(G18="Vervalt",0,IF(J18="Inkoop bij 3e partij",0,IF(G18=0,0,IF(LEN(G18)=0,0,VLOOKUP($G18,PDC!$B$6:$I$74,5,FALSE)))))</f>
        <v>0</v>
      </c>
      <c r="Y18" s="74">
        <f>IF(G18="Vervalt",0,IF(J18="On-Net maken",$M18*PDC!$F$23+$N18*PDC!$F$24+PDC!$F$22+$O18,0))</f>
        <v>0</v>
      </c>
    </row>
    <row r="19" spans="1:29" x14ac:dyDescent="0.3">
      <c r="A19" s="149" t="str">
        <f>IF(LEN(LocatieLijst!A19)=0,"",LocatieLijst!A19)</f>
        <v/>
      </c>
      <c r="B19" s="149" t="str">
        <f>IF(LEN(LocatieLijst!B19)=0,"",LocatieLijst!B19)</f>
        <v/>
      </c>
      <c r="C19" s="149" t="str">
        <f>IF(LEN(LocatieLijst!C19)=0,"",LocatieLijst!C19)</f>
        <v/>
      </c>
      <c r="D19" s="149" t="str">
        <f>IF(LEN(LocatieLijst!D19)=0,"",LocatieLijst!D19)</f>
        <v/>
      </c>
      <c r="E19" s="149" t="str">
        <f>IF(LEN(LocatieLijst!E19)=0,"",LocatieLijst!E19)</f>
        <v/>
      </c>
      <c r="F19" s="149" t="str">
        <f>IF(LEN(LocatieLijst!F19)=0,"",LocatieLijst!F19)</f>
        <v/>
      </c>
      <c r="G19" s="149" t="str">
        <f>IF(LEN(LocatieLijst!K19)=0,"",LocatieLijst!K19)</f>
        <v/>
      </c>
      <c r="H19" s="150" t="str">
        <f>IF(G19="Vervalt","Vervalt",IF(G19=0,"",IF(LEN(G19)=0,"",(VLOOKUP($G19,PDC!$B$6:$I$74,2,FALSE)))))</f>
        <v/>
      </c>
      <c r="I19" s="149" t="str">
        <f>IF(LEN(LocatieLijst!M19)=0,"",LocatieLijst!M19)</f>
        <v/>
      </c>
      <c r="J19" s="2"/>
      <c r="K19" s="2"/>
      <c r="L19" s="3"/>
      <c r="M19" s="8"/>
      <c r="N19" s="8"/>
      <c r="O19" s="12"/>
      <c r="P19" s="4"/>
      <c r="Q19" s="4"/>
      <c r="R19" s="4"/>
      <c r="S19" s="72">
        <f t="shared" si="0"/>
        <v>0</v>
      </c>
      <c r="T19" s="72">
        <f>IF(G19="Vervalt",0,IF(G19=0,0,IF(LEN(G19)=0,0,(VLOOKUP($G19,PDC!$B$6:$I$74,6,FALSE)))))</f>
        <v>0</v>
      </c>
      <c r="U19" s="72">
        <f t="shared" si="1"/>
        <v>0</v>
      </c>
      <c r="V19" s="73">
        <f>IF(G19="Vervalt",0,IF(J19="Inkoop bij 3e partij",Q19*(1+PDC!$F$28),0))</f>
        <v>0</v>
      </c>
      <c r="W19" s="73">
        <f>IF(G19="Vervalt",0,IF(J19="Inkoop bij 3e partij",P19*(1+PDC!$F$27)+IF(G19=0,0,IF(LEN(G19)=0,0,VLOOKUP($G19,PDC!$B$6:$I$74,7,FALSE))),0))</f>
        <v>0</v>
      </c>
      <c r="X19" s="74">
        <f>IF(G19="Vervalt",0,IF(J19="Inkoop bij 3e partij",0,IF(G19=0,0,IF(LEN(G19)=0,0,VLOOKUP($G19,PDC!$B$6:$I$74,5,FALSE)))))</f>
        <v>0</v>
      </c>
      <c r="Y19" s="74">
        <f>IF(G19="Vervalt",0,IF(J19="On-Net maken",$M19*PDC!$F$23+$N19*PDC!$F$24+PDC!$F$22+$O19,0))</f>
        <v>0</v>
      </c>
    </row>
    <row r="20" spans="1:29" x14ac:dyDescent="0.3">
      <c r="A20" s="149" t="str">
        <f>IF(LEN(LocatieLijst!A20)=0,"",LocatieLijst!A20)</f>
        <v/>
      </c>
      <c r="B20" s="149" t="str">
        <f>IF(LEN(LocatieLijst!B20)=0,"",LocatieLijst!B20)</f>
        <v/>
      </c>
      <c r="C20" s="149" t="str">
        <f>IF(LEN(LocatieLijst!C20)=0,"",LocatieLijst!C20)</f>
        <v/>
      </c>
      <c r="D20" s="149" t="str">
        <f>IF(LEN(LocatieLijst!D20)=0,"",LocatieLijst!D20)</f>
        <v/>
      </c>
      <c r="E20" s="149" t="str">
        <f>IF(LEN(LocatieLijst!E20)=0,"",LocatieLijst!E20)</f>
        <v/>
      </c>
      <c r="F20" s="149" t="str">
        <f>IF(LEN(LocatieLijst!F20)=0,"",LocatieLijst!F20)</f>
        <v/>
      </c>
      <c r="G20" s="149" t="str">
        <f>IF(LEN(LocatieLijst!K20)=0,"",LocatieLijst!K20)</f>
        <v/>
      </c>
      <c r="H20" s="150" t="str">
        <f>IF(G20="Vervalt","Vervalt",IF(G20=0,"",IF(LEN(G20)=0,"",(VLOOKUP($G20,PDC!$B$6:$I$74,2,FALSE)))))</f>
        <v/>
      </c>
      <c r="I20" s="149" t="str">
        <f>IF(LEN(LocatieLijst!M20)=0,"",LocatieLijst!M20)</f>
        <v/>
      </c>
      <c r="J20" s="2"/>
      <c r="K20" s="2"/>
      <c r="L20" s="3"/>
      <c r="M20" s="8"/>
      <c r="N20" s="8"/>
      <c r="O20" s="12"/>
      <c r="P20" s="4"/>
      <c r="Q20" s="4"/>
      <c r="R20" s="4"/>
      <c r="S20" s="72">
        <f t="shared" si="0"/>
        <v>0</v>
      </c>
      <c r="T20" s="72">
        <f>IF(G20="Vervalt",0,IF(G20=0,0,IF(LEN(G20)=0,0,(VLOOKUP($G20,PDC!$B$6:$I$74,6,FALSE)))))</f>
        <v>0</v>
      </c>
      <c r="U20" s="72">
        <f t="shared" si="1"/>
        <v>0</v>
      </c>
      <c r="V20" s="73">
        <f>IF(G20="Vervalt",0,IF(J20="Inkoop bij 3e partij",Q20*(1+PDC!$F$28),0))</f>
        <v>0</v>
      </c>
      <c r="W20" s="73">
        <f>IF(G20="Vervalt",0,IF(J20="Inkoop bij 3e partij",P20*(1+PDC!$F$27)+IF(G20=0,0,IF(LEN(G20)=0,0,VLOOKUP($G20,PDC!$B$6:$I$74,7,FALSE))),0))</f>
        <v>0</v>
      </c>
      <c r="X20" s="74">
        <f>IF(G20="Vervalt",0,IF(J20="Inkoop bij 3e partij",0,IF(G20=0,0,IF(LEN(G20)=0,0,VLOOKUP($G20,PDC!$B$6:$I$74,5,FALSE)))))</f>
        <v>0</v>
      </c>
      <c r="Y20" s="74">
        <f>IF(G20="Vervalt",0,IF(J20="On-Net maken",$M20*PDC!$F$23+$N20*PDC!$F$24+PDC!$F$22+$O20,0))</f>
        <v>0</v>
      </c>
    </row>
    <row r="21" spans="1:29" x14ac:dyDescent="0.3">
      <c r="A21" s="149" t="str">
        <f>IF(LEN(LocatieLijst!A21)=0,"",LocatieLijst!A21)</f>
        <v/>
      </c>
      <c r="B21" s="149" t="str">
        <f>IF(LEN(LocatieLijst!B21)=0,"",LocatieLijst!B21)</f>
        <v/>
      </c>
      <c r="C21" s="149" t="str">
        <f>IF(LEN(LocatieLijst!C21)=0,"",LocatieLijst!C21)</f>
        <v/>
      </c>
      <c r="D21" s="149" t="str">
        <f>IF(LEN(LocatieLijst!D21)=0,"",LocatieLijst!D21)</f>
        <v/>
      </c>
      <c r="E21" s="149" t="str">
        <f>IF(LEN(LocatieLijst!E21)=0,"",LocatieLijst!E21)</f>
        <v/>
      </c>
      <c r="F21" s="149" t="str">
        <f>IF(LEN(LocatieLijst!F21)=0,"",LocatieLijst!F21)</f>
        <v/>
      </c>
      <c r="G21" s="149" t="str">
        <f>IF(LEN(LocatieLijst!K21)=0,"",LocatieLijst!K21)</f>
        <v/>
      </c>
      <c r="H21" s="150" t="str">
        <f>IF(G21="Vervalt","Vervalt",IF(G21=0,"",IF(LEN(G21)=0,"",(VLOOKUP($G21,PDC!$B$6:$I$74,2,FALSE)))))</f>
        <v/>
      </c>
      <c r="I21" s="149" t="str">
        <f>IF(LEN(LocatieLijst!M21)=0,"",LocatieLijst!M21)</f>
        <v/>
      </c>
      <c r="J21" s="2"/>
      <c r="K21" s="2"/>
      <c r="L21" s="3"/>
      <c r="M21" s="8"/>
      <c r="N21" s="8"/>
      <c r="O21" s="12"/>
      <c r="P21" s="4"/>
      <c r="Q21" s="4"/>
      <c r="R21" s="4"/>
      <c r="S21" s="72">
        <f t="shared" si="0"/>
        <v>0</v>
      </c>
      <c r="T21" s="72">
        <f>IF(G21="Vervalt",0,IF(G21=0,0,IF(LEN(G21)=0,0,(VLOOKUP($G21,PDC!$B$6:$I$74,6,FALSE)))))</f>
        <v>0</v>
      </c>
      <c r="U21" s="72">
        <f t="shared" si="1"/>
        <v>0</v>
      </c>
      <c r="V21" s="73">
        <f>IF(G21="Vervalt",0,IF(J21="Inkoop bij 3e partij",Q21*(1+PDC!$F$28),0))</f>
        <v>0</v>
      </c>
      <c r="W21" s="73">
        <f>IF(G21="Vervalt",0,IF(J21="Inkoop bij 3e partij",P21*(1+PDC!$F$27)+IF(G21=0,0,IF(LEN(G21)=0,0,VLOOKUP($G21,PDC!$B$6:$I$74,7,FALSE))),0))</f>
        <v>0</v>
      </c>
      <c r="X21" s="74">
        <f>IF(G21="Vervalt",0,IF(J21="Inkoop bij 3e partij",0,IF(G21=0,0,IF(LEN(G21)=0,0,VLOOKUP($G21,PDC!$B$6:$I$74,5,FALSE)))))</f>
        <v>0</v>
      </c>
      <c r="Y21" s="74">
        <f>IF(G21="Vervalt",0,IF(J21="On-Net maken",$M21*PDC!$F$23+$N21*PDC!$F$24+PDC!$F$22+$O21,0))</f>
        <v>0</v>
      </c>
    </row>
    <row r="22" spans="1:29" x14ac:dyDescent="0.3">
      <c r="A22" s="149" t="str">
        <f>IF(LEN(LocatieLijst!A22)=0,"",LocatieLijst!A22)</f>
        <v/>
      </c>
      <c r="B22" s="149" t="str">
        <f>IF(LEN(LocatieLijst!B22)=0,"",LocatieLijst!B22)</f>
        <v/>
      </c>
      <c r="C22" s="149" t="str">
        <f>IF(LEN(LocatieLijst!C22)=0,"",LocatieLijst!C22)</f>
        <v/>
      </c>
      <c r="D22" s="149" t="str">
        <f>IF(LEN(LocatieLijst!D22)=0,"",LocatieLijst!D22)</f>
        <v/>
      </c>
      <c r="E22" s="149" t="str">
        <f>IF(LEN(LocatieLijst!E22)=0,"",LocatieLijst!E22)</f>
        <v/>
      </c>
      <c r="F22" s="149" t="str">
        <f>IF(LEN(LocatieLijst!F22)=0,"",LocatieLijst!F22)</f>
        <v/>
      </c>
      <c r="G22" s="149" t="str">
        <f>IF(LEN(LocatieLijst!K22)=0,"",LocatieLijst!K22)</f>
        <v/>
      </c>
      <c r="H22" s="150" t="str">
        <f>IF(G22="Vervalt","Vervalt",IF(G22=0,"",IF(LEN(G22)=0,"",(VLOOKUP($G22,PDC!$B$6:$I$74,2,FALSE)))))</f>
        <v/>
      </c>
      <c r="I22" s="149" t="str">
        <f>IF(LEN(LocatieLijst!M22)=0,"",LocatieLijst!M22)</f>
        <v/>
      </c>
      <c r="J22" s="2"/>
      <c r="K22" s="2"/>
      <c r="L22" s="3"/>
      <c r="M22" s="8"/>
      <c r="N22" s="8"/>
      <c r="O22" s="12"/>
      <c r="P22" s="4"/>
      <c r="Q22" s="4"/>
      <c r="R22" s="4"/>
      <c r="S22" s="72">
        <f t="shared" si="0"/>
        <v>0</v>
      </c>
      <c r="T22" s="72">
        <f>IF(G22="Vervalt",0,IF(G22=0,0,IF(LEN(G22)=0,0,(VLOOKUP($G22,PDC!$B$6:$I$74,6,FALSE)))))</f>
        <v>0</v>
      </c>
      <c r="U22" s="72">
        <f t="shared" si="1"/>
        <v>0</v>
      </c>
      <c r="V22" s="73">
        <f>IF(G22="Vervalt",0,IF(J22="Inkoop bij 3e partij",Q22*(1+PDC!$F$28),0))</f>
        <v>0</v>
      </c>
      <c r="W22" s="73">
        <f>IF(G22="Vervalt",0,IF(J22="Inkoop bij 3e partij",P22*(1+PDC!$F$27)+IF(G22=0,0,IF(LEN(G22)=0,0,VLOOKUP($G22,PDC!$B$6:$I$74,7,FALSE))),0))</f>
        <v>0</v>
      </c>
      <c r="X22" s="74">
        <f>IF(G22="Vervalt",0,IF(J22="Inkoop bij 3e partij",0,IF(G22=0,0,IF(LEN(G22)=0,0,VLOOKUP($G22,PDC!$B$6:$I$74,5,FALSE)))))</f>
        <v>0</v>
      </c>
      <c r="Y22" s="74">
        <f>IF(G22="Vervalt",0,IF(J22="On-Net maken",$M22*PDC!$F$23+$N22*PDC!$F$24+PDC!$F$22+$O22,0))</f>
        <v>0</v>
      </c>
    </row>
    <row r="23" spans="1:29" x14ac:dyDescent="0.3">
      <c r="A23" s="149" t="str">
        <f>IF(LEN(LocatieLijst!A23)=0,"",LocatieLijst!A23)</f>
        <v/>
      </c>
      <c r="B23" s="149" t="str">
        <f>IF(LEN(LocatieLijst!B23)=0,"",LocatieLijst!B23)</f>
        <v/>
      </c>
      <c r="C23" s="149" t="str">
        <f>IF(LEN(LocatieLijst!C23)=0,"",LocatieLijst!C23)</f>
        <v/>
      </c>
      <c r="D23" s="149" t="str">
        <f>IF(LEN(LocatieLijst!D23)=0,"",LocatieLijst!D23)</f>
        <v/>
      </c>
      <c r="E23" s="149" t="str">
        <f>IF(LEN(LocatieLijst!E23)=0,"",LocatieLijst!E23)</f>
        <v/>
      </c>
      <c r="F23" s="149" t="str">
        <f>IF(LEN(LocatieLijst!F23)=0,"",LocatieLijst!F23)</f>
        <v/>
      </c>
      <c r="G23" s="149" t="str">
        <f>IF(LEN(LocatieLijst!K23)=0,"",LocatieLijst!K23)</f>
        <v/>
      </c>
      <c r="H23" s="150" t="str">
        <f>IF(G23="Vervalt","Vervalt",IF(G23=0,"",IF(LEN(G23)=0,"",(VLOOKUP($G23,PDC!$B$6:$I$74,2,FALSE)))))</f>
        <v/>
      </c>
      <c r="I23" s="149" t="str">
        <f>IF(LEN(LocatieLijst!M23)=0,"",LocatieLijst!M23)</f>
        <v/>
      </c>
      <c r="J23" s="2"/>
      <c r="K23" s="2"/>
      <c r="L23" s="3"/>
      <c r="M23" s="8"/>
      <c r="N23" s="8"/>
      <c r="O23" s="12"/>
      <c r="P23" s="4"/>
      <c r="Q23" s="4"/>
      <c r="R23" s="4"/>
      <c r="S23" s="72">
        <f t="shared" si="0"/>
        <v>0</v>
      </c>
      <c r="T23" s="72">
        <f>IF(G23="Vervalt",0,IF(G23=0,0,IF(LEN(G23)=0,0,(VLOOKUP($G23,PDC!$B$6:$I$74,6,FALSE)))))</f>
        <v>0</v>
      </c>
      <c r="U23" s="72">
        <f t="shared" si="1"/>
        <v>0</v>
      </c>
      <c r="V23" s="73">
        <f>IF(G23="Vervalt",0,IF(J23="Inkoop bij 3e partij",Q23*(1+PDC!$F$28),0))</f>
        <v>0</v>
      </c>
      <c r="W23" s="73">
        <f>IF(G23="Vervalt",0,IF(J23="Inkoop bij 3e partij",P23*(1+PDC!$F$27)+IF(G23=0,0,IF(LEN(G23)=0,0,VLOOKUP($G23,PDC!$B$6:$I$74,7,FALSE))),0))</f>
        <v>0</v>
      </c>
      <c r="X23" s="74">
        <f>IF(G23="Vervalt",0,IF(J23="Inkoop bij 3e partij",0,IF(G23=0,0,IF(LEN(G23)=0,0,VLOOKUP($G23,PDC!$B$6:$I$74,5,FALSE)))))</f>
        <v>0</v>
      </c>
      <c r="Y23" s="74">
        <f>IF(G23="Vervalt",0,IF(J23="On-Net maken",$M23*PDC!$F$23+$N23*PDC!$F$24+PDC!$F$22+$O23,0))</f>
        <v>0</v>
      </c>
    </row>
    <row r="24" spans="1:29" x14ac:dyDescent="0.3">
      <c r="A24" s="149" t="str">
        <f>IF(LEN(LocatieLijst!A24)=0,"",LocatieLijst!A24)</f>
        <v/>
      </c>
      <c r="B24" s="149" t="str">
        <f>IF(LEN(LocatieLijst!B24)=0,"",LocatieLijst!B24)</f>
        <v/>
      </c>
      <c r="C24" s="149" t="str">
        <f>IF(LEN(LocatieLijst!C24)=0,"",LocatieLijst!C24)</f>
        <v/>
      </c>
      <c r="D24" s="149" t="str">
        <f>IF(LEN(LocatieLijst!D24)=0,"",LocatieLijst!D24)</f>
        <v/>
      </c>
      <c r="E24" s="149" t="str">
        <f>IF(LEN(LocatieLijst!E24)=0,"",LocatieLijst!E24)</f>
        <v/>
      </c>
      <c r="F24" s="149" t="str">
        <f>IF(LEN(LocatieLijst!F24)=0,"",LocatieLijst!F24)</f>
        <v/>
      </c>
      <c r="G24" s="149" t="str">
        <f>IF(LEN(LocatieLijst!K24)=0,"",LocatieLijst!K24)</f>
        <v/>
      </c>
      <c r="H24" s="150" t="str">
        <f>IF(G24="Vervalt","Vervalt",IF(G24=0,"",IF(LEN(G24)=0,"",(VLOOKUP($G24,PDC!$B$6:$I$74,2,FALSE)))))</f>
        <v/>
      </c>
      <c r="I24" s="149" t="str">
        <f>IF(LEN(LocatieLijst!M24)=0,"",LocatieLijst!M24)</f>
        <v/>
      </c>
      <c r="J24" s="2"/>
      <c r="K24" s="2"/>
      <c r="L24" s="3"/>
      <c r="M24" s="8"/>
      <c r="N24" s="8"/>
      <c r="O24" s="12"/>
      <c r="P24" s="4"/>
      <c r="Q24" s="4"/>
      <c r="R24" s="4"/>
      <c r="S24" s="72">
        <f t="shared" si="0"/>
        <v>0</v>
      </c>
      <c r="T24" s="72">
        <f>IF(G24="Vervalt",0,IF(G24=0,0,IF(LEN(G24)=0,0,(VLOOKUP($G24,PDC!$B$6:$I$74,6,FALSE)))))</f>
        <v>0</v>
      </c>
      <c r="U24" s="72">
        <f t="shared" si="1"/>
        <v>0</v>
      </c>
      <c r="V24" s="73">
        <f>IF(G24="Vervalt",0,IF(J24="Inkoop bij 3e partij",Q24*(1+PDC!$F$28),0))</f>
        <v>0</v>
      </c>
      <c r="W24" s="73">
        <f>IF(G24="Vervalt",0,IF(J24="Inkoop bij 3e partij",P24*(1+PDC!$F$27)+IF(G24=0,0,IF(LEN(G24)=0,0,VLOOKUP($G24,PDC!$B$6:$I$74,7,FALSE))),0))</f>
        <v>0</v>
      </c>
      <c r="X24" s="74">
        <f>IF(G24="Vervalt",0,IF(J24="Inkoop bij 3e partij",0,IF(G24=0,0,IF(LEN(G24)=0,0,VLOOKUP($G24,PDC!$B$6:$I$74,5,FALSE)))))</f>
        <v>0</v>
      </c>
      <c r="Y24" s="74">
        <f>IF(G24="Vervalt",0,IF(J24="On-Net maken",$M24*PDC!$F$23+$N24*PDC!$F$24+PDC!$F$22+$O24,0))</f>
        <v>0</v>
      </c>
    </row>
    <row r="25" spans="1:29" x14ac:dyDescent="0.3">
      <c r="A25" s="149" t="str">
        <f>IF(LEN(LocatieLijst!A25)=0,"",LocatieLijst!A25)</f>
        <v/>
      </c>
      <c r="B25" s="149" t="str">
        <f>IF(LEN(LocatieLijst!B25)=0,"",LocatieLijst!B25)</f>
        <v/>
      </c>
      <c r="C25" s="149" t="str">
        <f>IF(LEN(LocatieLijst!C25)=0,"",LocatieLijst!C25)</f>
        <v/>
      </c>
      <c r="D25" s="149" t="str">
        <f>IF(LEN(LocatieLijst!D25)=0,"",LocatieLijst!D25)</f>
        <v/>
      </c>
      <c r="E25" s="149" t="str">
        <f>IF(LEN(LocatieLijst!E25)=0,"",LocatieLijst!E25)</f>
        <v/>
      </c>
      <c r="F25" s="149" t="str">
        <f>IF(LEN(LocatieLijst!F25)=0,"",LocatieLijst!F25)</f>
        <v/>
      </c>
      <c r="G25" s="149" t="str">
        <f>IF(LEN(LocatieLijst!K25)=0,"",LocatieLijst!K25)</f>
        <v/>
      </c>
      <c r="H25" s="150" t="str">
        <f>IF(G25="Vervalt","Vervalt",IF(G25=0,"",IF(LEN(G25)=0,"",(VLOOKUP($G25,PDC!$B$6:$I$74,2,FALSE)))))</f>
        <v/>
      </c>
      <c r="I25" s="149" t="str">
        <f>IF(LEN(LocatieLijst!M25)=0,"",LocatieLijst!M25)</f>
        <v/>
      </c>
      <c r="J25" s="2"/>
      <c r="K25" s="2"/>
      <c r="L25" s="3"/>
      <c r="M25" s="8"/>
      <c r="N25" s="8"/>
      <c r="O25" s="12"/>
      <c r="P25" s="4"/>
      <c r="Q25" s="4"/>
      <c r="R25" s="4"/>
      <c r="S25" s="72">
        <f t="shared" si="0"/>
        <v>0</v>
      </c>
      <c r="T25" s="72">
        <f>IF(G25="Vervalt",0,IF(G25=0,0,IF(LEN(G25)=0,0,(VLOOKUP($G25,PDC!$B$6:$I$74,6,FALSE)))))</f>
        <v>0</v>
      </c>
      <c r="U25" s="72">
        <f t="shared" si="1"/>
        <v>0</v>
      </c>
      <c r="V25" s="73">
        <f>IF(G25="Vervalt",0,IF(J25="Inkoop bij 3e partij",Q25*(1+PDC!$F$28),0))</f>
        <v>0</v>
      </c>
      <c r="W25" s="73">
        <f>IF(G25="Vervalt",0,IF(J25="Inkoop bij 3e partij",P25*(1+PDC!$F$27)+IF(G25=0,0,IF(LEN(G25)=0,0,VLOOKUP($G25,PDC!$B$6:$I$74,7,FALSE))),0))</f>
        <v>0</v>
      </c>
      <c r="X25" s="74">
        <f>IF(G25="Vervalt",0,IF(J25="Inkoop bij 3e partij",0,IF(G25=0,0,IF(LEN(G25)=0,0,VLOOKUP($G25,PDC!$B$6:$I$74,5,FALSE)))))</f>
        <v>0</v>
      </c>
      <c r="Y25" s="74">
        <f>IF(G25="Vervalt",0,IF(J25="On-Net maken",$M25*PDC!$F$23+$N25*PDC!$F$24+PDC!$F$22+$O25,0))</f>
        <v>0</v>
      </c>
    </row>
    <row r="26" spans="1:29" x14ac:dyDescent="0.3">
      <c r="A26" s="149" t="str">
        <f>IF(LEN(LocatieLijst!A26)=0,"",LocatieLijst!A26)</f>
        <v/>
      </c>
      <c r="B26" s="149" t="str">
        <f>IF(LEN(LocatieLijst!B26)=0,"",LocatieLijst!B26)</f>
        <v/>
      </c>
      <c r="C26" s="149" t="str">
        <f>IF(LEN(LocatieLijst!C26)=0,"",LocatieLijst!C26)</f>
        <v/>
      </c>
      <c r="D26" s="149" t="str">
        <f>IF(LEN(LocatieLijst!D26)=0,"",LocatieLijst!D26)</f>
        <v/>
      </c>
      <c r="E26" s="149" t="str">
        <f>IF(LEN(LocatieLijst!E26)=0,"",LocatieLijst!E26)</f>
        <v/>
      </c>
      <c r="F26" s="149" t="str">
        <f>IF(LEN(LocatieLijst!F26)=0,"",LocatieLijst!F26)</f>
        <v/>
      </c>
      <c r="G26" s="149" t="str">
        <f>IF(LEN(LocatieLijst!K26)=0,"",LocatieLijst!K26)</f>
        <v/>
      </c>
      <c r="H26" s="150" t="str">
        <f>IF(G26="Vervalt","Vervalt",IF(G26=0,"",IF(LEN(G26)=0,"",(VLOOKUP($G26,PDC!$B$6:$I$74,2,FALSE)))))</f>
        <v/>
      </c>
      <c r="I26" s="149" t="str">
        <f>IF(LEN(LocatieLijst!M26)=0,"",LocatieLijst!M26)</f>
        <v/>
      </c>
      <c r="J26" s="2"/>
      <c r="K26" s="2"/>
      <c r="L26" s="3"/>
      <c r="M26" s="8"/>
      <c r="N26" s="8"/>
      <c r="O26" s="12"/>
      <c r="P26" s="4"/>
      <c r="Q26" s="4"/>
      <c r="R26" s="4"/>
      <c r="S26" s="72">
        <f t="shared" si="0"/>
        <v>0</v>
      </c>
      <c r="T26" s="72">
        <f>IF(G26="Vervalt",0,IF(G26=0,0,IF(LEN(G26)=0,0,(VLOOKUP($G26,PDC!$B$6:$I$74,6,FALSE)))))</f>
        <v>0</v>
      </c>
      <c r="U26" s="72">
        <f t="shared" si="1"/>
        <v>0</v>
      </c>
      <c r="V26" s="73">
        <f>IF(G26="Vervalt",0,IF(J26="Inkoop bij 3e partij",Q26*(1+PDC!$F$28),0))</f>
        <v>0</v>
      </c>
      <c r="W26" s="73">
        <f>IF(G26="Vervalt",0,IF(J26="Inkoop bij 3e partij",P26*(1+PDC!$F$27)+IF(G26=0,0,IF(LEN(G26)=0,0,VLOOKUP($G26,PDC!$B$6:$I$74,7,FALSE))),0))</f>
        <v>0</v>
      </c>
      <c r="X26" s="74">
        <f>IF(G26="Vervalt",0,IF(J26="Inkoop bij 3e partij",0,IF(G26=0,0,IF(LEN(G26)=0,0,VLOOKUP($G26,PDC!$B$6:$I$74,5,FALSE)))))</f>
        <v>0</v>
      </c>
      <c r="Y26" s="74">
        <f>IF(G26="Vervalt",0,IF(J26="On-Net maken",$M26*PDC!$F$23+$N26*PDC!$F$24+PDC!$F$22+$O26,0))</f>
        <v>0</v>
      </c>
    </row>
    <row r="27" spans="1:29" x14ac:dyDescent="0.3">
      <c r="A27" s="149" t="str">
        <f>IF(LEN(LocatieLijst!A27)=0,"",LocatieLijst!A27)</f>
        <v/>
      </c>
      <c r="B27" s="149" t="str">
        <f>IF(LEN(LocatieLijst!B27)=0,"",LocatieLijst!B27)</f>
        <v/>
      </c>
      <c r="C27" s="149" t="str">
        <f>IF(LEN(LocatieLijst!C27)=0,"",LocatieLijst!C27)</f>
        <v/>
      </c>
      <c r="D27" s="149" t="str">
        <f>IF(LEN(LocatieLijst!D27)=0,"",LocatieLijst!D27)</f>
        <v/>
      </c>
      <c r="E27" s="149" t="str">
        <f>IF(LEN(LocatieLijst!E27)=0,"",LocatieLijst!E27)</f>
        <v/>
      </c>
      <c r="F27" s="149" t="str">
        <f>IF(LEN(LocatieLijst!F27)=0,"",LocatieLijst!F27)</f>
        <v/>
      </c>
      <c r="G27" s="149" t="str">
        <f>IF(LEN(LocatieLijst!K27)=0,"",LocatieLijst!K27)</f>
        <v/>
      </c>
      <c r="H27" s="150" t="str">
        <f>IF(G27="Vervalt","Vervalt",IF(G27=0,"",IF(LEN(G27)=0,"",(VLOOKUP($G27,PDC!$B$6:$I$74,2,FALSE)))))</f>
        <v/>
      </c>
      <c r="I27" s="149" t="str">
        <f>IF(LEN(LocatieLijst!M27)=0,"",LocatieLijst!M27)</f>
        <v/>
      </c>
      <c r="J27" s="2"/>
      <c r="K27" s="2"/>
      <c r="L27" s="3"/>
      <c r="M27" s="8"/>
      <c r="N27" s="8"/>
      <c r="O27" s="12"/>
      <c r="P27" s="4"/>
      <c r="Q27" s="4"/>
      <c r="R27" s="4"/>
      <c r="S27" s="72">
        <f t="shared" si="0"/>
        <v>0</v>
      </c>
      <c r="T27" s="72">
        <f>IF(G27="Vervalt",0,IF(G27=0,0,IF(LEN(G27)=0,0,(VLOOKUP($G27,PDC!$B$6:$I$74,6,FALSE)))))</f>
        <v>0</v>
      </c>
      <c r="U27" s="72">
        <f t="shared" si="1"/>
        <v>0</v>
      </c>
      <c r="V27" s="73">
        <f>IF(G27="Vervalt",0,IF(J27="Inkoop bij 3e partij",Q27*(1+PDC!$F$28),0))</f>
        <v>0</v>
      </c>
      <c r="W27" s="73">
        <f>IF(G27="Vervalt",0,IF(J27="Inkoop bij 3e partij",P27*(1+PDC!$F$27)+IF(G27=0,0,IF(LEN(G27)=0,0,VLOOKUP($G27,PDC!$B$6:$I$74,7,FALSE))),0))</f>
        <v>0</v>
      </c>
      <c r="X27" s="74">
        <f>IF(G27="Vervalt",0,IF(J27="Inkoop bij 3e partij",0,IF(G27=0,0,IF(LEN(G27)=0,0,VLOOKUP($G27,PDC!$B$6:$I$74,5,FALSE)))))</f>
        <v>0</v>
      </c>
      <c r="Y27" s="74">
        <f>IF(G27="Vervalt",0,IF(J27="On-Net maken",$M27*PDC!$F$23+$N27*PDC!$F$24+PDC!$F$22+$O27,0))</f>
        <v>0</v>
      </c>
    </row>
    <row r="28" spans="1:29" x14ac:dyDescent="0.3">
      <c r="A28" s="149" t="str">
        <f>IF(LEN(LocatieLijst!A28)=0,"",LocatieLijst!A28)</f>
        <v/>
      </c>
      <c r="B28" s="149" t="str">
        <f>IF(LEN(LocatieLijst!B28)=0,"",LocatieLijst!B28)</f>
        <v/>
      </c>
      <c r="C28" s="149" t="str">
        <f>IF(LEN(LocatieLijst!C28)=0,"",LocatieLijst!C28)</f>
        <v/>
      </c>
      <c r="D28" s="149" t="str">
        <f>IF(LEN(LocatieLijst!D28)=0,"",LocatieLijst!D28)</f>
        <v/>
      </c>
      <c r="E28" s="149" t="str">
        <f>IF(LEN(LocatieLijst!E28)=0,"",LocatieLijst!E28)</f>
        <v/>
      </c>
      <c r="F28" s="149" t="str">
        <f>IF(LEN(LocatieLijst!F28)=0,"",LocatieLijst!F28)</f>
        <v/>
      </c>
      <c r="G28" s="149" t="str">
        <f>IF(LEN(LocatieLijst!K28)=0,"",LocatieLijst!K28)</f>
        <v/>
      </c>
      <c r="H28" s="150" t="str">
        <f>IF(G28="Vervalt","Vervalt",IF(G28=0,"",IF(LEN(G28)=0,"",(VLOOKUP($G28,PDC!$B$6:$I$74,2,FALSE)))))</f>
        <v/>
      </c>
      <c r="I28" s="149" t="str">
        <f>IF(LEN(LocatieLijst!M28)=0,"",LocatieLijst!M28)</f>
        <v/>
      </c>
      <c r="J28" s="2"/>
      <c r="K28" s="2"/>
      <c r="L28" s="3"/>
      <c r="M28" s="8"/>
      <c r="N28" s="8"/>
      <c r="O28" s="12"/>
      <c r="P28" s="4"/>
      <c r="Q28" s="4"/>
      <c r="R28" s="4"/>
      <c r="S28" s="72">
        <f t="shared" si="0"/>
        <v>0</v>
      </c>
      <c r="T28" s="72">
        <f>IF(G28="Vervalt",0,IF(G28=0,0,IF(LEN(G28)=0,0,(VLOOKUP($G28,PDC!$B$6:$I$74,6,FALSE)))))</f>
        <v>0</v>
      </c>
      <c r="U28" s="72">
        <f t="shared" si="1"/>
        <v>0</v>
      </c>
      <c r="V28" s="73">
        <f>IF(G28="Vervalt",0,IF(J28="Inkoop bij 3e partij",Q28*(1+PDC!$F$28),0))</f>
        <v>0</v>
      </c>
      <c r="W28" s="73">
        <f>IF(G28="Vervalt",0,IF(J28="Inkoop bij 3e partij",P28*(1+PDC!$F$27)+IF(G28=0,0,IF(LEN(G28)=0,0,VLOOKUP($G28,PDC!$B$6:$I$74,7,FALSE))),0))</f>
        <v>0</v>
      </c>
      <c r="X28" s="74">
        <f>IF(G28="Vervalt",0,IF(J28="Inkoop bij 3e partij",0,IF(G28=0,0,IF(LEN(G28)=0,0,VLOOKUP($G28,PDC!$B$6:$I$74,5,FALSE)))))</f>
        <v>0</v>
      </c>
      <c r="Y28" s="74">
        <f>IF(G28="Vervalt",0,IF(J28="On-Net maken",$M28*PDC!$F$23+$N28*PDC!$F$24+PDC!$F$22+$O28,0))</f>
        <v>0</v>
      </c>
    </row>
    <row r="29" spans="1:29" x14ac:dyDescent="0.3">
      <c r="A29" s="149" t="str">
        <f>IF(LEN(LocatieLijst!A29)=0,"",LocatieLijst!A29)</f>
        <v/>
      </c>
      <c r="B29" s="149" t="str">
        <f>IF(LEN(LocatieLijst!B29)=0,"",LocatieLijst!B29)</f>
        <v/>
      </c>
      <c r="C29" s="149" t="str">
        <f>IF(LEN(LocatieLijst!C29)=0,"",LocatieLijst!C29)</f>
        <v/>
      </c>
      <c r="D29" s="149" t="str">
        <f>IF(LEN(LocatieLijst!D29)=0,"",LocatieLijst!D29)</f>
        <v/>
      </c>
      <c r="E29" s="149" t="str">
        <f>IF(LEN(LocatieLijst!E29)=0,"",LocatieLijst!E29)</f>
        <v/>
      </c>
      <c r="F29" s="149" t="str">
        <f>IF(LEN(LocatieLijst!F29)=0,"",LocatieLijst!F29)</f>
        <v/>
      </c>
      <c r="G29" s="149" t="str">
        <f>IF(LEN(LocatieLijst!K29)=0,"",LocatieLijst!K29)</f>
        <v/>
      </c>
      <c r="H29" s="150" t="str">
        <f>IF(G29="Vervalt","Vervalt",IF(G29=0,"",IF(LEN(G29)=0,"",(VLOOKUP($G29,PDC!$B$6:$I$74,2,FALSE)))))</f>
        <v/>
      </c>
      <c r="I29" s="149" t="str">
        <f>IF(LEN(LocatieLijst!M29)=0,"",LocatieLijst!M29)</f>
        <v/>
      </c>
      <c r="J29" s="2"/>
      <c r="K29" s="2"/>
      <c r="L29" s="3"/>
      <c r="M29" s="8"/>
      <c r="N29" s="8"/>
      <c r="O29" s="12"/>
      <c r="P29" s="4"/>
      <c r="Q29" s="4"/>
      <c r="R29" s="4"/>
      <c r="S29" s="72">
        <f t="shared" si="0"/>
        <v>0</v>
      </c>
      <c r="T29" s="72">
        <f>IF(G29="Vervalt",0,IF(G29=0,0,IF(LEN(G29)=0,0,(VLOOKUP($G29,PDC!$B$6:$I$74,6,FALSE)))))</f>
        <v>0</v>
      </c>
      <c r="U29" s="72">
        <f t="shared" si="1"/>
        <v>0</v>
      </c>
      <c r="V29" s="73">
        <f>IF(G29="Vervalt",0,IF(J29="Inkoop bij 3e partij",Q29*(1+PDC!$F$28),0))</f>
        <v>0</v>
      </c>
      <c r="W29" s="73">
        <f>IF(G29="Vervalt",0,IF(J29="Inkoop bij 3e partij",P29*(1+PDC!$F$27)+IF(G29=0,0,IF(LEN(G29)=0,0,VLOOKUP($G29,PDC!$B$6:$I$74,7,FALSE))),0))</f>
        <v>0</v>
      </c>
      <c r="X29" s="74">
        <f>IF(G29="Vervalt",0,IF(J29="Inkoop bij 3e partij",0,IF(G29=0,0,IF(LEN(G29)=0,0,VLOOKUP($G29,PDC!$B$6:$I$74,5,FALSE)))))</f>
        <v>0</v>
      </c>
      <c r="Y29" s="74">
        <f>IF(G29="Vervalt",0,IF(J29="On-Net maken",$M29*PDC!$F$23+$N29*PDC!$F$24+PDC!$F$22+$O29,0))</f>
        <v>0</v>
      </c>
    </row>
    <row r="30" spans="1:29" x14ac:dyDescent="0.3">
      <c r="A30" s="149" t="str">
        <f>IF(LEN(LocatieLijst!A30)=0,"",LocatieLijst!A30)</f>
        <v/>
      </c>
      <c r="B30" s="149" t="str">
        <f>IF(LEN(LocatieLijst!B30)=0,"",LocatieLijst!B30)</f>
        <v/>
      </c>
      <c r="C30" s="149" t="str">
        <f>IF(LEN(LocatieLijst!C30)=0,"",LocatieLijst!C30)</f>
        <v/>
      </c>
      <c r="D30" s="149" t="str">
        <f>IF(LEN(LocatieLijst!D30)=0,"",LocatieLijst!D30)</f>
        <v/>
      </c>
      <c r="E30" s="149" t="str">
        <f>IF(LEN(LocatieLijst!E30)=0,"",LocatieLijst!E30)</f>
        <v/>
      </c>
      <c r="F30" s="149" t="str">
        <f>IF(LEN(LocatieLijst!F30)=0,"",LocatieLijst!F30)</f>
        <v/>
      </c>
      <c r="G30" s="149" t="str">
        <f>IF(LEN(LocatieLijst!K30)=0,"",LocatieLijst!K30)</f>
        <v/>
      </c>
      <c r="H30" s="150" t="str">
        <f>IF(G30="Vervalt","Vervalt",IF(G30=0,"",IF(LEN(G30)=0,"",(VLOOKUP($G30,PDC!$B$6:$I$74,2,FALSE)))))</f>
        <v/>
      </c>
      <c r="I30" s="149" t="str">
        <f>IF(LEN(LocatieLijst!M30)=0,"",LocatieLijst!M30)</f>
        <v/>
      </c>
      <c r="J30" s="2"/>
      <c r="K30" s="2"/>
      <c r="L30" s="3"/>
      <c r="M30" s="8"/>
      <c r="N30" s="8"/>
      <c r="O30" s="12"/>
      <c r="P30" s="4"/>
      <c r="Q30" s="4"/>
      <c r="R30" s="4"/>
      <c r="S30" s="72">
        <f t="shared" si="0"/>
        <v>0</v>
      </c>
      <c r="T30" s="72">
        <f>IF(G30="Vervalt",0,IF(G30=0,0,IF(LEN(G30)=0,0,(VLOOKUP($G30,PDC!$B$6:$I$74,6,FALSE)))))</f>
        <v>0</v>
      </c>
      <c r="U30" s="72">
        <f t="shared" si="1"/>
        <v>0</v>
      </c>
      <c r="V30" s="73">
        <f>IF(G30="Vervalt",0,IF(J30="Inkoop bij 3e partij",Q30*(1+PDC!$F$28),0))</f>
        <v>0</v>
      </c>
      <c r="W30" s="73">
        <f>IF(G30="Vervalt",0,IF(J30="Inkoop bij 3e partij",P30*(1+PDC!$F$27)+IF(G30=0,0,IF(LEN(G30)=0,0,VLOOKUP($G30,PDC!$B$6:$I$74,7,FALSE))),0))</f>
        <v>0</v>
      </c>
      <c r="X30" s="74">
        <f>IF(G30="Vervalt",0,IF(J30="Inkoop bij 3e partij",0,IF(G30=0,0,IF(LEN(G30)=0,0,VLOOKUP($G30,PDC!$B$6:$I$74,5,FALSE)))))</f>
        <v>0</v>
      </c>
      <c r="Y30" s="74">
        <f>IF(G30="Vervalt",0,IF(J30="On-Net maken",$M30*PDC!$F$23+$N30*PDC!$F$24+PDC!$F$22+$O30,0))</f>
        <v>0</v>
      </c>
    </row>
    <row r="31" spans="1:29" x14ac:dyDescent="0.3">
      <c r="A31" s="149" t="str">
        <f>IF(LEN(LocatieLijst!A31)=0,"",LocatieLijst!A31)</f>
        <v/>
      </c>
      <c r="B31" s="149" t="str">
        <f>IF(LEN(LocatieLijst!B31)=0,"",LocatieLijst!B31)</f>
        <v/>
      </c>
      <c r="C31" s="149" t="str">
        <f>IF(LEN(LocatieLijst!C31)=0,"",LocatieLijst!C31)</f>
        <v/>
      </c>
      <c r="D31" s="149" t="str">
        <f>IF(LEN(LocatieLijst!D31)=0,"",LocatieLijst!D31)</f>
        <v/>
      </c>
      <c r="E31" s="149" t="str">
        <f>IF(LEN(LocatieLijst!E31)=0,"",LocatieLijst!E31)</f>
        <v/>
      </c>
      <c r="F31" s="149" t="str">
        <f>IF(LEN(LocatieLijst!F31)=0,"",LocatieLijst!F31)</f>
        <v/>
      </c>
      <c r="G31" s="149" t="str">
        <f>IF(LEN(LocatieLijst!K31)=0,"",LocatieLijst!K31)</f>
        <v/>
      </c>
      <c r="H31" s="150" t="str">
        <f>IF(G31="Vervalt","Vervalt",IF(G31=0,"",IF(LEN(G31)=0,"",(VLOOKUP($G31,PDC!$B$6:$I$74,2,FALSE)))))</f>
        <v/>
      </c>
      <c r="I31" s="149" t="str">
        <f>IF(LEN(LocatieLijst!M31)=0,"",LocatieLijst!M31)</f>
        <v/>
      </c>
      <c r="J31" s="2"/>
      <c r="K31" s="2"/>
      <c r="L31" s="3"/>
      <c r="M31" s="8"/>
      <c r="N31" s="8"/>
      <c r="O31" s="12"/>
      <c r="P31" s="4"/>
      <c r="Q31" s="4"/>
      <c r="R31" s="4"/>
      <c r="S31" s="72">
        <f t="shared" si="0"/>
        <v>0</v>
      </c>
      <c r="T31" s="72">
        <f>IF(G31="Vervalt",0,IF(G31=0,0,IF(LEN(G31)=0,0,(VLOOKUP($G31,PDC!$B$6:$I$74,6,FALSE)))))</f>
        <v>0</v>
      </c>
      <c r="U31" s="72">
        <f t="shared" si="1"/>
        <v>0</v>
      </c>
      <c r="V31" s="73">
        <f>IF(G31="Vervalt",0,IF(J31="Inkoop bij 3e partij",Q31*(1+PDC!$F$28),0))</f>
        <v>0</v>
      </c>
      <c r="W31" s="73">
        <f>IF(G31="Vervalt",0,IF(J31="Inkoop bij 3e partij",P31*(1+PDC!$F$27)+IF(G31=0,0,IF(LEN(G31)=0,0,VLOOKUP($G31,PDC!$B$6:$I$74,7,FALSE))),0))</f>
        <v>0</v>
      </c>
      <c r="X31" s="74">
        <f>IF(G31="Vervalt",0,IF(J31="Inkoop bij 3e partij",0,IF(G31=0,0,IF(LEN(G31)=0,0,VLOOKUP($G31,PDC!$B$6:$I$74,5,FALSE)))))</f>
        <v>0</v>
      </c>
      <c r="Y31" s="74">
        <f>IF(G31="Vervalt",0,IF(J31="On-Net maken",$M31*PDC!$F$23+$N31*PDC!$F$24+PDC!$F$22+$O31,0))</f>
        <v>0</v>
      </c>
    </row>
    <row r="32" spans="1:29" x14ac:dyDescent="0.3">
      <c r="A32" s="149" t="str">
        <f>IF(LEN(LocatieLijst!A32)=0,"",LocatieLijst!A32)</f>
        <v/>
      </c>
      <c r="B32" s="149" t="str">
        <f>IF(LEN(LocatieLijst!B32)=0,"",LocatieLijst!B32)</f>
        <v/>
      </c>
      <c r="C32" s="149" t="str">
        <f>IF(LEN(LocatieLijst!C32)=0,"",LocatieLijst!C32)</f>
        <v/>
      </c>
      <c r="D32" s="149" t="str">
        <f>IF(LEN(LocatieLijst!D32)=0,"",LocatieLijst!D32)</f>
        <v/>
      </c>
      <c r="E32" s="149" t="str">
        <f>IF(LEN(LocatieLijst!E32)=0,"",LocatieLijst!E32)</f>
        <v/>
      </c>
      <c r="F32" s="149" t="str">
        <f>IF(LEN(LocatieLijst!F32)=0,"",LocatieLijst!F32)</f>
        <v/>
      </c>
      <c r="G32" s="149" t="str">
        <f>IF(LEN(LocatieLijst!K32)=0,"",LocatieLijst!K32)</f>
        <v/>
      </c>
      <c r="H32" s="150" t="str">
        <f>IF(G32="Vervalt","Vervalt",IF(G32=0,"",IF(LEN(G32)=0,"",(VLOOKUP($G32,PDC!$B$6:$I$74,2,FALSE)))))</f>
        <v/>
      </c>
      <c r="I32" s="149" t="str">
        <f>IF(LEN(LocatieLijst!M32)=0,"",LocatieLijst!M32)</f>
        <v/>
      </c>
      <c r="J32" s="2"/>
      <c r="K32" s="2"/>
      <c r="L32" s="3"/>
      <c r="M32" s="8"/>
      <c r="N32" s="8"/>
      <c r="O32" s="12"/>
      <c r="P32" s="4"/>
      <c r="Q32" s="4"/>
      <c r="R32" s="4"/>
      <c r="S32" s="72">
        <f t="shared" si="0"/>
        <v>0</v>
      </c>
      <c r="T32" s="72">
        <f>IF(G32="Vervalt",0,IF(G32=0,0,IF(LEN(G32)=0,0,(VLOOKUP($G32,PDC!$B$6:$I$74,6,FALSE)))))</f>
        <v>0</v>
      </c>
      <c r="U32" s="72">
        <f t="shared" si="1"/>
        <v>0</v>
      </c>
      <c r="V32" s="73">
        <f>IF(G32="Vervalt",0,IF(J32="Inkoop bij 3e partij",Q32*(1+PDC!$F$28),0))</f>
        <v>0</v>
      </c>
      <c r="W32" s="73">
        <f>IF(G32="Vervalt",0,IF(J32="Inkoop bij 3e partij",P32*(1+PDC!$F$27)+IF(G32=0,0,IF(LEN(G32)=0,0,VLOOKUP($G32,PDC!$B$6:$I$74,7,FALSE))),0))</f>
        <v>0</v>
      </c>
      <c r="X32" s="74">
        <f>IF(G32="Vervalt",0,IF(J32="Inkoop bij 3e partij",0,IF(G32=0,0,IF(LEN(G32)=0,0,VLOOKUP($G32,PDC!$B$6:$I$74,5,FALSE)))))</f>
        <v>0</v>
      </c>
      <c r="Y32" s="74">
        <f>IF(G32="Vervalt",0,IF(J32="On-Net maken",$M32*PDC!$F$23+$N32*PDC!$F$24+PDC!$F$22+$O32,0))</f>
        <v>0</v>
      </c>
    </row>
    <row r="33" spans="1:25" x14ac:dyDescent="0.3">
      <c r="A33" s="149" t="str">
        <f>IF(LEN(LocatieLijst!A33)=0,"",LocatieLijst!A33)</f>
        <v/>
      </c>
      <c r="B33" s="149" t="str">
        <f>IF(LEN(LocatieLijst!B33)=0,"",LocatieLijst!B33)</f>
        <v/>
      </c>
      <c r="C33" s="149" t="str">
        <f>IF(LEN(LocatieLijst!C33)=0,"",LocatieLijst!C33)</f>
        <v/>
      </c>
      <c r="D33" s="149" t="str">
        <f>IF(LEN(LocatieLijst!D33)=0,"",LocatieLijst!D33)</f>
        <v/>
      </c>
      <c r="E33" s="149" t="str">
        <f>IF(LEN(LocatieLijst!E33)=0,"",LocatieLijst!E33)</f>
        <v/>
      </c>
      <c r="F33" s="149" t="str">
        <f>IF(LEN(LocatieLijst!F33)=0,"",LocatieLijst!F33)</f>
        <v/>
      </c>
      <c r="G33" s="149" t="str">
        <f>IF(LEN(LocatieLijst!K33)=0,"",LocatieLijst!K33)</f>
        <v/>
      </c>
      <c r="H33" s="150" t="str">
        <f>IF(G33="Vervalt","Vervalt",IF(G33=0,"",IF(LEN(G33)=0,"",(VLOOKUP($G33,PDC!$B$6:$I$74,2,FALSE)))))</f>
        <v/>
      </c>
      <c r="I33" s="149" t="str">
        <f>IF(LEN(LocatieLijst!M33)=0,"",LocatieLijst!M33)</f>
        <v/>
      </c>
      <c r="J33" s="2"/>
      <c r="K33" s="2"/>
      <c r="L33" s="3"/>
      <c r="M33" s="8"/>
      <c r="N33" s="8"/>
      <c r="O33" s="12"/>
      <c r="P33" s="4"/>
      <c r="Q33" s="4"/>
      <c r="R33" s="4"/>
      <c r="S33" s="72">
        <f t="shared" si="0"/>
        <v>0</v>
      </c>
      <c r="T33" s="72">
        <f>IF(G33="Vervalt",0,IF(G33=0,0,IF(LEN(G33)=0,0,(VLOOKUP($G33,PDC!$B$6:$I$74,6,FALSE)))))</f>
        <v>0</v>
      </c>
      <c r="U33" s="72">
        <f t="shared" si="1"/>
        <v>0</v>
      </c>
      <c r="V33" s="73">
        <f>IF(G33="Vervalt",0,IF(J33="Inkoop bij 3e partij",Q33*(1+PDC!$F$28),0))</f>
        <v>0</v>
      </c>
      <c r="W33" s="73">
        <f>IF(G33="Vervalt",0,IF(J33="Inkoop bij 3e partij",P33*(1+PDC!$F$27)+IF(G33=0,0,IF(LEN(G33)=0,0,VLOOKUP($G33,PDC!$B$6:$I$74,7,FALSE))),0))</f>
        <v>0</v>
      </c>
      <c r="X33" s="74">
        <f>IF(G33="Vervalt",0,IF(J33="Inkoop bij 3e partij",0,IF(G33=0,0,IF(LEN(G33)=0,0,VLOOKUP($G33,PDC!$B$6:$I$74,5,FALSE)))))</f>
        <v>0</v>
      </c>
      <c r="Y33" s="74">
        <f>IF(G33="Vervalt",0,IF(J33="On-Net maken",$M33*PDC!$F$23+$N33*PDC!$F$24+PDC!$F$22+$O33,0))</f>
        <v>0</v>
      </c>
    </row>
    <row r="34" spans="1:25" x14ac:dyDescent="0.3">
      <c r="A34" s="149" t="str">
        <f>IF(LEN(LocatieLijst!A34)=0,"",LocatieLijst!A34)</f>
        <v/>
      </c>
      <c r="B34" s="149" t="str">
        <f>IF(LEN(LocatieLijst!B34)=0,"",LocatieLijst!B34)</f>
        <v/>
      </c>
      <c r="C34" s="149" t="str">
        <f>IF(LEN(LocatieLijst!C34)=0,"",LocatieLijst!C34)</f>
        <v/>
      </c>
      <c r="D34" s="149" t="str">
        <f>IF(LEN(LocatieLijst!D34)=0,"",LocatieLijst!D34)</f>
        <v/>
      </c>
      <c r="E34" s="149" t="str">
        <f>IF(LEN(LocatieLijst!E34)=0,"",LocatieLijst!E34)</f>
        <v/>
      </c>
      <c r="F34" s="149" t="str">
        <f>IF(LEN(LocatieLijst!F34)=0,"",LocatieLijst!F34)</f>
        <v/>
      </c>
      <c r="G34" s="149" t="str">
        <f>IF(LEN(LocatieLijst!K34)=0,"",LocatieLijst!K34)</f>
        <v/>
      </c>
      <c r="H34" s="150" t="str">
        <f>IF(G34="Vervalt","Vervalt",IF(G34=0,"",IF(LEN(G34)=0,"",(VLOOKUP($G34,PDC!$B$6:$I$74,2,FALSE)))))</f>
        <v/>
      </c>
      <c r="I34" s="149" t="str">
        <f>IF(LEN(LocatieLijst!M34)=0,"",LocatieLijst!M34)</f>
        <v/>
      </c>
      <c r="J34" s="2"/>
      <c r="K34" s="2"/>
      <c r="L34" s="3"/>
      <c r="M34" s="8"/>
      <c r="N34" s="8"/>
      <c r="O34" s="12"/>
      <c r="P34" s="4"/>
      <c r="Q34" s="4"/>
      <c r="R34" s="4"/>
      <c r="S34" s="72">
        <f t="shared" si="0"/>
        <v>0</v>
      </c>
      <c r="T34" s="72">
        <f>IF(G34="Vervalt",0,IF(G34=0,0,IF(LEN(G34)=0,0,(VLOOKUP($G34,PDC!$B$6:$I$74,6,FALSE)))))</f>
        <v>0</v>
      </c>
      <c r="U34" s="72">
        <f t="shared" si="1"/>
        <v>0</v>
      </c>
      <c r="V34" s="73">
        <f>IF(G34="Vervalt",0,IF(J34="Inkoop bij 3e partij",Q34*(1+PDC!$F$28),0))</f>
        <v>0</v>
      </c>
      <c r="W34" s="73">
        <f>IF(G34="Vervalt",0,IF(J34="Inkoop bij 3e partij",P34*(1+PDC!$F$27)+IF(G34=0,0,IF(LEN(G34)=0,0,VLOOKUP($G34,PDC!$B$6:$I$74,7,FALSE))),0))</f>
        <v>0</v>
      </c>
      <c r="X34" s="74">
        <f>IF(G34="Vervalt",0,IF(J34="Inkoop bij 3e partij",0,IF(G34=0,0,IF(LEN(G34)=0,0,VLOOKUP($G34,PDC!$B$6:$I$74,5,FALSE)))))</f>
        <v>0</v>
      </c>
      <c r="Y34" s="74">
        <f>IF(G34="Vervalt",0,IF(J34="On-Net maken",$M34*PDC!$F$23+$N34*PDC!$F$24+PDC!$F$22+$O34,0))</f>
        <v>0</v>
      </c>
    </row>
    <row r="35" spans="1:25" x14ac:dyDescent="0.3">
      <c r="A35" s="149" t="str">
        <f>IF(LEN(LocatieLijst!A35)=0,"",LocatieLijst!A35)</f>
        <v/>
      </c>
      <c r="B35" s="149" t="str">
        <f>IF(LEN(LocatieLijst!B35)=0,"",LocatieLijst!B35)</f>
        <v/>
      </c>
      <c r="C35" s="149" t="str">
        <f>IF(LEN(LocatieLijst!C35)=0,"",LocatieLijst!C35)</f>
        <v/>
      </c>
      <c r="D35" s="149" t="str">
        <f>IF(LEN(LocatieLijst!D35)=0,"",LocatieLijst!D35)</f>
        <v/>
      </c>
      <c r="E35" s="149" t="str">
        <f>IF(LEN(LocatieLijst!E35)=0,"",LocatieLijst!E35)</f>
        <v/>
      </c>
      <c r="F35" s="149" t="str">
        <f>IF(LEN(LocatieLijst!F35)=0,"",LocatieLijst!F35)</f>
        <v/>
      </c>
      <c r="G35" s="149" t="str">
        <f>IF(LEN(LocatieLijst!K35)=0,"",LocatieLijst!K35)</f>
        <v/>
      </c>
      <c r="H35" s="150" t="str">
        <f>IF(G35="Vervalt","Vervalt",IF(G35=0,"",IF(LEN(G35)=0,"",(VLOOKUP($G35,PDC!$B$6:$I$74,2,FALSE)))))</f>
        <v/>
      </c>
      <c r="I35" s="149" t="str">
        <f>IF(LEN(LocatieLijst!M35)=0,"",LocatieLijst!M35)</f>
        <v/>
      </c>
      <c r="J35" s="2"/>
      <c r="K35" s="2"/>
      <c r="L35" s="3"/>
      <c r="M35" s="8"/>
      <c r="N35" s="8"/>
      <c r="O35" s="12"/>
      <c r="P35" s="4"/>
      <c r="Q35" s="4"/>
      <c r="R35" s="4"/>
      <c r="S35" s="72">
        <f t="shared" si="0"/>
        <v>0</v>
      </c>
      <c r="T35" s="72">
        <f>IF(G35="Vervalt",0,IF(G35=0,0,IF(LEN(G35)=0,0,(VLOOKUP($G35,PDC!$B$6:$I$74,6,FALSE)))))</f>
        <v>0</v>
      </c>
      <c r="U35" s="72">
        <f t="shared" si="1"/>
        <v>0</v>
      </c>
      <c r="V35" s="73">
        <f>IF(G35="Vervalt",0,IF(J35="Inkoop bij 3e partij",Q35*(1+PDC!$F$28),0))</f>
        <v>0</v>
      </c>
      <c r="W35" s="73">
        <f>IF(G35="Vervalt",0,IF(J35="Inkoop bij 3e partij",P35*(1+PDC!$F$27)+IF(G35=0,0,IF(LEN(G35)=0,0,VLOOKUP($G35,PDC!$B$6:$I$74,7,FALSE))),0))</f>
        <v>0</v>
      </c>
      <c r="X35" s="74">
        <f>IF(G35="Vervalt",0,IF(J35="Inkoop bij 3e partij",0,IF(G35=0,0,IF(LEN(G35)=0,0,VLOOKUP($G35,PDC!$B$6:$I$74,5,FALSE)))))</f>
        <v>0</v>
      </c>
      <c r="Y35" s="74">
        <f>IF(G35="Vervalt",0,IF(J35="On-Net maken",$M35*PDC!$F$23+$N35*PDC!$F$24+PDC!$F$22+$O35,0))</f>
        <v>0</v>
      </c>
    </row>
    <row r="36" spans="1:25" x14ac:dyDescent="0.3">
      <c r="A36" s="149" t="str">
        <f>IF(LEN(LocatieLijst!A36)=0,"",LocatieLijst!A36)</f>
        <v/>
      </c>
      <c r="B36" s="149" t="str">
        <f>IF(LEN(LocatieLijst!B36)=0,"",LocatieLijst!B36)</f>
        <v/>
      </c>
      <c r="C36" s="149" t="str">
        <f>IF(LEN(LocatieLijst!C36)=0,"",LocatieLijst!C36)</f>
        <v/>
      </c>
      <c r="D36" s="149" t="str">
        <f>IF(LEN(LocatieLijst!D36)=0,"",LocatieLijst!D36)</f>
        <v/>
      </c>
      <c r="E36" s="149" t="str">
        <f>IF(LEN(LocatieLijst!E36)=0,"",LocatieLijst!E36)</f>
        <v/>
      </c>
      <c r="F36" s="149" t="str">
        <f>IF(LEN(LocatieLijst!F36)=0,"",LocatieLijst!F36)</f>
        <v/>
      </c>
      <c r="G36" s="149" t="str">
        <f>IF(LEN(LocatieLijst!K36)=0,"",LocatieLijst!K36)</f>
        <v/>
      </c>
      <c r="H36" s="150" t="str">
        <f>IF(G36="Vervalt","Vervalt",IF(G36=0,"",IF(LEN(G36)=0,"",(VLOOKUP($G36,PDC!$B$6:$I$74,2,FALSE)))))</f>
        <v/>
      </c>
      <c r="I36" s="149" t="str">
        <f>IF(LEN(LocatieLijst!M36)=0,"",LocatieLijst!M36)</f>
        <v/>
      </c>
      <c r="J36" s="2"/>
      <c r="K36" s="2"/>
      <c r="L36" s="3"/>
      <c r="M36" s="8"/>
      <c r="N36" s="8"/>
      <c r="O36" s="12"/>
      <c r="P36" s="4"/>
      <c r="Q36" s="4"/>
      <c r="R36" s="4"/>
      <c r="S36" s="72">
        <f t="shared" si="0"/>
        <v>0</v>
      </c>
      <c r="T36" s="72">
        <f>IF(G36="Vervalt",0,IF(G36=0,0,IF(LEN(G36)=0,0,(VLOOKUP($G36,PDC!$B$6:$I$74,6,FALSE)))))</f>
        <v>0</v>
      </c>
      <c r="U36" s="72">
        <f t="shared" si="1"/>
        <v>0</v>
      </c>
      <c r="V36" s="73">
        <f>IF(G36="Vervalt",0,IF(J36="Inkoop bij 3e partij",Q36*(1+PDC!$F$28),0))</f>
        <v>0</v>
      </c>
      <c r="W36" s="73">
        <f>IF(G36="Vervalt",0,IF(J36="Inkoop bij 3e partij",P36*(1+PDC!$F$27)+IF(G36=0,0,IF(LEN(G36)=0,0,VLOOKUP($G36,PDC!$B$6:$I$74,7,FALSE))),0))</f>
        <v>0</v>
      </c>
      <c r="X36" s="74">
        <f>IF(G36="Vervalt",0,IF(J36="Inkoop bij 3e partij",0,IF(G36=0,0,IF(LEN(G36)=0,0,VLOOKUP($G36,PDC!$B$6:$I$74,5,FALSE)))))</f>
        <v>0</v>
      </c>
      <c r="Y36" s="74">
        <f>IF(G36="Vervalt",0,IF(J36="On-Net maken",$M36*PDC!$F$23+$N36*PDC!$F$24+PDC!$F$22+$O36,0))</f>
        <v>0</v>
      </c>
    </row>
    <row r="37" spans="1:25" x14ac:dyDescent="0.3">
      <c r="A37" s="149" t="str">
        <f>IF(LEN(LocatieLijst!A37)=0,"",LocatieLijst!A37)</f>
        <v/>
      </c>
      <c r="B37" s="149" t="str">
        <f>IF(LEN(LocatieLijst!B37)=0,"",LocatieLijst!B37)</f>
        <v/>
      </c>
      <c r="C37" s="149" t="str">
        <f>IF(LEN(LocatieLijst!C37)=0,"",LocatieLijst!C37)</f>
        <v/>
      </c>
      <c r="D37" s="149" t="str">
        <f>IF(LEN(LocatieLijst!D37)=0,"",LocatieLijst!D37)</f>
        <v/>
      </c>
      <c r="E37" s="149" t="str">
        <f>IF(LEN(LocatieLijst!E37)=0,"",LocatieLijst!E37)</f>
        <v/>
      </c>
      <c r="F37" s="149" t="str">
        <f>IF(LEN(LocatieLijst!F37)=0,"",LocatieLijst!F37)</f>
        <v/>
      </c>
      <c r="G37" s="149" t="str">
        <f>IF(LEN(LocatieLijst!K37)=0,"",LocatieLijst!K37)</f>
        <v/>
      </c>
      <c r="H37" s="150" t="str">
        <f>IF(G37="Vervalt","Vervalt",IF(G37=0,"",IF(LEN(G37)=0,"",(VLOOKUP($G37,PDC!$B$6:$I$74,2,FALSE)))))</f>
        <v/>
      </c>
      <c r="I37" s="149" t="str">
        <f>IF(LEN(LocatieLijst!M37)=0,"",LocatieLijst!M37)</f>
        <v/>
      </c>
      <c r="J37" s="2"/>
      <c r="K37" s="2"/>
      <c r="L37" s="3"/>
      <c r="M37" s="8"/>
      <c r="N37" s="8"/>
      <c r="O37" s="12"/>
      <c r="P37" s="4"/>
      <c r="Q37" s="4"/>
      <c r="R37" s="4"/>
      <c r="S37" s="72">
        <f t="shared" si="0"/>
        <v>0</v>
      </c>
      <c r="T37" s="72">
        <f>IF(G37="Vervalt",0,IF(G37=0,0,IF(LEN(G37)=0,0,(VLOOKUP($G37,PDC!$B$6:$I$74,6,FALSE)))))</f>
        <v>0</v>
      </c>
      <c r="U37" s="72">
        <f t="shared" si="1"/>
        <v>0</v>
      </c>
      <c r="V37" s="73">
        <f>IF(G37="Vervalt",0,IF(J37="Inkoop bij 3e partij",Q37*(1+PDC!$F$28),0))</f>
        <v>0</v>
      </c>
      <c r="W37" s="73">
        <f>IF(G37="Vervalt",0,IF(J37="Inkoop bij 3e partij",P37*(1+PDC!$F$27)+IF(G37=0,0,IF(LEN(G37)=0,0,VLOOKUP($G37,PDC!$B$6:$I$74,7,FALSE))),0))</f>
        <v>0</v>
      </c>
      <c r="X37" s="74">
        <f>IF(G37="Vervalt",0,IF(J37="Inkoop bij 3e partij",0,IF(G37=0,0,IF(LEN(G37)=0,0,VLOOKUP($G37,PDC!$B$6:$I$74,5,FALSE)))))</f>
        <v>0</v>
      </c>
      <c r="Y37" s="74">
        <f>IF(G37="Vervalt",0,IF(J37="On-Net maken",$M37*PDC!$F$23+$N37*PDC!$F$24+PDC!$F$22+$O37,0))</f>
        <v>0</v>
      </c>
    </row>
    <row r="38" spans="1:25" x14ac:dyDescent="0.3">
      <c r="A38" s="149" t="str">
        <f>IF(LEN(LocatieLijst!A38)=0,"",LocatieLijst!A38)</f>
        <v/>
      </c>
      <c r="B38" s="149" t="str">
        <f>IF(LEN(LocatieLijst!B38)=0,"",LocatieLijst!B38)</f>
        <v/>
      </c>
      <c r="C38" s="149" t="str">
        <f>IF(LEN(LocatieLijst!C38)=0,"",LocatieLijst!C38)</f>
        <v/>
      </c>
      <c r="D38" s="149" t="str">
        <f>IF(LEN(LocatieLijst!D38)=0,"",LocatieLijst!D38)</f>
        <v/>
      </c>
      <c r="E38" s="149" t="str">
        <f>IF(LEN(LocatieLijst!E38)=0,"",LocatieLijst!E38)</f>
        <v/>
      </c>
      <c r="F38" s="149" t="str">
        <f>IF(LEN(LocatieLijst!F38)=0,"",LocatieLijst!F38)</f>
        <v/>
      </c>
      <c r="G38" s="149" t="str">
        <f>IF(LEN(LocatieLijst!K38)=0,"",LocatieLijst!K38)</f>
        <v/>
      </c>
      <c r="H38" s="150" t="str">
        <f>IF(G38="Vervalt","Vervalt",IF(G38=0,"",IF(LEN(G38)=0,"",(VLOOKUP($G38,PDC!$B$6:$I$74,2,FALSE)))))</f>
        <v/>
      </c>
      <c r="I38" s="149" t="str">
        <f>IF(LEN(LocatieLijst!M38)=0,"",LocatieLijst!M38)</f>
        <v/>
      </c>
      <c r="J38" s="2"/>
      <c r="K38" s="2"/>
      <c r="L38" s="3"/>
      <c r="M38" s="8"/>
      <c r="N38" s="8"/>
      <c r="O38" s="12"/>
      <c r="P38" s="4"/>
      <c r="Q38" s="4"/>
      <c r="R38" s="4"/>
      <c r="S38" s="72">
        <f t="shared" si="0"/>
        <v>0</v>
      </c>
      <c r="T38" s="72">
        <f>IF(G38="Vervalt",0,IF(G38=0,0,IF(LEN(G38)=0,0,(VLOOKUP($G38,PDC!$B$6:$I$74,6,FALSE)))))</f>
        <v>0</v>
      </c>
      <c r="U38" s="72">
        <f t="shared" si="1"/>
        <v>0</v>
      </c>
      <c r="V38" s="73">
        <f>IF(G38="Vervalt",0,IF(J38="Inkoop bij 3e partij",Q38*(1+PDC!$F$28),0))</f>
        <v>0</v>
      </c>
      <c r="W38" s="73">
        <f>IF(G38="Vervalt",0,IF(J38="Inkoop bij 3e partij",P38*(1+PDC!$F$27)+IF(G38=0,0,IF(LEN(G38)=0,0,VLOOKUP($G38,PDC!$B$6:$I$74,7,FALSE))),0))</f>
        <v>0</v>
      </c>
      <c r="X38" s="74">
        <f>IF(G38="Vervalt",0,IF(J38="Inkoop bij 3e partij",0,IF(G38=0,0,IF(LEN(G38)=0,0,VLOOKUP($G38,PDC!$B$6:$I$74,5,FALSE)))))</f>
        <v>0</v>
      </c>
      <c r="Y38" s="74">
        <f>IF(G38="Vervalt",0,IF(J38="On-Net maken",$M38*PDC!$F$23+$N38*PDC!$F$24+PDC!$F$22+$O38,0))</f>
        <v>0</v>
      </c>
    </row>
    <row r="39" spans="1:25" x14ac:dyDescent="0.3">
      <c r="A39" s="149" t="str">
        <f>IF(LEN(LocatieLijst!A39)=0,"",LocatieLijst!A39)</f>
        <v/>
      </c>
      <c r="B39" s="149" t="str">
        <f>IF(LEN(LocatieLijst!B39)=0,"",LocatieLijst!B39)</f>
        <v/>
      </c>
      <c r="C39" s="149" t="str">
        <f>IF(LEN(LocatieLijst!C39)=0,"",LocatieLijst!C39)</f>
        <v/>
      </c>
      <c r="D39" s="149" t="str">
        <f>IF(LEN(LocatieLijst!D39)=0,"",LocatieLijst!D39)</f>
        <v/>
      </c>
      <c r="E39" s="149" t="str">
        <f>IF(LEN(LocatieLijst!E39)=0,"",LocatieLijst!E39)</f>
        <v/>
      </c>
      <c r="F39" s="149" t="str">
        <f>IF(LEN(LocatieLijst!F39)=0,"",LocatieLijst!F39)</f>
        <v/>
      </c>
      <c r="G39" s="149" t="str">
        <f>IF(LEN(LocatieLijst!K39)=0,"",LocatieLijst!K39)</f>
        <v/>
      </c>
      <c r="H39" s="150" t="str">
        <f>IF(G39="Vervalt","Vervalt",IF(G39=0,"",IF(LEN(G39)=0,"",(VLOOKUP($G39,PDC!$B$6:$I$74,2,FALSE)))))</f>
        <v/>
      </c>
      <c r="I39" s="149" t="str">
        <f>IF(LEN(LocatieLijst!M39)=0,"",LocatieLijst!M39)</f>
        <v/>
      </c>
      <c r="J39" s="2"/>
      <c r="K39" s="2"/>
      <c r="L39" s="3"/>
      <c r="M39" s="8"/>
      <c r="N39" s="8"/>
      <c r="O39" s="12"/>
      <c r="P39" s="4"/>
      <c r="Q39" s="4"/>
      <c r="R39" s="4"/>
      <c r="S39" s="72">
        <f t="shared" si="0"/>
        <v>0</v>
      </c>
      <c r="T39" s="72">
        <f>IF(G39="Vervalt",0,IF(G39=0,0,IF(LEN(G39)=0,0,(VLOOKUP($G39,PDC!$B$6:$I$74,6,FALSE)))))</f>
        <v>0</v>
      </c>
      <c r="U39" s="72">
        <f t="shared" si="1"/>
        <v>0</v>
      </c>
      <c r="V39" s="73">
        <f>IF(G39="Vervalt",0,IF(J39="Inkoop bij 3e partij",Q39*(1+PDC!$F$28),0))</f>
        <v>0</v>
      </c>
      <c r="W39" s="73">
        <f>IF(G39="Vervalt",0,IF(J39="Inkoop bij 3e partij",P39*(1+PDC!$F$27)+IF(G39=0,0,IF(LEN(G39)=0,0,VLOOKUP($G39,PDC!$B$6:$I$74,7,FALSE))),0))</f>
        <v>0</v>
      </c>
      <c r="X39" s="74">
        <f>IF(G39="Vervalt",0,IF(J39="Inkoop bij 3e partij",0,IF(G39=0,0,IF(LEN(G39)=0,0,VLOOKUP($G39,PDC!$B$6:$I$74,5,FALSE)))))</f>
        <v>0</v>
      </c>
      <c r="Y39" s="74">
        <f>IF(G39="Vervalt",0,IF(J39="On-Net maken",$M39*PDC!$F$23+$N39*PDC!$F$24+PDC!$F$22+$O39,0))</f>
        <v>0</v>
      </c>
    </row>
    <row r="40" spans="1:25" x14ac:dyDescent="0.3">
      <c r="A40" s="149" t="str">
        <f>IF(LEN(LocatieLijst!A40)=0,"",LocatieLijst!A40)</f>
        <v/>
      </c>
      <c r="B40" s="149" t="str">
        <f>IF(LEN(LocatieLijst!B40)=0,"",LocatieLijst!B40)</f>
        <v/>
      </c>
      <c r="C40" s="149" t="str">
        <f>IF(LEN(LocatieLijst!C40)=0,"",LocatieLijst!C40)</f>
        <v/>
      </c>
      <c r="D40" s="149" t="str">
        <f>IF(LEN(LocatieLijst!D40)=0,"",LocatieLijst!D40)</f>
        <v/>
      </c>
      <c r="E40" s="149" t="str">
        <f>IF(LEN(LocatieLijst!E40)=0,"",LocatieLijst!E40)</f>
        <v/>
      </c>
      <c r="F40" s="149" t="str">
        <f>IF(LEN(LocatieLijst!F40)=0,"",LocatieLijst!F40)</f>
        <v/>
      </c>
      <c r="G40" s="149" t="str">
        <f>IF(LEN(LocatieLijst!K40)=0,"",LocatieLijst!K40)</f>
        <v/>
      </c>
      <c r="H40" s="150" t="str">
        <f>IF(G40="Vervalt","Vervalt",IF(G40=0,"",IF(LEN(G40)=0,"",(VLOOKUP($G40,PDC!$B$6:$I$74,2,FALSE)))))</f>
        <v/>
      </c>
      <c r="I40" s="149" t="str">
        <f>IF(LEN(LocatieLijst!M40)=0,"",LocatieLijst!M40)</f>
        <v/>
      </c>
      <c r="J40" s="2"/>
      <c r="K40" s="2"/>
      <c r="L40" s="3"/>
      <c r="M40" s="8"/>
      <c r="N40" s="8"/>
      <c r="O40" s="12"/>
      <c r="P40" s="4"/>
      <c r="Q40" s="4"/>
      <c r="R40" s="4"/>
      <c r="S40" s="72">
        <f t="shared" si="0"/>
        <v>0</v>
      </c>
      <c r="T40" s="72">
        <f>IF(G40="Vervalt",0,IF(G40=0,0,IF(LEN(G40)=0,0,(VLOOKUP($G40,PDC!$B$6:$I$74,6,FALSE)))))</f>
        <v>0</v>
      </c>
      <c r="U40" s="72">
        <f t="shared" si="1"/>
        <v>0</v>
      </c>
      <c r="V40" s="73">
        <f>IF(G40="Vervalt",0,IF(J40="Inkoop bij 3e partij",Q40*(1+PDC!$F$28),0))</f>
        <v>0</v>
      </c>
      <c r="W40" s="73">
        <f>IF(G40="Vervalt",0,IF(J40="Inkoop bij 3e partij",P40*(1+PDC!$F$27)+IF(G40=0,0,IF(LEN(G40)=0,0,VLOOKUP($G40,PDC!$B$6:$I$74,7,FALSE))),0))</f>
        <v>0</v>
      </c>
      <c r="X40" s="74">
        <f>IF(G40="Vervalt",0,IF(J40="Inkoop bij 3e partij",0,IF(G40=0,0,IF(LEN(G40)=0,0,VLOOKUP($G40,PDC!$B$6:$I$74,5,FALSE)))))</f>
        <v>0</v>
      </c>
      <c r="Y40" s="74">
        <f>IF(G40="Vervalt",0,IF(J40="On-Net maken",$M40*PDC!$F$23+$N40*PDC!$F$24+PDC!$F$22+$O40,0))</f>
        <v>0</v>
      </c>
    </row>
    <row r="41" spans="1:25" x14ac:dyDescent="0.3">
      <c r="A41" s="149" t="str">
        <f>IF(LEN(LocatieLijst!A41)=0,"",LocatieLijst!A41)</f>
        <v/>
      </c>
      <c r="B41" s="149" t="str">
        <f>IF(LEN(LocatieLijst!B41)=0,"",LocatieLijst!B41)</f>
        <v/>
      </c>
      <c r="C41" s="149" t="str">
        <f>IF(LEN(LocatieLijst!C41)=0,"",LocatieLijst!C41)</f>
        <v/>
      </c>
      <c r="D41" s="149" t="str">
        <f>IF(LEN(LocatieLijst!D41)=0,"",LocatieLijst!D41)</f>
        <v/>
      </c>
      <c r="E41" s="149" t="str">
        <f>IF(LEN(LocatieLijst!E41)=0,"",LocatieLijst!E41)</f>
        <v/>
      </c>
      <c r="F41" s="149" t="str">
        <f>IF(LEN(LocatieLijst!F41)=0,"",LocatieLijst!F41)</f>
        <v/>
      </c>
      <c r="G41" s="149" t="str">
        <f>IF(LEN(LocatieLijst!K41)=0,"",LocatieLijst!K41)</f>
        <v/>
      </c>
      <c r="H41" s="150" t="str">
        <f>IF(G41="Vervalt","Vervalt",IF(G41=0,"",IF(LEN(G41)=0,"",(VLOOKUP($G41,PDC!$B$6:$I$74,2,FALSE)))))</f>
        <v/>
      </c>
      <c r="I41" s="149" t="str">
        <f>IF(LEN(LocatieLijst!M41)=0,"",LocatieLijst!M41)</f>
        <v/>
      </c>
      <c r="J41" s="2"/>
      <c r="K41" s="2"/>
      <c r="L41" s="3"/>
      <c r="M41" s="8"/>
      <c r="N41" s="8"/>
      <c r="O41" s="12"/>
      <c r="P41" s="4"/>
      <c r="Q41" s="4"/>
      <c r="R41" s="4"/>
      <c r="S41" s="72">
        <f t="shared" si="0"/>
        <v>0</v>
      </c>
      <c r="T41" s="72">
        <f>IF(G41="Vervalt",0,IF(G41=0,0,IF(LEN(G41)=0,0,(VLOOKUP($G41,PDC!$B$6:$I$74,6,FALSE)))))</f>
        <v>0</v>
      </c>
      <c r="U41" s="72">
        <f t="shared" si="1"/>
        <v>0</v>
      </c>
      <c r="V41" s="73">
        <f>IF(G41="Vervalt",0,IF(J41="Inkoop bij 3e partij",Q41*(1+PDC!$F$28),0))</f>
        <v>0</v>
      </c>
      <c r="W41" s="73">
        <f>IF(G41="Vervalt",0,IF(J41="Inkoop bij 3e partij",P41*(1+PDC!$F$27)+IF(G41=0,0,IF(LEN(G41)=0,0,VLOOKUP($G41,PDC!$B$6:$I$74,7,FALSE))),0))</f>
        <v>0</v>
      </c>
      <c r="X41" s="74">
        <f>IF(G41="Vervalt",0,IF(J41="Inkoop bij 3e partij",0,IF(G41=0,0,IF(LEN(G41)=0,0,VLOOKUP($G41,PDC!$B$6:$I$74,5,FALSE)))))</f>
        <v>0</v>
      </c>
      <c r="Y41" s="74">
        <f>IF(G41="Vervalt",0,IF(J41="On-Net maken",$M41*PDC!$F$23+$N41*PDC!$F$24+PDC!$F$22+$O41,0))</f>
        <v>0</v>
      </c>
    </row>
    <row r="42" spans="1:25" x14ac:dyDescent="0.3">
      <c r="A42" s="149" t="str">
        <f>IF(LEN(LocatieLijst!A42)=0,"",LocatieLijst!A42)</f>
        <v/>
      </c>
      <c r="B42" s="149" t="str">
        <f>IF(LEN(LocatieLijst!B42)=0,"",LocatieLijst!B42)</f>
        <v/>
      </c>
      <c r="C42" s="149" t="str">
        <f>IF(LEN(LocatieLijst!C42)=0,"",LocatieLijst!C42)</f>
        <v/>
      </c>
      <c r="D42" s="149" t="str">
        <f>IF(LEN(LocatieLijst!D42)=0,"",LocatieLijst!D42)</f>
        <v/>
      </c>
      <c r="E42" s="149" t="str">
        <f>IF(LEN(LocatieLijst!E42)=0,"",LocatieLijst!E42)</f>
        <v/>
      </c>
      <c r="F42" s="149" t="str">
        <f>IF(LEN(LocatieLijst!F42)=0,"",LocatieLijst!F42)</f>
        <v/>
      </c>
      <c r="G42" s="149" t="str">
        <f>IF(LEN(LocatieLijst!K42)=0,"",LocatieLijst!K42)</f>
        <v/>
      </c>
      <c r="H42" s="150" t="str">
        <f>IF(G42="Vervalt","Vervalt",IF(G42=0,"",IF(LEN(G42)=0,"",(VLOOKUP($G42,PDC!$B$6:$I$74,2,FALSE)))))</f>
        <v/>
      </c>
      <c r="I42" s="149" t="str">
        <f>IF(LEN(LocatieLijst!M42)=0,"",LocatieLijst!M42)</f>
        <v/>
      </c>
      <c r="J42" s="2"/>
      <c r="K42" s="2"/>
      <c r="L42" s="3"/>
      <c r="M42" s="8"/>
      <c r="N42" s="8"/>
      <c r="O42" s="12"/>
      <c r="P42" s="4"/>
      <c r="Q42" s="4"/>
      <c r="R42" s="4"/>
      <c r="S42" s="72">
        <f t="shared" si="0"/>
        <v>0</v>
      </c>
      <c r="T42" s="72">
        <f>IF(G42="Vervalt",0,IF(G42=0,0,IF(LEN(G42)=0,0,(VLOOKUP($G42,PDC!$B$6:$I$74,6,FALSE)))))</f>
        <v>0</v>
      </c>
      <c r="U42" s="72">
        <f t="shared" si="1"/>
        <v>0</v>
      </c>
      <c r="V42" s="73">
        <f>IF(G42="Vervalt",0,IF(J42="Inkoop bij 3e partij",Q42*(1+PDC!$F$28),0))</f>
        <v>0</v>
      </c>
      <c r="W42" s="73">
        <f>IF(G42="Vervalt",0,IF(J42="Inkoop bij 3e partij",P42*(1+PDC!$F$27)+IF(G42=0,0,IF(LEN(G42)=0,0,VLOOKUP($G42,PDC!$B$6:$I$74,7,FALSE))),0))</f>
        <v>0</v>
      </c>
      <c r="X42" s="74">
        <f>IF(G42="Vervalt",0,IF(J42="Inkoop bij 3e partij",0,IF(G42=0,0,IF(LEN(G42)=0,0,VLOOKUP($G42,PDC!$B$6:$I$74,5,FALSE)))))</f>
        <v>0</v>
      </c>
      <c r="Y42" s="74">
        <f>IF(G42="Vervalt",0,IF(J42="On-Net maken",$M42*PDC!$F$23+$N42*PDC!$F$24+PDC!$F$22+$O42,0))</f>
        <v>0</v>
      </c>
    </row>
    <row r="43" spans="1:25" x14ac:dyDescent="0.3">
      <c r="A43" s="149" t="str">
        <f>IF(LEN(LocatieLijst!A43)=0,"",LocatieLijst!A43)</f>
        <v/>
      </c>
      <c r="B43" s="149" t="str">
        <f>IF(LEN(LocatieLijst!B43)=0,"",LocatieLijst!B43)</f>
        <v/>
      </c>
      <c r="C43" s="149" t="str">
        <f>IF(LEN(LocatieLijst!C43)=0,"",LocatieLijst!C43)</f>
        <v/>
      </c>
      <c r="D43" s="149" t="str">
        <f>IF(LEN(LocatieLijst!D43)=0,"",LocatieLijst!D43)</f>
        <v/>
      </c>
      <c r="E43" s="149" t="str">
        <f>IF(LEN(LocatieLijst!E43)=0,"",LocatieLijst!E43)</f>
        <v/>
      </c>
      <c r="F43" s="149" t="str">
        <f>IF(LEN(LocatieLijst!F43)=0,"",LocatieLijst!F43)</f>
        <v/>
      </c>
      <c r="G43" s="149" t="str">
        <f>IF(LEN(LocatieLijst!K43)=0,"",LocatieLijst!K43)</f>
        <v/>
      </c>
      <c r="H43" s="150" t="str">
        <f>IF(G43="Vervalt","Vervalt",IF(G43=0,"",IF(LEN(G43)=0,"",(VLOOKUP($G43,PDC!$B$6:$I$74,2,FALSE)))))</f>
        <v/>
      </c>
      <c r="I43" s="149" t="str">
        <f>IF(LEN(LocatieLijst!M43)=0,"",LocatieLijst!M43)</f>
        <v/>
      </c>
      <c r="J43" s="2"/>
      <c r="K43" s="2"/>
      <c r="L43" s="3"/>
      <c r="M43" s="8"/>
      <c r="N43" s="8"/>
      <c r="O43" s="12"/>
      <c r="P43" s="4"/>
      <c r="Q43" s="4"/>
      <c r="R43" s="4"/>
      <c r="S43" s="72">
        <f t="shared" si="0"/>
        <v>0</v>
      </c>
      <c r="T43" s="72">
        <f>IF(G43="Vervalt",0,IF(G43=0,0,IF(LEN(G43)=0,0,(VLOOKUP($G43,PDC!$B$6:$I$74,6,FALSE)))))</f>
        <v>0</v>
      </c>
      <c r="U43" s="72">
        <f t="shared" si="1"/>
        <v>0</v>
      </c>
      <c r="V43" s="73">
        <f>IF(G43="Vervalt",0,IF(J43="Inkoop bij 3e partij",Q43*(1+PDC!$F$28),0))</f>
        <v>0</v>
      </c>
      <c r="W43" s="73">
        <f>IF(G43="Vervalt",0,IF(J43="Inkoop bij 3e partij",P43*(1+PDC!$F$27)+IF(G43=0,0,IF(LEN(G43)=0,0,VLOOKUP($G43,PDC!$B$6:$I$74,7,FALSE))),0))</f>
        <v>0</v>
      </c>
      <c r="X43" s="74">
        <f>IF(G43="Vervalt",0,IF(J43="Inkoop bij 3e partij",0,IF(G43=0,0,IF(LEN(G43)=0,0,VLOOKUP($G43,PDC!$B$6:$I$74,5,FALSE)))))</f>
        <v>0</v>
      </c>
      <c r="Y43" s="74">
        <f>IF(G43="Vervalt",0,IF(J43="On-Net maken",$M43*PDC!$F$23+$N43*PDC!$F$24+PDC!$F$22+$O43,0))</f>
        <v>0</v>
      </c>
    </row>
    <row r="44" spans="1:25" x14ac:dyDescent="0.3">
      <c r="A44" s="149" t="str">
        <f>IF(LEN(LocatieLijst!A44)=0,"",LocatieLijst!A44)</f>
        <v/>
      </c>
      <c r="B44" s="149" t="str">
        <f>IF(LEN(LocatieLijst!B44)=0,"",LocatieLijst!B44)</f>
        <v/>
      </c>
      <c r="C44" s="149" t="str">
        <f>IF(LEN(LocatieLijst!C44)=0,"",LocatieLijst!C44)</f>
        <v/>
      </c>
      <c r="D44" s="149" t="str">
        <f>IF(LEN(LocatieLijst!D44)=0,"",LocatieLijst!D44)</f>
        <v/>
      </c>
      <c r="E44" s="149" t="str">
        <f>IF(LEN(LocatieLijst!E44)=0,"",LocatieLijst!E44)</f>
        <v/>
      </c>
      <c r="F44" s="149" t="str">
        <f>IF(LEN(LocatieLijst!F44)=0,"",LocatieLijst!F44)</f>
        <v/>
      </c>
      <c r="G44" s="149" t="str">
        <f>IF(LEN(LocatieLijst!K44)=0,"",LocatieLijst!K44)</f>
        <v/>
      </c>
      <c r="H44" s="150" t="str">
        <f>IF(G44="Vervalt","Vervalt",IF(G44=0,"",IF(LEN(G44)=0,"",(VLOOKUP($G44,PDC!$B$6:$I$74,2,FALSE)))))</f>
        <v/>
      </c>
      <c r="I44" s="149" t="str">
        <f>IF(LEN(LocatieLijst!M44)=0,"",LocatieLijst!M44)</f>
        <v/>
      </c>
      <c r="J44" s="2"/>
      <c r="K44" s="2"/>
      <c r="L44" s="3"/>
      <c r="M44" s="8"/>
      <c r="N44" s="8"/>
      <c r="O44" s="12"/>
      <c r="P44" s="4"/>
      <c r="Q44" s="4"/>
      <c r="R44" s="4"/>
      <c r="S44" s="72">
        <f t="shared" si="0"/>
        <v>0</v>
      </c>
      <c r="T44" s="72">
        <f>IF(G44="Vervalt",0,IF(G44=0,0,IF(LEN(G44)=0,0,(VLOOKUP($G44,PDC!$B$6:$I$74,6,FALSE)))))</f>
        <v>0</v>
      </c>
      <c r="U44" s="72">
        <f t="shared" si="1"/>
        <v>0</v>
      </c>
      <c r="V44" s="73">
        <f>IF(G44="Vervalt",0,IF(J44="Inkoop bij 3e partij",Q44*(1+PDC!$F$28),0))</f>
        <v>0</v>
      </c>
      <c r="W44" s="73">
        <f>IF(G44="Vervalt",0,IF(J44="Inkoop bij 3e partij",P44*(1+PDC!$F$27)+IF(G44=0,0,IF(LEN(G44)=0,0,VLOOKUP($G44,PDC!$B$6:$I$74,7,FALSE))),0))</f>
        <v>0</v>
      </c>
      <c r="X44" s="74">
        <f>IF(G44="Vervalt",0,IF(J44="Inkoop bij 3e partij",0,IF(G44=0,0,IF(LEN(G44)=0,0,VLOOKUP($G44,PDC!$B$6:$I$74,5,FALSE)))))</f>
        <v>0</v>
      </c>
      <c r="Y44" s="74">
        <f>IF(G44="Vervalt",0,IF(J44="On-Net maken",$M44*PDC!$F$23+$N44*PDC!$F$24+PDC!$F$22+$O44,0))</f>
        <v>0</v>
      </c>
    </row>
    <row r="45" spans="1:25" x14ac:dyDescent="0.3">
      <c r="A45" s="149" t="str">
        <f>IF(LEN(LocatieLijst!A45)=0,"",LocatieLijst!A45)</f>
        <v/>
      </c>
      <c r="B45" s="149" t="str">
        <f>IF(LEN(LocatieLijst!B45)=0,"",LocatieLijst!B45)</f>
        <v/>
      </c>
      <c r="C45" s="149" t="str">
        <f>IF(LEN(LocatieLijst!C45)=0,"",LocatieLijst!C45)</f>
        <v/>
      </c>
      <c r="D45" s="149" t="str">
        <f>IF(LEN(LocatieLijst!D45)=0,"",LocatieLijst!D45)</f>
        <v/>
      </c>
      <c r="E45" s="149" t="str">
        <f>IF(LEN(LocatieLijst!E45)=0,"",LocatieLijst!E45)</f>
        <v/>
      </c>
      <c r="F45" s="149" t="str">
        <f>IF(LEN(LocatieLijst!F45)=0,"",LocatieLijst!F45)</f>
        <v/>
      </c>
      <c r="G45" s="149" t="str">
        <f>IF(LEN(LocatieLijst!K45)=0,"",LocatieLijst!K45)</f>
        <v/>
      </c>
      <c r="H45" s="150" t="str">
        <f>IF(G45="Vervalt","Vervalt",IF(G45=0,"",IF(LEN(G45)=0,"",(VLOOKUP($G45,PDC!$B$6:$I$74,2,FALSE)))))</f>
        <v/>
      </c>
      <c r="I45" s="149" t="str">
        <f>IF(LEN(LocatieLijst!M45)=0,"",LocatieLijst!M45)</f>
        <v/>
      </c>
      <c r="J45" s="2"/>
      <c r="K45" s="2"/>
      <c r="L45" s="3"/>
      <c r="M45" s="8"/>
      <c r="N45" s="8"/>
      <c r="O45" s="12"/>
      <c r="P45" s="4"/>
      <c r="Q45" s="4"/>
      <c r="R45" s="4"/>
      <c r="S45" s="72">
        <f t="shared" si="0"/>
        <v>0</v>
      </c>
      <c r="T45" s="72">
        <f>IF(G45="Vervalt",0,IF(G45=0,0,IF(LEN(G45)=0,0,(VLOOKUP($G45,PDC!$B$6:$I$74,6,FALSE)))))</f>
        <v>0</v>
      </c>
      <c r="U45" s="72">
        <f t="shared" si="1"/>
        <v>0</v>
      </c>
      <c r="V45" s="73">
        <f>IF(G45="Vervalt",0,IF(J45="Inkoop bij 3e partij",Q45*(1+PDC!$F$28),0))</f>
        <v>0</v>
      </c>
      <c r="W45" s="73">
        <f>IF(G45="Vervalt",0,IF(J45="Inkoop bij 3e partij",P45*(1+PDC!$F$27)+IF(G45=0,0,IF(LEN(G45)=0,0,VLOOKUP($G45,PDC!$B$6:$I$74,7,FALSE))),0))</f>
        <v>0</v>
      </c>
      <c r="X45" s="74">
        <f>IF(G45="Vervalt",0,IF(J45="Inkoop bij 3e partij",0,IF(G45=0,0,IF(LEN(G45)=0,0,VLOOKUP($G45,PDC!$B$6:$I$74,5,FALSE)))))</f>
        <v>0</v>
      </c>
      <c r="Y45" s="74">
        <f>IF(G45="Vervalt",0,IF(J45="On-Net maken",$M45*PDC!$F$23+$N45*PDC!$F$24+PDC!$F$22+$O45,0))</f>
        <v>0</v>
      </c>
    </row>
    <row r="46" spans="1:25" x14ac:dyDescent="0.3">
      <c r="A46" s="149" t="str">
        <f>IF(LEN(LocatieLijst!A46)=0,"",LocatieLijst!A46)</f>
        <v/>
      </c>
      <c r="B46" s="149" t="str">
        <f>IF(LEN(LocatieLijst!B46)=0,"",LocatieLijst!B46)</f>
        <v/>
      </c>
      <c r="C46" s="149" t="str">
        <f>IF(LEN(LocatieLijst!C46)=0,"",LocatieLijst!C46)</f>
        <v/>
      </c>
      <c r="D46" s="149" t="str">
        <f>IF(LEN(LocatieLijst!D46)=0,"",LocatieLijst!D46)</f>
        <v/>
      </c>
      <c r="E46" s="149" t="str">
        <f>IF(LEN(LocatieLijst!E46)=0,"",LocatieLijst!E46)</f>
        <v/>
      </c>
      <c r="F46" s="149" t="str">
        <f>IF(LEN(LocatieLijst!F46)=0,"",LocatieLijst!F46)</f>
        <v/>
      </c>
      <c r="G46" s="149" t="str">
        <f>IF(LEN(LocatieLijst!K46)=0,"",LocatieLijst!K46)</f>
        <v/>
      </c>
      <c r="H46" s="150" t="str">
        <f>IF(G46="Vervalt","Vervalt",IF(G46=0,"",IF(LEN(G46)=0,"",(VLOOKUP($G46,PDC!$B$6:$I$74,2,FALSE)))))</f>
        <v/>
      </c>
      <c r="I46" s="149" t="str">
        <f>IF(LEN(LocatieLijst!M46)=0,"",LocatieLijst!M46)</f>
        <v/>
      </c>
      <c r="J46" s="2"/>
      <c r="K46" s="2"/>
      <c r="L46" s="3"/>
      <c r="M46" s="8"/>
      <c r="N46" s="8"/>
      <c r="O46" s="12"/>
      <c r="P46" s="4"/>
      <c r="Q46" s="4"/>
      <c r="R46" s="4"/>
      <c r="S46" s="72">
        <f t="shared" si="0"/>
        <v>0</v>
      </c>
      <c r="T46" s="72">
        <f>IF(G46="Vervalt",0,IF(G46=0,0,IF(LEN(G46)=0,0,(VLOOKUP($G46,PDC!$B$6:$I$74,6,FALSE)))))</f>
        <v>0</v>
      </c>
      <c r="U46" s="72">
        <f t="shared" si="1"/>
        <v>0</v>
      </c>
      <c r="V46" s="73">
        <f>IF(G46="Vervalt",0,IF(J46="Inkoop bij 3e partij",Q46*(1+PDC!$F$28),0))</f>
        <v>0</v>
      </c>
      <c r="W46" s="73">
        <f>IF(G46="Vervalt",0,IF(J46="Inkoop bij 3e partij",P46*(1+PDC!$F$27)+IF(G46=0,0,IF(LEN(G46)=0,0,VLOOKUP($G46,PDC!$B$6:$I$74,7,FALSE))),0))</f>
        <v>0</v>
      </c>
      <c r="X46" s="74">
        <f>IF(G46="Vervalt",0,IF(J46="Inkoop bij 3e partij",0,IF(G46=0,0,IF(LEN(G46)=0,0,VLOOKUP($G46,PDC!$B$6:$I$74,5,FALSE)))))</f>
        <v>0</v>
      </c>
      <c r="Y46" s="74">
        <f>IF(G46="Vervalt",0,IF(J46="On-Net maken",$M46*PDC!$F$23+$N46*PDC!$F$24+PDC!$F$22+$O46,0))</f>
        <v>0</v>
      </c>
    </row>
    <row r="47" spans="1:25" x14ac:dyDescent="0.3">
      <c r="A47" s="149" t="str">
        <f>IF(LEN(LocatieLijst!A47)=0,"",LocatieLijst!A47)</f>
        <v/>
      </c>
      <c r="B47" s="149" t="str">
        <f>IF(LEN(LocatieLijst!B47)=0,"",LocatieLijst!B47)</f>
        <v/>
      </c>
      <c r="C47" s="149" t="str">
        <f>IF(LEN(LocatieLijst!C47)=0,"",LocatieLijst!C47)</f>
        <v/>
      </c>
      <c r="D47" s="149" t="str">
        <f>IF(LEN(LocatieLijst!D47)=0,"",LocatieLijst!D47)</f>
        <v/>
      </c>
      <c r="E47" s="149" t="str">
        <f>IF(LEN(LocatieLijst!E47)=0,"",LocatieLijst!E47)</f>
        <v/>
      </c>
      <c r="F47" s="149" t="str">
        <f>IF(LEN(LocatieLijst!F47)=0,"",LocatieLijst!F47)</f>
        <v/>
      </c>
      <c r="G47" s="149" t="str">
        <f>IF(LEN(LocatieLijst!K47)=0,"",LocatieLijst!K47)</f>
        <v/>
      </c>
      <c r="H47" s="150" t="str">
        <f>IF(G47="Vervalt","Vervalt",IF(G47=0,"",IF(LEN(G47)=0,"",(VLOOKUP($G47,PDC!$B$6:$I$74,2,FALSE)))))</f>
        <v/>
      </c>
      <c r="I47" s="149" t="str">
        <f>IF(LEN(LocatieLijst!M47)=0,"",LocatieLijst!M47)</f>
        <v/>
      </c>
      <c r="J47" s="2"/>
      <c r="K47" s="2"/>
      <c r="L47" s="3"/>
      <c r="M47" s="8"/>
      <c r="N47" s="8"/>
      <c r="O47" s="12"/>
      <c r="P47" s="4"/>
      <c r="Q47" s="4"/>
      <c r="R47" s="4"/>
      <c r="S47" s="72">
        <f t="shared" si="0"/>
        <v>0</v>
      </c>
      <c r="T47" s="72">
        <f>IF(G47="Vervalt",0,IF(G47=0,0,IF(LEN(G47)=0,0,(VLOOKUP($G47,PDC!$B$6:$I$74,6,FALSE)))))</f>
        <v>0</v>
      </c>
      <c r="U47" s="72">
        <f t="shared" si="1"/>
        <v>0</v>
      </c>
      <c r="V47" s="73">
        <f>IF(G47="Vervalt",0,IF(J47="Inkoop bij 3e partij",Q47*(1+PDC!$F$28),0))</f>
        <v>0</v>
      </c>
      <c r="W47" s="73">
        <f>IF(G47="Vervalt",0,IF(J47="Inkoop bij 3e partij",P47*(1+PDC!$F$27)+IF(G47=0,0,IF(LEN(G47)=0,0,VLOOKUP($G47,PDC!$B$6:$I$74,7,FALSE))),0))</f>
        <v>0</v>
      </c>
      <c r="X47" s="74">
        <f>IF(G47="Vervalt",0,IF(J47="Inkoop bij 3e partij",0,IF(G47=0,0,IF(LEN(G47)=0,0,VLOOKUP($G47,PDC!$B$6:$I$74,5,FALSE)))))</f>
        <v>0</v>
      </c>
      <c r="Y47" s="74">
        <f>IF(G47="Vervalt",0,IF(J47="On-Net maken",$M47*PDC!$F$23+$N47*PDC!$F$24+PDC!$F$22+$O47,0))</f>
        <v>0</v>
      </c>
    </row>
    <row r="48" spans="1:25" x14ac:dyDescent="0.3">
      <c r="A48" s="149" t="str">
        <f>IF(LEN(LocatieLijst!A48)=0,"",LocatieLijst!A48)</f>
        <v/>
      </c>
      <c r="B48" s="149" t="str">
        <f>IF(LEN(LocatieLijst!B48)=0,"",LocatieLijst!B48)</f>
        <v/>
      </c>
      <c r="C48" s="149" t="str">
        <f>IF(LEN(LocatieLijst!C48)=0,"",LocatieLijst!C48)</f>
        <v/>
      </c>
      <c r="D48" s="149" t="str">
        <f>IF(LEN(LocatieLijst!D48)=0,"",LocatieLijst!D48)</f>
        <v/>
      </c>
      <c r="E48" s="149" t="str">
        <f>IF(LEN(LocatieLijst!E48)=0,"",LocatieLijst!E48)</f>
        <v/>
      </c>
      <c r="F48" s="149" t="str">
        <f>IF(LEN(LocatieLijst!F48)=0,"",LocatieLijst!F48)</f>
        <v/>
      </c>
      <c r="G48" s="149" t="str">
        <f>IF(LEN(LocatieLijst!K48)=0,"",LocatieLijst!K48)</f>
        <v/>
      </c>
      <c r="H48" s="150" t="str">
        <f>IF(G48="Vervalt","Vervalt",IF(G48=0,"",IF(LEN(G48)=0,"",(VLOOKUP($G48,PDC!$B$6:$I$74,2,FALSE)))))</f>
        <v/>
      </c>
      <c r="I48" s="149" t="str">
        <f>IF(LEN(LocatieLijst!M48)=0,"",LocatieLijst!M48)</f>
        <v/>
      </c>
      <c r="J48" s="2"/>
      <c r="K48" s="2"/>
      <c r="L48" s="3"/>
      <c r="M48" s="8"/>
      <c r="N48" s="8"/>
      <c r="O48" s="12"/>
      <c r="P48" s="4"/>
      <c r="Q48" s="4"/>
      <c r="R48" s="4"/>
      <c r="S48" s="72">
        <f t="shared" si="0"/>
        <v>0</v>
      </c>
      <c r="T48" s="72">
        <f>IF(G48="Vervalt",0,IF(G48=0,0,IF(LEN(G48)=0,0,(VLOOKUP($G48,PDC!$B$6:$I$74,6,FALSE)))))</f>
        <v>0</v>
      </c>
      <c r="U48" s="72">
        <f t="shared" si="1"/>
        <v>0</v>
      </c>
      <c r="V48" s="73">
        <f>IF(G48="Vervalt",0,IF(J48="Inkoop bij 3e partij",Q48*(1+PDC!$F$28),0))</f>
        <v>0</v>
      </c>
      <c r="W48" s="73">
        <f>IF(G48="Vervalt",0,IF(J48="Inkoop bij 3e partij",P48*(1+PDC!$F$27)+IF(G48=0,0,IF(LEN(G48)=0,0,VLOOKUP($G48,PDC!$B$6:$I$74,7,FALSE))),0))</f>
        <v>0</v>
      </c>
      <c r="X48" s="74">
        <f>IF(G48="Vervalt",0,IF(J48="Inkoop bij 3e partij",0,IF(G48=0,0,IF(LEN(G48)=0,0,VLOOKUP($G48,PDC!$B$6:$I$74,5,FALSE)))))</f>
        <v>0</v>
      </c>
      <c r="Y48" s="74">
        <f>IF(G48="Vervalt",0,IF(J48="On-Net maken",$M48*PDC!$F$23+$N48*PDC!$F$24+PDC!$F$22+$O48,0))</f>
        <v>0</v>
      </c>
    </row>
    <row r="49" spans="1:25" x14ac:dyDescent="0.3">
      <c r="A49" s="149" t="str">
        <f>IF(LEN(LocatieLijst!A49)=0,"",LocatieLijst!A49)</f>
        <v/>
      </c>
      <c r="B49" s="149" t="str">
        <f>IF(LEN(LocatieLijst!B49)=0,"",LocatieLijst!B49)</f>
        <v/>
      </c>
      <c r="C49" s="149" t="str">
        <f>IF(LEN(LocatieLijst!C49)=0,"",LocatieLijst!C49)</f>
        <v/>
      </c>
      <c r="D49" s="149" t="str">
        <f>IF(LEN(LocatieLijst!D49)=0,"",LocatieLijst!D49)</f>
        <v/>
      </c>
      <c r="E49" s="149" t="str">
        <f>IF(LEN(LocatieLijst!E49)=0,"",LocatieLijst!E49)</f>
        <v/>
      </c>
      <c r="F49" s="149" t="str">
        <f>IF(LEN(LocatieLijst!F49)=0,"",LocatieLijst!F49)</f>
        <v/>
      </c>
      <c r="G49" s="149" t="str">
        <f>IF(LEN(LocatieLijst!K49)=0,"",LocatieLijst!K49)</f>
        <v/>
      </c>
      <c r="H49" s="150" t="str">
        <f>IF(G49="Vervalt","Vervalt",IF(G49=0,"",IF(LEN(G49)=0,"",(VLOOKUP($G49,PDC!$B$6:$I$74,2,FALSE)))))</f>
        <v/>
      </c>
      <c r="I49" s="149" t="str">
        <f>IF(LEN(LocatieLijst!M49)=0,"",LocatieLijst!M49)</f>
        <v/>
      </c>
      <c r="J49" s="2"/>
      <c r="K49" s="2"/>
      <c r="L49" s="3"/>
      <c r="M49" s="8"/>
      <c r="N49" s="8"/>
      <c r="O49" s="12"/>
      <c r="P49" s="4"/>
      <c r="Q49" s="4"/>
      <c r="R49" s="4"/>
      <c r="S49" s="72">
        <f t="shared" si="0"/>
        <v>0</v>
      </c>
      <c r="T49" s="72">
        <f>IF(G49="Vervalt",0,IF(G49=0,0,IF(LEN(G49)=0,0,(VLOOKUP($G49,PDC!$B$6:$I$74,6,FALSE)))))</f>
        <v>0</v>
      </c>
      <c r="U49" s="72">
        <f t="shared" si="1"/>
        <v>0</v>
      </c>
      <c r="V49" s="73">
        <f>IF(G49="Vervalt",0,IF(J49="Inkoop bij 3e partij",Q49*(1+PDC!$F$28),0))</f>
        <v>0</v>
      </c>
      <c r="W49" s="73">
        <f>IF(G49="Vervalt",0,IF(J49="Inkoop bij 3e partij",P49*(1+PDC!$F$27)+IF(G49=0,0,IF(LEN(G49)=0,0,VLOOKUP($G49,PDC!$B$6:$I$74,7,FALSE))),0))</f>
        <v>0</v>
      </c>
      <c r="X49" s="74">
        <f>IF(G49="Vervalt",0,IF(J49="Inkoop bij 3e partij",0,IF(G49=0,0,IF(LEN(G49)=0,0,VLOOKUP($G49,PDC!$B$6:$I$74,5,FALSE)))))</f>
        <v>0</v>
      </c>
      <c r="Y49" s="74">
        <f>IF(G49="Vervalt",0,IF(J49="On-Net maken",$M49*PDC!$F$23+$N49*PDC!$F$24+PDC!$F$22+$O49,0))</f>
        <v>0</v>
      </c>
    </row>
    <row r="50" spans="1:25" x14ac:dyDescent="0.3">
      <c r="A50" s="149" t="str">
        <f>IF(LEN(LocatieLijst!A50)=0,"",LocatieLijst!A50)</f>
        <v/>
      </c>
      <c r="B50" s="149" t="str">
        <f>IF(LEN(LocatieLijst!B50)=0,"",LocatieLijst!B50)</f>
        <v/>
      </c>
      <c r="C50" s="149" t="str">
        <f>IF(LEN(LocatieLijst!C50)=0,"",LocatieLijst!C50)</f>
        <v/>
      </c>
      <c r="D50" s="149" t="str">
        <f>IF(LEN(LocatieLijst!D50)=0,"",LocatieLijst!D50)</f>
        <v/>
      </c>
      <c r="E50" s="149" t="str">
        <f>IF(LEN(LocatieLijst!E50)=0,"",LocatieLijst!E50)</f>
        <v/>
      </c>
      <c r="F50" s="149" t="str">
        <f>IF(LEN(LocatieLijst!F50)=0,"",LocatieLijst!F50)</f>
        <v/>
      </c>
      <c r="G50" s="149" t="str">
        <f>IF(LEN(LocatieLijst!K50)=0,"",LocatieLijst!K50)</f>
        <v/>
      </c>
      <c r="H50" s="150" t="str">
        <f>IF(G50="Vervalt","Vervalt",IF(G50=0,"",IF(LEN(G50)=0,"",(VLOOKUP($G50,PDC!$B$6:$I$74,2,FALSE)))))</f>
        <v/>
      </c>
      <c r="I50" s="149" t="str">
        <f>IF(LEN(LocatieLijst!M50)=0,"",LocatieLijst!M50)</f>
        <v/>
      </c>
      <c r="J50" s="2"/>
      <c r="K50" s="2"/>
      <c r="L50" s="3"/>
      <c r="M50" s="8"/>
      <c r="N50" s="8"/>
      <c r="O50" s="12"/>
      <c r="P50" s="4"/>
      <c r="Q50" s="4"/>
      <c r="R50" s="4"/>
      <c r="S50" s="72">
        <f t="shared" si="0"/>
        <v>0</v>
      </c>
      <c r="T50" s="72">
        <f>IF(G50="Vervalt",0,IF(G50=0,0,IF(LEN(G50)=0,0,(VLOOKUP($G50,PDC!$B$6:$I$74,6,FALSE)))))</f>
        <v>0</v>
      </c>
      <c r="U50" s="72">
        <f t="shared" si="1"/>
        <v>0</v>
      </c>
      <c r="V50" s="73">
        <f>IF(G50="Vervalt",0,IF(J50="Inkoop bij 3e partij",Q50*(1+PDC!$F$28),0))</f>
        <v>0</v>
      </c>
      <c r="W50" s="73">
        <f>IF(G50="Vervalt",0,IF(J50="Inkoop bij 3e partij",P50*(1+PDC!$F$27)+IF(G50=0,0,IF(LEN(G50)=0,0,VLOOKUP($G50,PDC!$B$6:$I$74,7,FALSE))),0))</f>
        <v>0</v>
      </c>
      <c r="X50" s="74">
        <f>IF(G50="Vervalt",0,IF(J50="Inkoop bij 3e partij",0,IF(G50=0,0,IF(LEN(G50)=0,0,VLOOKUP($G50,PDC!$B$6:$I$74,5,FALSE)))))</f>
        <v>0</v>
      </c>
      <c r="Y50" s="74">
        <f>IF(G50="Vervalt",0,IF(J50="On-Net maken",$M50*PDC!$F$23+$N50*PDC!$F$24+PDC!$F$22+$O50,0))</f>
        <v>0</v>
      </c>
    </row>
    <row r="51" spans="1:25" x14ac:dyDescent="0.3">
      <c r="A51" s="149" t="str">
        <f>IF(LEN(LocatieLijst!A51)=0,"",LocatieLijst!A51)</f>
        <v/>
      </c>
      <c r="B51" s="149" t="str">
        <f>IF(LEN(LocatieLijst!B51)=0,"",LocatieLijst!B51)</f>
        <v/>
      </c>
      <c r="C51" s="149" t="str">
        <f>IF(LEN(LocatieLijst!C51)=0,"",LocatieLijst!C51)</f>
        <v/>
      </c>
      <c r="D51" s="149" t="str">
        <f>IF(LEN(LocatieLijst!D51)=0,"",LocatieLijst!D51)</f>
        <v/>
      </c>
      <c r="E51" s="149" t="str">
        <f>IF(LEN(LocatieLijst!E51)=0,"",LocatieLijst!E51)</f>
        <v/>
      </c>
      <c r="F51" s="149" t="str">
        <f>IF(LEN(LocatieLijst!F51)=0,"",LocatieLijst!F51)</f>
        <v/>
      </c>
      <c r="G51" s="149" t="str">
        <f>IF(LEN(LocatieLijst!K51)=0,"",LocatieLijst!K51)</f>
        <v/>
      </c>
      <c r="H51" s="150" t="str">
        <f>IF(G51="Vervalt","Vervalt",IF(G51=0,"",IF(LEN(G51)=0,"",(VLOOKUP($G51,PDC!$B$6:$I$74,2,FALSE)))))</f>
        <v/>
      </c>
      <c r="I51" s="149" t="str">
        <f>IF(LEN(LocatieLijst!M51)=0,"",LocatieLijst!M51)</f>
        <v/>
      </c>
      <c r="J51" s="2"/>
      <c r="K51" s="2"/>
      <c r="L51" s="3"/>
      <c r="M51" s="8"/>
      <c r="N51" s="8"/>
      <c r="O51" s="12"/>
      <c r="P51" s="4"/>
      <c r="Q51" s="4"/>
      <c r="R51" s="4"/>
      <c r="S51" s="72">
        <f t="shared" si="0"/>
        <v>0</v>
      </c>
      <c r="T51" s="72">
        <f>IF(G51="Vervalt",0,IF(G51=0,0,IF(LEN(G51)=0,0,(VLOOKUP($G51,PDC!$B$6:$I$74,6,FALSE)))))</f>
        <v>0</v>
      </c>
      <c r="U51" s="72">
        <f t="shared" si="1"/>
        <v>0</v>
      </c>
      <c r="V51" s="73">
        <f>IF(G51="Vervalt",0,IF(J51="Inkoop bij 3e partij",Q51*(1+PDC!$F$28),0))</f>
        <v>0</v>
      </c>
      <c r="W51" s="73">
        <f>IF(G51="Vervalt",0,IF(J51="Inkoop bij 3e partij",P51*(1+PDC!$F$27)+IF(G51=0,0,IF(LEN(G51)=0,0,VLOOKUP($G51,PDC!$B$6:$I$74,7,FALSE))),0))</f>
        <v>0</v>
      </c>
      <c r="X51" s="74">
        <f>IF(G51="Vervalt",0,IF(J51="Inkoop bij 3e partij",0,IF(G51=0,0,IF(LEN(G51)=0,0,VLOOKUP($G51,PDC!$B$6:$I$74,5,FALSE)))))</f>
        <v>0</v>
      </c>
      <c r="Y51" s="74">
        <f>IF(G51="Vervalt",0,IF(J51="On-Net maken",$M51*PDC!$F$23+$N51*PDC!$F$24+PDC!$F$22+$O51,0))</f>
        <v>0</v>
      </c>
    </row>
    <row r="52" spans="1:25" x14ac:dyDescent="0.3">
      <c r="A52" s="149" t="str">
        <f>IF(LEN(LocatieLijst!A52)=0,"",LocatieLijst!A52)</f>
        <v/>
      </c>
      <c r="B52" s="149" t="str">
        <f>IF(LEN(LocatieLijst!B52)=0,"",LocatieLijst!B52)</f>
        <v/>
      </c>
      <c r="C52" s="149" t="str">
        <f>IF(LEN(LocatieLijst!C52)=0,"",LocatieLijst!C52)</f>
        <v/>
      </c>
      <c r="D52" s="149" t="str">
        <f>IF(LEN(LocatieLijst!D52)=0,"",LocatieLijst!D52)</f>
        <v/>
      </c>
      <c r="E52" s="149" t="str">
        <f>IF(LEN(LocatieLijst!E52)=0,"",LocatieLijst!E52)</f>
        <v/>
      </c>
      <c r="F52" s="149" t="str">
        <f>IF(LEN(LocatieLijst!F52)=0,"",LocatieLijst!F52)</f>
        <v/>
      </c>
      <c r="G52" s="149" t="str">
        <f>IF(LEN(LocatieLijst!K52)=0,"",LocatieLijst!K52)</f>
        <v/>
      </c>
      <c r="H52" s="150" t="str">
        <f>IF(G52="Vervalt","Vervalt",IF(G52=0,"",IF(LEN(G52)=0,"",(VLOOKUP($G52,PDC!$B$6:$I$74,2,FALSE)))))</f>
        <v/>
      </c>
      <c r="I52" s="149" t="str">
        <f>IF(LEN(LocatieLijst!M52)=0,"",LocatieLijst!M52)</f>
        <v/>
      </c>
      <c r="J52" s="2"/>
      <c r="K52" s="2"/>
      <c r="L52" s="3"/>
      <c r="M52" s="8"/>
      <c r="N52" s="8"/>
      <c r="O52" s="12"/>
      <c r="P52" s="4"/>
      <c r="Q52" s="4"/>
      <c r="R52" s="4"/>
      <c r="S52" s="72">
        <f t="shared" si="0"/>
        <v>0</v>
      </c>
      <c r="T52" s="72">
        <f>IF(G52="Vervalt",0,IF(G52=0,0,IF(LEN(G52)=0,0,(VLOOKUP($G52,PDC!$B$6:$I$74,6,FALSE)))))</f>
        <v>0</v>
      </c>
      <c r="U52" s="72">
        <f t="shared" si="1"/>
        <v>0</v>
      </c>
      <c r="V52" s="73">
        <f>IF(G52="Vervalt",0,IF(J52="Inkoop bij 3e partij",Q52*(1+PDC!$F$28),0))</f>
        <v>0</v>
      </c>
      <c r="W52" s="73">
        <f>IF(G52="Vervalt",0,IF(J52="Inkoop bij 3e partij",P52*(1+PDC!$F$27)+IF(G52=0,0,IF(LEN(G52)=0,0,VLOOKUP($G52,PDC!$B$6:$I$74,7,FALSE))),0))</f>
        <v>0</v>
      </c>
      <c r="X52" s="74">
        <f>IF(G52="Vervalt",0,IF(J52="Inkoop bij 3e partij",0,IF(G52=0,0,IF(LEN(G52)=0,0,VLOOKUP($G52,PDC!$B$6:$I$74,5,FALSE)))))</f>
        <v>0</v>
      </c>
      <c r="Y52" s="74">
        <f>IF(G52="Vervalt",0,IF(J52="On-Net maken",$M52*PDC!$F$23+$N52*PDC!$F$24+PDC!$F$22+$O52,0))</f>
        <v>0</v>
      </c>
    </row>
    <row r="53" spans="1:25" x14ac:dyDescent="0.3">
      <c r="A53" s="149" t="str">
        <f>IF(LEN(LocatieLijst!A53)=0,"",LocatieLijst!A53)</f>
        <v/>
      </c>
      <c r="B53" s="149" t="str">
        <f>IF(LEN(LocatieLijst!B53)=0,"",LocatieLijst!B53)</f>
        <v/>
      </c>
      <c r="C53" s="149" t="str">
        <f>IF(LEN(LocatieLijst!C53)=0,"",LocatieLijst!C53)</f>
        <v/>
      </c>
      <c r="D53" s="149" t="str">
        <f>IF(LEN(LocatieLijst!D53)=0,"",LocatieLijst!D53)</f>
        <v/>
      </c>
      <c r="E53" s="149" t="str">
        <f>IF(LEN(LocatieLijst!E53)=0,"",LocatieLijst!E53)</f>
        <v/>
      </c>
      <c r="F53" s="149" t="str">
        <f>IF(LEN(LocatieLijst!F53)=0,"",LocatieLijst!F53)</f>
        <v/>
      </c>
      <c r="G53" s="149" t="str">
        <f>IF(LEN(LocatieLijst!K53)=0,"",LocatieLijst!K53)</f>
        <v/>
      </c>
      <c r="H53" s="150" t="str">
        <f>IF(G53="Vervalt","Vervalt",IF(G53=0,"",IF(LEN(G53)=0,"",(VLOOKUP($G53,PDC!$B$6:$I$74,2,FALSE)))))</f>
        <v/>
      </c>
      <c r="I53" s="149" t="str">
        <f>IF(LEN(LocatieLijst!M53)=0,"",LocatieLijst!M53)</f>
        <v/>
      </c>
      <c r="J53" s="2"/>
      <c r="K53" s="2"/>
      <c r="L53" s="3"/>
      <c r="M53" s="8"/>
      <c r="N53" s="8"/>
      <c r="O53" s="12"/>
      <c r="P53" s="4"/>
      <c r="Q53" s="4"/>
      <c r="R53" s="4"/>
      <c r="S53" s="72">
        <f t="shared" si="0"/>
        <v>0</v>
      </c>
      <c r="T53" s="72">
        <f>IF(G53="Vervalt",0,IF(G53=0,0,IF(LEN(G53)=0,0,(VLOOKUP($G53,PDC!$B$6:$I$74,6,FALSE)))))</f>
        <v>0</v>
      </c>
      <c r="U53" s="72">
        <f t="shared" si="1"/>
        <v>0</v>
      </c>
      <c r="V53" s="73">
        <f>IF(G53="Vervalt",0,IF(J53="Inkoop bij 3e partij",Q53*(1+PDC!$F$28),0))</f>
        <v>0</v>
      </c>
      <c r="W53" s="73">
        <f>IF(G53="Vervalt",0,IF(J53="Inkoop bij 3e partij",P53*(1+PDC!$F$27)+IF(G53=0,0,IF(LEN(G53)=0,0,VLOOKUP($G53,PDC!$B$6:$I$74,7,FALSE))),0))</f>
        <v>0</v>
      </c>
      <c r="X53" s="74">
        <f>IF(G53="Vervalt",0,IF(J53="Inkoop bij 3e partij",0,IF(G53=0,0,IF(LEN(G53)=0,0,VLOOKUP($G53,PDC!$B$6:$I$74,5,FALSE)))))</f>
        <v>0</v>
      </c>
      <c r="Y53" s="74">
        <f>IF(G53="Vervalt",0,IF(J53="On-Net maken",$M53*PDC!$F$23+$N53*PDC!$F$24+PDC!$F$22+$O53,0))</f>
        <v>0</v>
      </c>
    </row>
    <row r="54" spans="1:25" x14ac:dyDescent="0.3">
      <c r="A54" s="149" t="str">
        <f>IF(LEN(LocatieLijst!A54)=0,"",LocatieLijst!A54)</f>
        <v/>
      </c>
      <c r="B54" s="149" t="str">
        <f>IF(LEN(LocatieLijst!B54)=0,"",LocatieLijst!B54)</f>
        <v/>
      </c>
      <c r="C54" s="149" t="str">
        <f>IF(LEN(LocatieLijst!C54)=0,"",LocatieLijst!C54)</f>
        <v/>
      </c>
      <c r="D54" s="149" t="str">
        <f>IF(LEN(LocatieLijst!D54)=0,"",LocatieLijst!D54)</f>
        <v/>
      </c>
      <c r="E54" s="149" t="str">
        <f>IF(LEN(LocatieLijst!E54)=0,"",LocatieLijst!E54)</f>
        <v/>
      </c>
      <c r="F54" s="149" t="str">
        <f>IF(LEN(LocatieLijst!F54)=0,"",LocatieLijst!F54)</f>
        <v/>
      </c>
      <c r="G54" s="149" t="str">
        <f>IF(LEN(LocatieLijst!K54)=0,"",LocatieLijst!K54)</f>
        <v/>
      </c>
      <c r="H54" s="150" t="str">
        <f>IF(G54="Vervalt","Vervalt",IF(G54=0,"",IF(LEN(G54)=0,"",(VLOOKUP($G54,PDC!$B$6:$I$74,2,FALSE)))))</f>
        <v/>
      </c>
      <c r="I54" s="149" t="str">
        <f>IF(LEN(LocatieLijst!M54)=0,"",LocatieLijst!M54)</f>
        <v/>
      </c>
      <c r="J54" s="2"/>
      <c r="K54" s="2"/>
      <c r="L54" s="3"/>
      <c r="M54" s="8"/>
      <c r="N54" s="8"/>
      <c r="O54" s="12"/>
      <c r="P54" s="4"/>
      <c r="Q54" s="4"/>
      <c r="R54" s="4"/>
      <c r="S54" s="72">
        <f t="shared" si="0"/>
        <v>0</v>
      </c>
      <c r="T54" s="72">
        <f>IF(G54="Vervalt",0,IF(G54=0,0,IF(LEN(G54)=0,0,(VLOOKUP($G54,PDC!$B$6:$I$74,6,FALSE)))))</f>
        <v>0</v>
      </c>
      <c r="U54" s="72">
        <f t="shared" si="1"/>
        <v>0</v>
      </c>
      <c r="V54" s="73">
        <f>IF(G54="Vervalt",0,IF(J54="Inkoop bij 3e partij",Q54*(1+PDC!$F$28),0))</f>
        <v>0</v>
      </c>
      <c r="W54" s="73">
        <f>IF(G54="Vervalt",0,IF(J54="Inkoop bij 3e partij",P54*(1+PDC!$F$27)+IF(G54=0,0,IF(LEN(G54)=0,0,VLOOKUP($G54,PDC!$B$6:$I$74,7,FALSE))),0))</f>
        <v>0</v>
      </c>
      <c r="X54" s="74">
        <f>IF(G54="Vervalt",0,IF(J54="Inkoop bij 3e partij",0,IF(G54=0,0,IF(LEN(G54)=0,0,VLOOKUP($G54,PDC!$B$6:$I$74,5,FALSE)))))</f>
        <v>0</v>
      </c>
      <c r="Y54" s="74">
        <f>IF(G54="Vervalt",0,IF(J54="On-Net maken",$M54*PDC!$F$23+$N54*PDC!$F$24+PDC!$F$22+$O54,0))</f>
        <v>0</v>
      </c>
    </row>
    <row r="55" spans="1:25" x14ac:dyDescent="0.3">
      <c r="A55" s="149" t="str">
        <f>IF(LEN(LocatieLijst!A55)=0,"",LocatieLijst!A55)</f>
        <v/>
      </c>
      <c r="B55" s="149" t="str">
        <f>IF(LEN(LocatieLijst!B55)=0,"",LocatieLijst!B55)</f>
        <v/>
      </c>
      <c r="C55" s="149" t="str">
        <f>IF(LEN(LocatieLijst!C55)=0,"",LocatieLijst!C55)</f>
        <v/>
      </c>
      <c r="D55" s="149" t="str">
        <f>IF(LEN(LocatieLijst!D55)=0,"",LocatieLijst!D55)</f>
        <v/>
      </c>
      <c r="E55" s="149" t="str">
        <f>IF(LEN(LocatieLijst!E55)=0,"",LocatieLijst!E55)</f>
        <v/>
      </c>
      <c r="F55" s="149" t="str">
        <f>IF(LEN(LocatieLijst!F55)=0,"",LocatieLijst!F55)</f>
        <v/>
      </c>
      <c r="G55" s="149" t="str">
        <f>IF(LEN(LocatieLijst!K55)=0,"",LocatieLijst!K55)</f>
        <v/>
      </c>
      <c r="H55" s="150" t="str">
        <f>IF(G55="Vervalt","Vervalt",IF(G55=0,"",IF(LEN(G55)=0,"",(VLOOKUP($G55,PDC!$B$6:$I$74,2,FALSE)))))</f>
        <v/>
      </c>
      <c r="I55" s="149" t="str">
        <f>IF(LEN(LocatieLijst!M55)=0,"",LocatieLijst!M55)</f>
        <v/>
      </c>
      <c r="J55" s="2"/>
      <c r="K55" s="2"/>
      <c r="L55" s="3"/>
      <c r="M55" s="8"/>
      <c r="N55" s="8"/>
      <c r="O55" s="12"/>
      <c r="P55" s="4"/>
      <c r="Q55" s="4"/>
      <c r="R55" s="4"/>
      <c r="S55" s="72">
        <f t="shared" si="0"/>
        <v>0</v>
      </c>
      <c r="T55" s="72">
        <f>IF(G55="Vervalt",0,IF(G55=0,0,IF(LEN(G55)=0,0,(VLOOKUP($G55,PDC!$B$6:$I$74,6,FALSE)))))</f>
        <v>0</v>
      </c>
      <c r="U55" s="72">
        <f t="shared" si="1"/>
        <v>0</v>
      </c>
      <c r="V55" s="73">
        <f>IF(G55="Vervalt",0,IF(J55="Inkoop bij 3e partij",Q55*(1+PDC!$F$28),0))</f>
        <v>0</v>
      </c>
      <c r="W55" s="73">
        <f>IF(G55="Vervalt",0,IF(J55="Inkoop bij 3e partij",P55*(1+PDC!$F$27)+IF(G55=0,0,IF(LEN(G55)=0,0,VLOOKUP($G55,PDC!$B$6:$I$74,7,FALSE))),0))</f>
        <v>0</v>
      </c>
      <c r="X55" s="74">
        <f>IF(G55="Vervalt",0,IF(J55="Inkoop bij 3e partij",0,IF(G55=0,0,IF(LEN(G55)=0,0,VLOOKUP($G55,PDC!$B$6:$I$74,5,FALSE)))))</f>
        <v>0</v>
      </c>
      <c r="Y55" s="74">
        <f>IF(G55="Vervalt",0,IF(J55="On-Net maken",$M55*PDC!$F$23+$N55*PDC!$F$24+PDC!$F$22+$O55,0))</f>
        <v>0</v>
      </c>
    </row>
    <row r="56" spans="1:25" x14ac:dyDescent="0.3">
      <c r="A56" s="149" t="str">
        <f>IF(LEN(LocatieLijst!A56)=0,"",LocatieLijst!A56)</f>
        <v/>
      </c>
      <c r="B56" s="149" t="str">
        <f>IF(LEN(LocatieLijst!B56)=0,"",LocatieLijst!B56)</f>
        <v/>
      </c>
      <c r="C56" s="149" t="str">
        <f>IF(LEN(LocatieLijst!C56)=0,"",LocatieLijst!C56)</f>
        <v/>
      </c>
      <c r="D56" s="149" t="str">
        <f>IF(LEN(LocatieLijst!D56)=0,"",LocatieLijst!D56)</f>
        <v/>
      </c>
      <c r="E56" s="149" t="str">
        <f>IF(LEN(LocatieLijst!E56)=0,"",LocatieLijst!E56)</f>
        <v/>
      </c>
      <c r="F56" s="149" t="str">
        <f>IF(LEN(LocatieLijst!F56)=0,"",LocatieLijst!F56)</f>
        <v/>
      </c>
      <c r="G56" s="149" t="str">
        <f>IF(LEN(LocatieLijst!K56)=0,"",LocatieLijst!K56)</f>
        <v/>
      </c>
      <c r="H56" s="150" t="str">
        <f>IF(G56="Vervalt","Vervalt",IF(G56=0,"",IF(LEN(G56)=0,"",(VLOOKUP($G56,PDC!$B$6:$I$74,2,FALSE)))))</f>
        <v/>
      </c>
      <c r="I56" s="149" t="str">
        <f>IF(LEN(LocatieLijst!M56)=0,"",LocatieLijst!M56)</f>
        <v/>
      </c>
      <c r="J56" s="2"/>
      <c r="K56" s="2"/>
      <c r="L56" s="3"/>
      <c r="M56" s="8"/>
      <c r="N56" s="8"/>
      <c r="O56" s="12"/>
      <c r="P56" s="4"/>
      <c r="Q56" s="4"/>
      <c r="R56" s="4"/>
      <c r="S56" s="72">
        <f t="shared" si="0"/>
        <v>0</v>
      </c>
      <c r="T56" s="72">
        <f>IF(G56="Vervalt",0,IF(G56=0,0,IF(LEN(G56)=0,0,(VLOOKUP($G56,PDC!$B$6:$I$74,6,FALSE)))))</f>
        <v>0</v>
      </c>
      <c r="U56" s="72">
        <f t="shared" si="1"/>
        <v>0</v>
      </c>
      <c r="V56" s="73">
        <f>IF(G56="Vervalt",0,IF(J56="Inkoop bij 3e partij",Q56*(1+PDC!$F$28),0))</f>
        <v>0</v>
      </c>
      <c r="W56" s="73">
        <f>IF(G56="Vervalt",0,IF(J56="Inkoop bij 3e partij",P56*(1+PDC!$F$27)+IF(G56=0,0,IF(LEN(G56)=0,0,VLOOKUP($G56,PDC!$B$6:$I$74,7,FALSE))),0))</f>
        <v>0</v>
      </c>
      <c r="X56" s="74">
        <f>IF(G56="Vervalt",0,IF(J56="Inkoop bij 3e partij",0,IF(G56=0,0,IF(LEN(G56)=0,0,VLOOKUP($G56,PDC!$B$6:$I$74,5,FALSE)))))</f>
        <v>0</v>
      </c>
      <c r="Y56" s="74">
        <f>IF(G56="Vervalt",0,IF(J56="On-Net maken",$M56*PDC!$F$23+$N56*PDC!$F$24+PDC!$F$22+$O56,0))</f>
        <v>0</v>
      </c>
    </row>
    <row r="57" spans="1:25" x14ac:dyDescent="0.3">
      <c r="A57" s="149" t="str">
        <f>IF(LEN(LocatieLijst!A57)=0,"",LocatieLijst!A57)</f>
        <v/>
      </c>
      <c r="B57" s="149" t="str">
        <f>IF(LEN(LocatieLijst!B57)=0,"",LocatieLijst!B57)</f>
        <v/>
      </c>
      <c r="C57" s="149" t="str">
        <f>IF(LEN(LocatieLijst!C57)=0,"",LocatieLijst!C57)</f>
        <v/>
      </c>
      <c r="D57" s="149" t="str">
        <f>IF(LEN(LocatieLijst!D57)=0,"",LocatieLijst!D57)</f>
        <v/>
      </c>
      <c r="E57" s="149" t="str">
        <f>IF(LEN(LocatieLijst!E57)=0,"",LocatieLijst!E57)</f>
        <v/>
      </c>
      <c r="F57" s="149" t="str">
        <f>IF(LEN(LocatieLijst!F57)=0,"",LocatieLijst!F57)</f>
        <v/>
      </c>
      <c r="G57" s="149" t="str">
        <f>IF(LEN(LocatieLijst!K57)=0,"",LocatieLijst!K57)</f>
        <v/>
      </c>
      <c r="H57" s="150" t="str">
        <f>IF(G57="Vervalt","Vervalt",IF(G57=0,"",IF(LEN(G57)=0,"",(VLOOKUP($G57,PDC!$B$6:$I$74,2,FALSE)))))</f>
        <v/>
      </c>
      <c r="I57" s="149" t="str">
        <f>IF(LEN(LocatieLijst!M57)=0,"",LocatieLijst!M57)</f>
        <v/>
      </c>
      <c r="J57" s="2"/>
      <c r="K57" s="2"/>
      <c r="L57" s="3"/>
      <c r="M57" s="8"/>
      <c r="N57" s="8"/>
      <c r="O57" s="12"/>
      <c r="P57" s="4"/>
      <c r="Q57" s="4"/>
      <c r="R57" s="4"/>
      <c r="S57" s="72">
        <f t="shared" si="0"/>
        <v>0</v>
      </c>
      <c r="T57" s="72">
        <f>IF(G57="Vervalt",0,IF(G57=0,0,IF(LEN(G57)=0,0,(VLOOKUP($G57,PDC!$B$6:$I$74,6,FALSE)))))</f>
        <v>0</v>
      </c>
      <c r="U57" s="72">
        <f t="shared" si="1"/>
        <v>0</v>
      </c>
      <c r="V57" s="73">
        <f>IF(G57="Vervalt",0,IF(J57="Inkoop bij 3e partij",Q57*(1+PDC!$F$28),0))</f>
        <v>0</v>
      </c>
      <c r="W57" s="73">
        <f>IF(G57="Vervalt",0,IF(J57="Inkoop bij 3e partij",P57*(1+PDC!$F$27)+IF(G57=0,0,IF(LEN(G57)=0,0,VLOOKUP($G57,PDC!$B$6:$I$74,7,FALSE))),0))</f>
        <v>0</v>
      </c>
      <c r="X57" s="74">
        <f>IF(G57="Vervalt",0,IF(J57="Inkoop bij 3e partij",0,IF(G57=0,0,IF(LEN(G57)=0,0,VLOOKUP($G57,PDC!$B$6:$I$74,5,FALSE)))))</f>
        <v>0</v>
      </c>
      <c r="Y57" s="74">
        <f>IF(G57="Vervalt",0,IF(J57="On-Net maken",$M57*PDC!$F$23+$N57*PDC!$F$24+PDC!$F$22+$O57,0))</f>
        <v>0</v>
      </c>
    </row>
    <row r="58" spans="1:25" x14ac:dyDescent="0.3">
      <c r="A58" s="149" t="str">
        <f>IF(LEN(LocatieLijst!A58)=0,"",LocatieLijst!A58)</f>
        <v/>
      </c>
      <c r="B58" s="149" t="str">
        <f>IF(LEN(LocatieLijst!B58)=0,"",LocatieLijst!B58)</f>
        <v/>
      </c>
      <c r="C58" s="149" t="str">
        <f>IF(LEN(LocatieLijst!C58)=0,"",LocatieLijst!C58)</f>
        <v/>
      </c>
      <c r="D58" s="149" t="str">
        <f>IF(LEN(LocatieLijst!D58)=0,"",LocatieLijst!D58)</f>
        <v/>
      </c>
      <c r="E58" s="149" t="str">
        <f>IF(LEN(LocatieLijst!E58)=0,"",LocatieLijst!E58)</f>
        <v/>
      </c>
      <c r="F58" s="149" t="str">
        <f>IF(LEN(LocatieLijst!F58)=0,"",LocatieLijst!F58)</f>
        <v/>
      </c>
      <c r="G58" s="149" t="str">
        <f>IF(LEN(LocatieLijst!K58)=0,"",LocatieLijst!K58)</f>
        <v/>
      </c>
      <c r="H58" s="150" t="str">
        <f>IF(G58="Vervalt","Vervalt",IF(G58=0,"",IF(LEN(G58)=0,"",(VLOOKUP($G58,PDC!$B$6:$I$74,2,FALSE)))))</f>
        <v/>
      </c>
      <c r="I58" s="149" t="str">
        <f>IF(LEN(LocatieLijst!M58)=0,"",LocatieLijst!M58)</f>
        <v/>
      </c>
      <c r="J58" s="2"/>
      <c r="K58" s="2"/>
      <c r="L58" s="3"/>
      <c r="M58" s="8"/>
      <c r="N58" s="8"/>
      <c r="O58" s="12"/>
      <c r="P58" s="4"/>
      <c r="Q58" s="4"/>
      <c r="R58" s="4"/>
      <c r="S58" s="72">
        <f t="shared" si="0"/>
        <v>0</v>
      </c>
      <c r="T58" s="72">
        <f>IF(G58="Vervalt",0,IF(G58=0,0,IF(LEN(G58)=0,0,(VLOOKUP($G58,PDC!$B$6:$I$74,6,FALSE)))))</f>
        <v>0</v>
      </c>
      <c r="U58" s="72">
        <f t="shared" si="1"/>
        <v>0</v>
      </c>
      <c r="V58" s="73">
        <f>IF(G58="Vervalt",0,IF(J58="Inkoop bij 3e partij",Q58*(1+PDC!$F$28),0))</f>
        <v>0</v>
      </c>
      <c r="W58" s="73">
        <f>IF(G58="Vervalt",0,IF(J58="Inkoop bij 3e partij",P58*(1+PDC!$F$27)+IF(G58=0,0,IF(LEN(G58)=0,0,VLOOKUP($G58,PDC!$B$6:$I$74,7,FALSE))),0))</f>
        <v>0</v>
      </c>
      <c r="X58" s="74">
        <f>IF(G58="Vervalt",0,IF(J58="Inkoop bij 3e partij",0,IF(G58=0,0,IF(LEN(G58)=0,0,VLOOKUP($G58,PDC!$B$6:$I$74,5,FALSE)))))</f>
        <v>0</v>
      </c>
      <c r="Y58" s="74">
        <f>IF(G58="Vervalt",0,IF(J58="On-Net maken",$M58*PDC!$F$23+$N58*PDC!$F$24+PDC!$F$22+$O58,0))</f>
        <v>0</v>
      </c>
    </row>
    <row r="59" spans="1:25" x14ac:dyDescent="0.3">
      <c r="A59" s="149" t="str">
        <f>IF(LEN(LocatieLijst!A59)=0,"",LocatieLijst!A59)</f>
        <v/>
      </c>
      <c r="B59" s="149" t="str">
        <f>IF(LEN(LocatieLijst!B59)=0,"",LocatieLijst!B59)</f>
        <v/>
      </c>
      <c r="C59" s="149" t="str">
        <f>IF(LEN(LocatieLijst!C59)=0,"",LocatieLijst!C59)</f>
        <v/>
      </c>
      <c r="D59" s="149" t="str">
        <f>IF(LEN(LocatieLijst!D59)=0,"",LocatieLijst!D59)</f>
        <v/>
      </c>
      <c r="E59" s="149" t="str">
        <f>IF(LEN(LocatieLijst!E59)=0,"",LocatieLijst!E59)</f>
        <v/>
      </c>
      <c r="F59" s="149" t="str">
        <f>IF(LEN(LocatieLijst!F59)=0,"",LocatieLijst!F59)</f>
        <v/>
      </c>
      <c r="G59" s="149" t="str">
        <f>IF(LEN(LocatieLijst!K59)=0,"",LocatieLijst!K59)</f>
        <v/>
      </c>
      <c r="H59" s="150" t="str">
        <f>IF(G59="Vervalt","Vervalt",IF(G59=0,"",IF(LEN(G59)=0,"",(VLOOKUP($G59,PDC!$B$6:$I$74,2,FALSE)))))</f>
        <v/>
      </c>
      <c r="I59" s="149" t="str">
        <f>IF(LEN(LocatieLijst!M59)=0,"",LocatieLijst!M59)</f>
        <v/>
      </c>
      <c r="J59" s="2"/>
      <c r="K59" s="2"/>
      <c r="L59" s="3"/>
      <c r="M59" s="8"/>
      <c r="N59" s="8"/>
      <c r="O59" s="12"/>
      <c r="P59" s="4"/>
      <c r="Q59" s="4"/>
      <c r="R59" s="4"/>
      <c r="S59" s="72">
        <f t="shared" si="0"/>
        <v>0</v>
      </c>
      <c r="T59" s="72">
        <f>IF(G59="Vervalt",0,IF(G59=0,0,IF(LEN(G59)=0,0,(VLOOKUP($G59,PDC!$B$6:$I$74,6,FALSE)))))</f>
        <v>0</v>
      </c>
      <c r="U59" s="72">
        <f t="shared" si="1"/>
        <v>0</v>
      </c>
      <c r="V59" s="73">
        <f>IF(G59="Vervalt",0,IF(J59="Inkoop bij 3e partij",Q59*(1+PDC!$F$28),0))</f>
        <v>0</v>
      </c>
      <c r="W59" s="73">
        <f>IF(G59="Vervalt",0,IF(J59="Inkoop bij 3e partij",P59*(1+PDC!$F$27)+IF(G59=0,0,IF(LEN(G59)=0,0,VLOOKUP($G59,PDC!$B$6:$I$74,7,FALSE))),0))</f>
        <v>0</v>
      </c>
      <c r="X59" s="74">
        <f>IF(G59="Vervalt",0,IF(J59="Inkoop bij 3e partij",0,IF(G59=0,0,IF(LEN(G59)=0,0,VLOOKUP($G59,PDC!$B$6:$I$74,5,FALSE)))))</f>
        <v>0</v>
      </c>
      <c r="Y59" s="74">
        <f>IF(G59="Vervalt",0,IF(J59="On-Net maken",$M59*PDC!$F$23+$N59*PDC!$F$24+PDC!$F$22+$O59,0))</f>
        <v>0</v>
      </c>
    </row>
    <row r="60" spans="1:25" x14ac:dyDescent="0.3">
      <c r="A60" s="149" t="str">
        <f>IF(LEN(LocatieLijst!A60)=0,"",LocatieLijst!A60)</f>
        <v/>
      </c>
      <c r="B60" s="149" t="str">
        <f>IF(LEN(LocatieLijst!B60)=0,"",LocatieLijst!B60)</f>
        <v/>
      </c>
      <c r="C60" s="149" t="str">
        <f>IF(LEN(LocatieLijst!C60)=0,"",LocatieLijst!C60)</f>
        <v/>
      </c>
      <c r="D60" s="149" t="str">
        <f>IF(LEN(LocatieLijst!D60)=0,"",LocatieLijst!D60)</f>
        <v/>
      </c>
      <c r="E60" s="149" t="str">
        <f>IF(LEN(LocatieLijst!E60)=0,"",LocatieLijst!E60)</f>
        <v/>
      </c>
      <c r="F60" s="149" t="str">
        <f>IF(LEN(LocatieLijst!F60)=0,"",LocatieLijst!F60)</f>
        <v/>
      </c>
      <c r="G60" s="149" t="str">
        <f>IF(LEN(LocatieLijst!K60)=0,"",LocatieLijst!K60)</f>
        <v/>
      </c>
      <c r="H60" s="150" t="str">
        <f>IF(G60="Vervalt","Vervalt",IF(G60=0,"",IF(LEN(G60)=0,"",(VLOOKUP($G60,PDC!$B$6:$I$74,2,FALSE)))))</f>
        <v/>
      </c>
      <c r="I60" s="149" t="str">
        <f>IF(LEN(LocatieLijst!M60)=0,"",LocatieLijst!M60)</f>
        <v/>
      </c>
      <c r="J60" s="2"/>
      <c r="K60" s="2"/>
      <c r="L60" s="3"/>
      <c r="M60" s="8"/>
      <c r="N60" s="8"/>
      <c r="O60" s="12"/>
      <c r="P60" s="4"/>
      <c r="Q60" s="4"/>
      <c r="R60" s="4"/>
      <c r="S60" s="72">
        <f t="shared" si="0"/>
        <v>0</v>
      </c>
      <c r="T60" s="72">
        <f>IF(G60="Vervalt",0,IF(G60=0,0,IF(LEN(G60)=0,0,(VLOOKUP($G60,PDC!$B$6:$I$74,6,FALSE)))))</f>
        <v>0</v>
      </c>
      <c r="U60" s="72">
        <f t="shared" si="1"/>
        <v>0</v>
      </c>
      <c r="V60" s="73">
        <f>IF(G60="Vervalt",0,IF(J60="Inkoop bij 3e partij",Q60*(1+PDC!$F$28),0))</f>
        <v>0</v>
      </c>
      <c r="W60" s="73">
        <f>IF(G60="Vervalt",0,IF(J60="Inkoop bij 3e partij",P60*(1+PDC!$F$27)+IF(G60=0,0,IF(LEN(G60)=0,0,VLOOKUP($G60,PDC!$B$6:$I$74,7,FALSE))),0))</f>
        <v>0</v>
      </c>
      <c r="X60" s="74">
        <f>IF(G60="Vervalt",0,IF(J60="Inkoop bij 3e partij",0,IF(G60=0,0,IF(LEN(G60)=0,0,VLOOKUP($G60,PDC!$B$6:$I$74,5,FALSE)))))</f>
        <v>0</v>
      </c>
      <c r="Y60" s="74">
        <f>IF(G60="Vervalt",0,IF(J60="On-Net maken",$M60*PDC!$F$23+$N60*PDC!$F$24+PDC!$F$22+$O60,0))</f>
        <v>0</v>
      </c>
    </row>
    <row r="61" spans="1:25" x14ac:dyDescent="0.3">
      <c r="A61" s="149" t="str">
        <f>IF(LEN(LocatieLijst!A61)=0,"",LocatieLijst!A61)</f>
        <v/>
      </c>
      <c r="B61" s="149" t="str">
        <f>IF(LEN(LocatieLijst!B61)=0,"",LocatieLijst!B61)</f>
        <v/>
      </c>
      <c r="C61" s="149" t="str">
        <f>IF(LEN(LocatieLijst!C61)=0,"",LocatieLijst!C61)</f>
        <v/>
      </c>
      <c r="D61" s="149" t="str">
        <f>IF(LEN(LocatieLijst!D61)=0,"",LocatieLijst!D61)</f>
        <v/>
      </c>
      <c r="E61" s="149" t="str">
        <f>IF(LEN(LocatieLijst!E61)=0,"",LocatieLijst!E61)</f>
        <v/>
      </c>
      <c r="F61" s="149" t="str">
        <f>IF(LEN(LocatieLijst!F61)=0,"",LocatieLijst!F61)</f>
        <v/>
      </c>
      <c r="G61" s="149" t="str">
        <f>IF(LEN(LocatieLijst!K61)=0,"",LocatieLijst!K61)</f>
        <v/>
      </c>
      <c r="H61" s="150" t="str">
        <f>IF(G61="Vervalt","Vervalt",IF(G61=0,"",IF(LEN(G61)=0,"",(VLOOKUP($G61,PDC!$B$6:$I$74,2,FALSE)))))</f>
        <v/>
      </c>
      <c r="I61" s="149" t="str">
        <f>IF(LEN(LocatieLijst!M61)=0,"",LocatieLijst!M61)</f>
        <v/>
      </c>
      <c r="J61" s="2"/>
      <c r="K61" s="2"/>
      <c r="L61" s="3"/>
      <c r="M61" s="8"/>
      <c r="N61" s="8"/>
      <c r="O61" s="12"/>
      <c r="P61" s="4"/>
      <c r="Q61" s="4"/>
      <c r="R61" s="4"/>
      <c r="S61" s="72">
        <f t="shared" si="0"/>
        <v>0</v>
      </c>
      <c r="T61" s="72">
        <f>IF(G61="Vervalt",0,IF(G61=0,0,IF(LEN(G61)=0,0,(VLOOKUP($G61,PDC!$B$6:$I$74,6,FALSE)))))</f>
        <v>0</v>
      </c>
      <c r="U61" s="72">
        <f t="shared" si="1"/>
        <v>0</v>
      </c>
      <c r="V61" s="73">
        <f>IF(G61="Vervalt",0,IF(J61="Inkoop bij 3e partij",Q61*(1+PDC!$F$28),0))</f>
        <v>0</v>
      </c>
      <c r="W61" s="73">
        <f>IF(G61="Vervalt",0,IF(J61="Inkoop bij 3e partij",P61*(1+PDC!$F$27)+IF(G61=0,0,IF(LEN(G61)=0,0,VLOOKUP($G61,PDC!$B$6:$I$74,7,FALSE))),0))</f>
        <v>0</v>
      </c>
      <c r="X61" s="74">
        <f>IF(G61="Vervalt",0,IF(J61="Inkoop bij 3e partij",0,IF(G61=0,0,IF(LEN(G61)=0,0,VLOOKUP($G61,PDC!$B$6:$I$74,5,FALSE)))))</f>
        <v>0</v>
      </c>
      <c r="Y61" s="74">
        <f>IF(G61="Vervalt",0,IF(J61="On-Net maken",$M61*PDC!$F$23+$N61*PDC!$F$24+PDC!$F$22+$O61,0))</f>
        <v>0</v>
      </c>
    </row>
    <row r="62" spans="1:25" x14ac:dyDescent="0.3">
      <c r="A62" s="149" t="str">
        <f>IF(LEN(LocatieLijst!A62)=0,"",LocatieLijst!A62)</f>
        <v/>
      </c>
      <c r="B62" s="149" t="str">
        <f>IF(LEN(LocatieLijst!B62)=0,"",LocatieLijst!B62)</f>
        <v/>
      </c>
      <c r="C62" s="149" t="str">
        <f>IF(LEN(LocatieLijst!C62)=0,"",LocatieLijst!C62)</f>
        <v/>
      </c>
      <c r="D62" s="149" t="str">
        <f>IF(LEN(LocatieLijst!D62)=0,"",LocatieLijst!D62)</f>
        <v/>
      </c>
      <c r="E62" s="149" t="str">
        <f>IF(LEN(LocatieLijst!E62)=0,"",LocatieLijst!E62)</f>
        <v/>
      </c>
      <c r="F62" s="149" t="str">
        <f>IF(LEN(LocatieLijst!F62)=0,"",LocatieLijst!F62)</f>
        <v/>
      </c>
      <c r="G62" s="149" t="str">
        <f>IF(LEN(LocatieLijst!K62)=0,"",LocatieLijst!K62)</f>
        <v/>
      </c>
      <c r="H62" s="150" t="str">
        <f>IF(G62="Vervalt","Vervalt",IF(G62=0,"",IF(LEN(G62)=0,"",(VLOOKUP($G62,PDC!$B$6:$I$74,2,FALSE)))))</f>
        <v/>
      </c>
      <c r="I62" s="149" t="str">
        <f>IF(LEN(LocatieLijst!M62)=0,"",LocatieLijst!M62)</f>
        <v/>
      </c>
      <c r="J62" s="2"/>
      <c r="K62" s="2"/>
      <c r="L62" s="3"/>
      <c r="M62" s="8"/>
      <c r="N62" s="8"/>
      <c r="O62" s="12"/>
      <c r="P62" s="4"/>
      <c r="Q62" s="4"/>
      <c r="R62" s="4"/>
      <c r="S62" s="72">
        <f t="shared" si="0"/>
        <v>0</v>
      </c>
      <c r="T62" s="72">
        <f>IF(G62="Vervalt",0,IF(G62=0,0,IF(LEN(G62)=0,0,(VLOOKUP($G62,PDC!$B$6:$I$74,6,FALSE)))))</f>
        <v>0</v>
      </c>
      <c r="U62" s="72">
        <f t="shared" si="1"/>
        <v>0</v>
      </c>
      <c r="V62" s="73">
        <f>IF(G62="Vervalt",0,IF(J62="Inkoop bij 3e partij",Q62*(1+PDC!$F$28),0))</f>
        <v>0</v>
      </c>
      <c r="W62" s="73">
        <f>IF(G62="Vervalt",0,IF(J62="Inkoop bij 3e partij",P62*(1+PDC!$F$27)+IF(G62=0,0,IF(LEN(G62)=0,0,VLOOKUP($G62,PDC!$B$6:$I$74,7,FALSE))),0))</f>
        <v>0</v>
      </c>
      <c r="X62" s="74">
        <f>IF(G62="Vervalt",0,IF(J62="Inkoop bij 3e partij",0,IF(G62=0,0,IF(LEN(G62)=0,0,VLOOKUP($G62,PDC!$B$6:$I$74,5,FALSE)))))</f>
        <v>0</v>
      </c>
      <c r="Y62" s="74">
        <f>IF(G62="Vervalt",0,IF(J62="On-Net maken",$M62*PDC!$F$23+$N62*PDC!$F$24+PDC!$F$22+$O62,0))</f>
        <v>0</v>
      </c>
    </row>
    <row r="63" spans="1:25" x14ac:dyDescent="0.3">
      <c r="A63" s="149" t="str">
        <f>IF(LEN(LocatieLijst!A63)=0,"",LocatieLijst!A63)</f>
        <v/>
      </c>
      <c r="B63" s="149" t="str">
        <f>IF(LEN(LocatieLijst!B63)=0,"",LocatieLijst!B63)</f>
        <v/>
      </c>
      <c r="C63" s="149" t="str">
        <f>IF(LEN(LocatieLijst!C63)=0,"",LocatieLijst!C63)</f>
        <v/>
      </c>
      <c r="D63" s="149" t="str">
        <f>IF(LEN(LocatieLijst!D63)=0,"",LocatieLijst!D63)</f>
        <v/>
      </c>
      <c r="E63" s="149" t="str">
        <f>IF(LEN(LocatieLijst!E63)=0,"",LocatieLijst!E63)</f>
        <v/>
      </c>
      <c r="F63" s="149" t="str">
        <f>IF(LEN(LocatieLijst!F63)=0,"",LocatieLijst!F63)</f>
        <v/>
      </c>
      <c r="G63" s="149" t="str">
        <f>IF(LEN(LocatieLijst!K63)=0,"",LocatieLijst!K63)</f>
        <v/>
      </c>
      <c r="H63" s="150" t="str">
        <f>IF(G63="Vervalt","Vervalt",IF(G63=0,"",IF(LEN(G63)=0,"",(VLOOKUP($G63,PDC!$B$6:$I$74,2,FALSE)))))</f>
        <v/>
      </c>
      <c r="I63" s="149" t="str">
        <f>IF(LEN(LocatieLijst!M63)=0,"",LocatieLijst!M63)</f>
        <v/>
      </c>
      <c r="J63" s="2"/>
      <c r="K63" s="2"/>
      <c r="L63" s="3"/>
      <c r="M63" s="8"/>
      <c r="N63" s="8"/>
      <c r="O63" s="12"/>
      <c r="P63" s="4"/>
      <c r="Q63" s="4"/>
      <c r="R63" s="4"/>
      <c r="S63" s="72">
        <f t="shared" si="0"/>
        <v>0</v>
      </c>
      <c r="T63" s="72">
        <f>IF(G63="Vervalt",0,IF(G63=0,0,IF(LEN(G63)=0,0,(VLOOKUP($G63,PDC!$B$6:$I$74,6,FALSE)))))</f>
        <v>0</v>
      </c>
      <c r="U63" s="72">
        <f t="shared" si="1"/>
        <v>0</v>
      </c>
      <c r="V63" s="73">
        <f>IF(G63="Vervalt",0,IF(J63="Inkoop bij 3e partij",Q63*(1+PDC!$F$28),0))</f>
        <v>0</v>
      </c>
      <c r="W63" s="73">
        <f>IF(G63="Vervalt",0,IF(J63="Inkoop bij 3e partij",P63*(1+PDC!$F$27)+IF(G63=0,0,IF(LEN(G63)=0,0,VLOOKUP($G63,PDC!$B$6:$I$74,7,FALSE))),0))</f>
        <v>0</v>
      </c>
      <c r="X63" s="74">
        <f>IF(G63="Vervalt",0,IF(J63="Inkoop bij 3e partij",0,IF(G63=0,0,IF(LEN(G63)=0,0,VLOOKUP($G63,PDC!$B$6:$I$74,5,FALSE)))))</f>
        <v>0</v>
      </c>
      <c r="Y63" s="74">
        <f>IF(G63="Vervalt",0,IF(J63="On-Net maken",$M63*PDC!$F$23+$N63*PDC!$F$24+PDC!$F$22+$O63,0))</f>
        <v>0</v>
      </c>
    </row>
    <row r="64" spans="1:25" x14ac:dyDescent="0.3">
      <c r="A64" s="149" t="str">
        <f>IF(LEN(LocatieLijst!A64)=0,"",LocatieLijst!A64)</f>
        <v/>
      </c>
      <c r="B64" s="149" t="str">
        <f>IF(LEN(LocatieLijst!B64)=0,"",LocatieLijst!B64)</f>
        <v/>
      </c>
      <c r="C64" s="149" t="str">
        <f>IF(LEN(LocatieLijst!C64)=0,"",LocatieLijst!C64)</f>
        <v/>
      </c>
      <c r="D64" s="149" t="str">
        <f>IF(LEN(LocatieLijst!D64)=0,"",LocatieLijst!D64)</f>
        <v/>
      </c>
      <c r="E64" s="149" t="str">
        <f>IF(LEN(LocatieLijst!E64)=0,"",LocatieLijst!E64)</f>
        <v/>
      </c>
      <c r="F64" s="149" t="str">
        <f>IF(LEN(LocatieLijst!F64)=0,"",LocatieLijst!F64)</f>
        <v/>
      </c>
      <c r="G64" s="149" t="str">
        <f>IF(LEN(LocatieLijst!K64)=0,"",LocatieLijst!K64)</f>
        <v/>
      </c>
      <c r="H64" s="150" t="str">
        <f>IF(G64="Vervalt","Vervalt",IF(G64=0,"",IF(LEN(G64)=0,"",(VLOOKUP($G64,PDC!$B$6:$I$74,2,FALSE)))))</f>
        <v/>
      </c>
      <c r="I64" s="149" t="str">
        <f>IF(LEN(LocatieLijst!M64)=0,"",LocatieLijst!M64)</f>
        <v/>
      </c>
      <c r="J64" s="2"/>
      <c r="K64" s="2"/>
      <c r="L64" s="3"/>
      <c r="M64" s="8"/>
      <c r="N64" s="8"/>
      <c r="O64" s="12"/>
      <c r="P64" s="4"/>
      <c r="Q64" s="4"/>
      <c r="R64" s="4"/>
      <c r="S64" s="72">
        <f t="shared" si="0"/>
        <v>0</v>
      </c>
      <c r="T64" s="72">
        <f>IF(G64="Vervalt",0,IF(G64=0,0,IF(LEN(G64)=0,0,(VLOOKUP($G64,PDC!$B$6:$I$74,6,FALSE)))))</f>
        <v>0</v>
      </c>
      <c r="U64" s="72">
        <f t="shared" si="1"/>
        <v>0</v>
      </c>
      <c r="V64" s="73">
        <f>IF(G64="Vervalt",0,IF(J64="Inkoop bij 3e partij",Q64*(1+PDC!$F$28),0))</f>
        <v>0</v>
      </c>
      <c r="W64" s="73">
        <f>IF(G64="Vervalt",0,IF(J64="Inkoop bij 3e partij",P64*(1+PDC!$F$27)+IF(G64=0,0,IF(LEN(G64)=0,0,VLOOKUP($G64,PDC!$B$6:$I$74,7,FALSE))),0))</f>
        <v>0</v>
      </c>
      <c r="X64" s="74">
        <f>IF(G64="Vervalt",0,IF(J64="Inkoop bij 3e partij",0,IF(G64=0,0,IF(LEN(G64)=0,0,VLOOKUP($G64,PDC!$B$6:$I$74,5,FALSE)))))</f>
        <v>0</v>
      </c>
      <c r="Y64" s="74">
        <f>IF(G64="Vervalt",0,IF(J64="On-Net maken",$M64*PDC!$F$23+$N64*PDC!$F$24+PDC!$F$22+$O64,0))</f>
        <v>0</v>
      </c>
    </row>
    <row r="65" spans="1:25" x14ac:dyDescent="0.3">
      <c r="A65" s="149" t="str">
        <f>IF(LEN(LocatieLijst!A65)=0,"",LocatieLijst!A65)</f>
        <v/>
      </c>
      <c r="B65" s="149" t="str">
        <f>IF(LEN(LocatieLijst!B65)=0,"",LocatieLijst!B65)</f>
        <v/>
      </c>
      <c r="C65" s="149" t="str">
        <f>IF(LEN(LocatieLijst!C65)=0,"",LocatieLijst!C65)</f>
        <v/>
      </c>
      <c r="D65" s="149" t="str">
        <f>IF(LEN(LocatieLijst!D65)=0,"",LocatieLijst!D65)</f>
        <v/>
      </c>
      <c r="E65" s="149" t="str">
        <f>IF(LEN(LocatieLijst!E65)=0,"",LocatieLijst!E65)</f>
        <v/>
      </c>
      <c r="F65" s="149" t="str">
        <f>IF(LEN(LocatieLijst!F65)=0,"",LocatieLijst!F65)</f>
        <v/>
      </c>
      <c r="G65" s="149" t="str">
        <f>IF(LEN(LocatieLijst!K65)=0,"",LocatieLijst!K65)</f>
        <v/>
      </c>
      <c r="H65" s="150" t="str">
        <f>IF(G65="Vervalt","Vervalt",IF(G65=0,"",IF(LEN(G65)=0,"",(VLOOKUP($G65,PDC!$B$6:$I$74,2,FALSE)))))</f>
        <v/>
      </c>
      <c r="I65" s="149" t="str">
        <f>IF(LEN(LocatieLijst!M65)=0,"",LocatieLijst!M65)</f>
        <v/>
      </c>
      <c r="J65" s="2"/>
      <c r="K65" s="2"/>
      <c r="L65" s="3"/>
      <c r="M65" s="8"/>
      <c r="N65" s="8"/>
      <c r="O65" s="12"/>
      <c r="P65" s="4"/>
      <c r="Q65" s="4"/>
      <c r="R65" s="4"/>
      <c r="S65" s="72">
        <f t="shared" si="0"/>
        <v>0</v>
      </c>
      <c r="T65" s="72">
        <f>IF(G65="Vervalt",0,IF(G65=0,0,IF(LEN(G65)=0,0,(VLOOKUP($G65,PDC!$B$6:$I$74,6,FALSE)))))</f>
        <v>0</v>
      </c>
      <c r="U65" s="72">
        <f t="shared" si="1"/>
        <v>0</v>
      </c>
      <c r="V65" s="73">
        <f>IF(G65="Vervalt",0,IF(J65="Inkoop bij 3e partij",Q65*(1+PDC!$F$28),0))</f>
        <v>0</v>
      </c>
      <c r="W65" s="73">
        <f>IF(G65="Vervalt",0,IF(J65="Inkoop bij 3e partij",P65*(1+PDC!$F$27)+IF(G65=0,0,IF(LEN(G65)=0,0,VLOOKUP($G65,PDC!$B$6:$I$74,7,FALSE))),0))</f>
        <v>0</v>
      </c>
      <c r="X65" s="74">
        <f>IF(G65="Vervalt",0,IF(J65="Inkoop bij 3e partij",0,IF(G65=0,0,IF(LEN(G65)=0,0,VLOOKUP($G65,PDC!$B$6:$I$74,5,FALSE)))))</f>
        <v>0</v>
      </c>
      <c r="Y65" s="74">
        <f>IF(G65="Vervalt",0,IF(J65="On-Net maken",$M65*PDC!$F$23+$N65*PDC!$F$24+PDC!$F$22+$O65,0))</f>
        <v>0</v>
      </c>
    </row>
    <row r="66" spans="1:25" x14ac:dyDescent="0.3">
      <c r="A66" s="149" t="str">
        <f>IF(LEN(LocatieLijst!A66)=0,"",LocatieLijst!A66)</f>
        <v/>
      </c>
      <c r="B66" s="149" t="str">
        <f>IF(LEN(LocatieLijst!B66)=0,"",LocatieLijst!B66)</f>
        <v/>
      </c>
      <c r="C66" s="149" t="str">
        <f>IF(LEN(LocatieLijst!C66)=0,"",LocatieLijst!C66)</f>
        <v/>
      </c>
      <c r="D66" s="149" t="str">
        <f>IF(LEN(LocatieLijst!D66)=0,"",LocatieLijst!D66)</f>
        <v/>
      </c>
      <c r="E66" s="149" t="str">
        <f>IF(LEN(LocatieLijst!E66)=0,"",LocatieLijst!E66)</f>
        <v/>
      </c>
      <c r="F66" s="149" t="str">
        <f>IF(LEN(LocatieLijst!F66)=0,"",LocatieLijst!F66)</f>
        <v/>
      </c>
      <c r="G66" s="149" t="str">
        <f>IF(LEN(LocatieLijst!K66)=0,"",LocatieLijst!K66)</f>
        <v/>
      </c>
      <c r="H66" s="150" t="str">
        <f>IF(G66="Vervalt","Vervalt",IF(G66=0,"",IF(LEN(G66)=0,"",(VLOOKUP($G66,PDC!$B$6:$I$74,2,FALSE)))))</f>
        <v/>
      </c>
      <c r="I66" s="149" t="str">
        <f>IF(LEN(LocatieLijst!M66)=0,"",LocatieLijst!M66)</f>
        <v/>
      </c>
      <c r="J66" s="2"/>
      <c r="K66" s="2"/>
      <c r="L66" s="3"/>
      <c r="M66" s="8"/>
      <c r="N66" s="8"/>
      <c r="O66" s="12"/>
      <c r="P66" s="4"/>
      <c r="Q66" s="4"/>
      <c r="R66" s="4"/>
      <c r="S66" s="72">
        <f t="shared" si="0"/>
        <v>0</v>
      </c>
      <c r="T66" s="72">
        <f>IF(G66="Vervalt",0,IF(G66=0,0,IF(LEN(G66)=0,0,(VLOOKUP($G66,PDC!$B$6:$I$74,6,FALSE)))))</f>
        <v>0</v>
      </c>
      <c r="U66" s="72">
        <f t="shared" si="1"/>
        <v>0</v>
      </c>
      <c r="V66" s="73">
        <f>IF(G66="Vervalt",0,IF(J66="Inkoop bij 3e partij",Q66*(1+PDC!$F$28),0))</f>
        <v>0</v>
      </c>
      <c r="W66" s="73">
        <f>IF(G66="Vervalt",0,IF(J66="Inkoop bij 3e partij",P66*(1+PDC!$F$27)+IF(G66=0,0,IF(LEN(G66)=0,0,VLOOKUP($G66,PDC!$B$6:$I$74,7,FALSE))),0))</f>
        <v>0</v>
      </c>
      <c r="X66" s="74">
        <f>IF(G66="Vervalt",0,IF(J66="Inkoop bij 3e partij",0,IF(G66=0,0,IF(LEN(G66)=0,0,VLOOKUP($G66,PDC!$B$6:$I$74,5,FALSE)))))</f>
        <v>0</v>
      </c>
      <c r="Y66" s="74">
        <f>IF(G66="Vervalt",0,IF(J66="On-Net maken",$M66*PDC!$F$23+$N66*PDC!$F$24+PDC!$F$22+$O66,0))</f>
        <v>0</v>
      </c>
    </row>
    <row r="67" spans="1:25" x14ac:dyDescent="0.3">
      <c r="A67" s="149" t="str">
        <f>IF(LEN(LocatieLijst!A67)=0,"",LocatieLijst!A67)</f>
        <v/>
      </c>
      <c r="B67" s="149" t="str">
        <f>IF(LEN(LocatieLijst!B67)=0,"",LocatieLijst!B67)</f>
        <v/>
      </c>
      <c r="C67" s="149" t="str">
        <f>IF(LEN(LocatieLijst!C67)=0,"",LocatieLijst!C67)</f>
        <v/>
      </c>
      <c r="D67" s="149" t="str">
        <f>IF(LEN(LocatieLijst!D67)=0,"",LocatieLijst!D67)</f>
        <v/>
      </c>
      <c r="E67" s="149" t="str">
        <f>IF(LEN(LocatieLijst!E67)=0,"",LocatieLijst!E67)</f>
        <v/>
      </c>
      <c r="F67" s="149" t="str">
        <f>IF(LEN(LocatieLijst!F67)=0,"",LocatieLijst!F67)</f>
        <v/>
      </c>
      <c r="G67" s="149" t="str">
        <f>IF(LEN(LocatieLijst!K67)=0,"",LocatieLijst!K67)</f>
        <v/>
      </c>
      <c r="H67" s="150" t="str">
        <f>IF(G67="Vervalt","Vervalt",IF(G67=0,"",IF(LEN(G67)=0,"",(VLOOKUP($G67,PDC!$B$6:$I$74,2,FALSE)))))</f>
        <v/>
      </c>
      <c r="I67" s="149" t="str">
        <f>IF(LEN(LocatieLijst!M67)=0,"",LocatieLijst!M67)</f>
        <v/>
      </c>
      <c r="J67" s="2"/>
      <c r="K67" s="2"/>
      <c r="L67" s="3"/>
      <c r="M67" s="8"/>
      <c r="N67" s="8"/>
      <c r="O67" s="12"/>
      <c r="P67" s="4"/>
      <c r="Q67" s="4"/>
      <c r="R67" s="4"/>
      <c r="S67" s="72">
        <f t="shared" si="0"/>
        <v>0</v>
      </c>
      <c r="T67" s="72">
        <f>IF(G67="Vervalt",0,IF(G67=0,0,IF(LEN(G67)=0,0,(VLOOKUP($G67,PDC!$B$6:$I$74,6,FALSE)))))</f>
        <v>0</v>
      </c>
      <c r="U67" s="72">
        <f t="shared" si="1"/>
        <v>0</v>
      </c>
      <c r="V67" s="73">
        <f>IF(G67="Vervalt",0,IF(J67="Inkoop bij 3e partij",Q67*(1+PDC!$F$28),0))</f>
        <v>0</v>
      </c>
      <c r="W67" s="73">
        <f>IF(G67="Vervalt",0,IF(J67="Inkoop bij 3e partij",P67*(1+PDC!$F$27)+IF(G67=0,0,IF(LEN(G67)=0,0,VLOOKUP($G67,PDC!$B$6:$I$74,7,FALSE))),0))</f>
        <v>0</v>
      </c>
      <c r="X67" s="74">
        <f>IF(G67="Vervalt",0,IF(J67="Inkoop bij 3e partij",0,IF(G67=0,0,IF(LEN(G67)=0,0,VLOOKUP($G67,PDC!$B$6:$I$74,5,FALSE)))))</f>
        <v>0</v>
      </c>
      <c r="Y67" s="74">
        <f>IF(G67="Vervalt",0,IF(J67="On-Net maken",$M67*PDC!$F$23+$N67*PDC!$F$24+PDC!$F$22+$O67,0))</f>
        <v>0</v>
      </c>
    </row>
    <row r="68" spans="1:25" x14ac:dyDescent="0.3">
      <c r="A68" s="149" t="str">
        <f>IF(LEN(LocatieLijst!A68)=0,"",LocatieLijst!A68)</f>
        <v/>
      </c>
      <c r="B68" s="149" t="str">
        <f>IF(LEN(LocatieLijst!B68)=0,"",LocatieLijst!B68)</f>
        <v/>
      </c>
      <c r="C68" s="149" t="str">
        <f>IF(LEN(LocatieLijst!C68)=0,"",LocatieLijst!C68)</f>
        <v/>
      </c>
      <c r="D68" s="149" t="str">
        <f>IF(LEN(LocatieLijst!D68)=0,"",LocatieLijst!D68)</f>
        <v/>
      </c>
      <c r="E68" s="149" t="str">
        <f>IF(LEN(LocatieLijst!E68)=0,"",LocatieLijst!E68)</f>
        <v/>
      </c>
      <c r="F68" s="149" t="str">
        <f>IF(LEN(LocatieLijst!F68)=0,"",LocatieLijst!F68)</f>
        <v/>
      </c>
      <c r="G68" s="149" t="str">
        <f>IF(LEN(LocatieLijst!K68)=0,"",LocatieLijst!K68)</f>
        <v/>
      </c>
      <c r="H68" s="150" t="str">
        <f>IF(G68="Vervalt","Vervalt",IF(G68=0,"",IF(LEN(G68)=0,"",(VLOOKUP($G68,PDC!$B$6:$I$74,2,FALSE)))))</f>
        <v/>
      </c>
      <c r="I68" s="149" t="str">
        <f>IF(LEN(LocatieLijst!M68)=0,"",LocatieLijst!M68)</f>
        <v/>
      </c>
      <c r="J68" s="2"/>
      <c r="K68" s="2"/>
      <c r="L68" s="3"/>
      <c r="M68" s="8"/>
      <c r="N68" s="8"/>
      <c r="O68" s="12"/>
      <c r="P68" s="4"/>
      <c r="Q68" s="4"/>
      <c r="R68" s="4"/>
      <c r="S68" s="72">
        <f t="shared" si="0"/>
        <v>0</v>
      </c>
      <c r="T68" s="72">
        <f>IF(G68="Vervalt",0,IF(G68=0,0,IF(LEN(G68)=0,0,(VLOOKUP($G68,PDC!$B$6:$I$74,6,FALSE)))))</f>
        <v>0</v>
      </c>
      <c r="U68" s="72">
        <f t="shared" si="1"/>
        <v>0</v>
      </c>
      <c r="V68" s="73">
        <f>IF(G68="Vervalt",0,IF(J68="Inkoop bij 3e partij",Q68*(1+PDC!$F$28),0))</f>
        <v>0</v>
      </c>
      <c r="W68" s="73">
        <f>IF(G68="Vervalt",0,IF(J68="Inkoop bij 3e partij",P68*(1+PDC!$F$27)+IF(G68=0,0,IF(LEN(G68)=0,0,VLOOKUP($G68,PDC!$B$6:$I$74,7,FALSE))),0))</f>
        <v>0</v>
      </c>
      <c r="X68" s="74">
        <f>IF(G68="Vervalt",0,IF(J68="Inkoop bij 3e partij",0,IF(G68=0,0,IF(LEN(G68)=0,0,VLOOKUP($G68,PDC!$B$6:$I$74,5,FALSE)))))</f>
        <v>0</v>
      </c>
      <c r="Y68" s="74">
        <f>IF(G68="Vervalt",0,IF(J68="On-Net maken",$M68*PDC!$F$23+$N68*PDC!$F$24+PDC!$F$22+$O68,0))</f>
        <v>0</v>
      </c>
    </row>
    <row r="69" spans="1:25" x14ac:dyDescent="0.3">
      <c r="A69" s="149" t="str">
        <f>IF(LEN(LocatieLijst!A69)=0,"",LocatieLijst!A69)</f>
        <v/>
      </c>
      <c r="B69" s="149" t="str">
        <f>IF(LEN(LocatieLijst!B69)=0,"",LocatieLijst!B69)</f>
        <v/>
      </c>
      <c r="C69" s="149" t="str">
        <f>IF(LEN(LocatieLijst!C69)=0,"",LocatieLijst!C69)</f>
        <v/>
      </c>
      <c r="D69" s="149" t="str">
        <f>IF(LEN(LocatieLijst!D69)=0,"",LocatieLijst!D69)</f>
        <v/>
      </c>
      <c r="E69" s="149" t="str">
        <f>IF(LEN(LocatieLijst!E69)=0,"",LocatieLijst!E69)</f>
        <v/>
      </c>
      <c r="F69" s="149" t="str">
        <f>IF(LEN(LocatieLijst!F69)=0,"",LocatieLijst!F69)</f>
        <v/>
      </c>
      <c r="G69" s="149" t="str">
        <f>IF(LEN(LocatieLijst!K69)=0,"",LocatieLijst!K69)</f>
        <v/>
      </c>
      <c r="H69" s="150" t="str">
        <f>IF(G69="Vervalt","Vervalt",IF(G69=0,"",IF(LEN(G69)=0,"",(VLOOKUP($G69,PDC!$B$6:$I$74,2,FALSE)))))</f>
        <v/>
      </c>
      <c r="I69" s="149" t="str">
        <f>IF(LEN(LocatieLijst!M69)=0,"",LocatieLijst!M69)</f>
        <v/>
      </c>
      <c r="J69" s="2"/>
      <c r="K69" s="2"/>
      <c r="L69" s="3"/>
      <c r="M69" s="8"/>
      <c r="N69" s="8"/>
      <c r="O69" s="12"/>
      <c r="P69" s="4"/>
      <c r="Q69" s="4"/>
      <c r="R69" s="4"/>
      <c r="S69" s="72">
        <f t="shared" si="0"/>
        <v>0</v>
      </c>
      <c r="T69" s="72">
        <f>IF(G69="Vervalt",0,IF(G69=0,0,IF(LEN(G69)=0,0,(VLOOKUP($G69,PDC!$B$6:$I$74,6,FALSE)))))</f>
        <v>0</v>
      </c>
      <c r="U69" s="72">
        <f t="shared" si="1"/>
        <v>0</v>
      </c>
      <c r="V69" s="73">
        <f>IF(G69="Vervalt",0,IF(J69="Inkoop bij 3e partij",Q69*(1+PDC!$F$28),0))</f>
        <v>0</v>
      </c>
      <c r="W69" s="73">
        <f>IF(G69="Vervalt",0,IF(J69="Inkoop bij 3e partij",P69*(1+PDC!$F$27)+IF(G69=0,0,IF(LEN(G69)=0,0,VLOOKUP($G69,PDC!$B$6:$I$74,7,FALSE))),0))</f>
        <v>0</v>
      </c>
      <c r="X69" s="74">
        <f>IF(G69="Vervalt",0,IF(J69="Inkoop bij 3e partij",0,IF(G69=0,0,IF(LEN(G69)=0,0,VLOOKUP($G69,PDC!$B$6:$I$74,5,FALSE)))))</f>
        <v>0</v>
      </c>
      <c r="Y69" s="74">
        <f>IF(G69="Vervalt",0,IF(J69="On-Net maken",$M69*PDC!$F$23+$N69*PDC!$F$24+PDC!$F$22+$O69,0))</f>
        <v>0</v>
      </c>
    </row>
    <row r="70" spans="1:25" x14ac:dyDescent="0.3">
      <c r="A70" s="149" t="str">
        <f>IF(LEN(LocatieLijst!A70)=0,"",LocatieLijst!A70)</f>
        <v/>
      </c>
      <c r="B70" s="149" t="str">
        <f>IF(LEN(LocatieLijst!B70)=0,"",LocatieLijst!B70)</f>
        <v/>
      </c>
      <c r="C70" s="149" t="str">
        <f>IF(LEN(LocatieLijst!C70)=0,"",LocatieLijst!C70)</f>
        <v/>
      </c>
      <c r="D70" s="149" t="str">
        <f>IF(LEN(LocatieLijst!D70)=0,"",LocatieLijst!D70)</f>
        <v/>
      </c>
      <c r="E70" s="149" t="str">
        <f>IF(LEN(LocatieLijst!E70)=0,"",LocatieLijst!E70)</f>
        <v/>
      </c>
      <c r="F70" s="149" t="str">
        <f>IF(LEN(LocatieLijst!F70)=0,"",LocatieLijst!F70)</f>
        <v/>
      </c>
      <c r="G70" s="149" t="str">
        <f>IF(LEN(LocatieLijst!K70)=0,"",LocatieLijst!K70)</f>
        <v/>
      </c>
      <c r="H70" s="150" t="str">
        <f>IF(G70="Vervalt","Vervalt",IF(G70=0,"",IF(LEN(G70)=0,"",(VLOOKUP($G70,PDC!$B$6:$I$74,2,FALSE)))))</f>
        <v/>
      </c>
      <c r="I70" s="149" t="str">
        <f>IF(LEN(LocatieLijst!M70)=0,"",LocatieLijst!M70)</f>
        <v/>
      </c>
      <c r="J70" s="2"/>
      <c r="K70" s="2"/>
      <c r="L70" s="3"/>
      <c r="M70" s="8"/>
      <c r="N70" s="8"/>
      <c r="O70" s="12"/>
      <c r="P70" s="4"/>
      <c r="Q70" s="4"/>
      <c r="R70" s="4"/>
      <c r="S70" s="72">
        <f t="shared" si="0"/>
        <v>0</v>
      </c>
      <c r="T70" s="72">
        <f>IF(G70="Vervalt",0,IF(G70=0,0,IF(LEN(G70)=0,0,(VLOOKUP($G70,PDC!$B$6:$I$74,6,FALSE)))))</f>
        <v>0</v>
      </c>
      <c r="U70" s="72">
        <f t="shared" si="1"/>
        <v>0</v>
      </c>
      <c r="V70" s="73">
        <f>IF(G70="Vervalt",0,IF(J70="Inkoop bij 3e partij",Q70*(1+PDC!$F$28),0))</f>
        <v>0</v>
      </c>
      <c r="W70" s="73">
        <f>IF(G70="Vervalt",0,IF(J70="Inkoop bij 3e partij",P70*(1+PDC!$F$27)+IF(G70=0,0,IF(LEN(G70)=0,0,VLOOKUP($G70,PDC!$B$6:$I$74,7,FALSE))),0))</f>
        <v>0</v>
      </c>
      <c r="X70" s="74">
        <f>IF(G70="Vervalt",0,IF(J70="Inkoop bij 3e partij",0,IF(G70=0,0,IF(LEN(G70)=0,0,VLOOKUP($G70,PDC!$B$6:$I$74,5,FALSE)))))</f>
        <v>0</v>
      </c>
      <c r="Y70" s="74">
        <f>IF(G70="Vervalt",0,IF(J70="On-Net maken",$M70*PDC!$F$23+$N70*PDC!$F$24+PDC!$F$22+$O70,0))</f>
        <v>0</v>
      </c>
    </row>
    <row r="71" spans="1:25" x14ac:dyDescent="0.3">
      <c r="A71" s="149" t="str">
        <f>IF(LEN(LocatieLijst!A71)=0,"",LocatieLijst!A71)</f>
        <v/>
      </c>
      <c r="B71" s="149" t="str">
        <f>IF(LEN(LocatieLijst!B71)=0,"",LocatieLijst!B71)</f>
        <v/>
      </c>
      <c r="C71" s="149" t="str">
        <f>IF(LEN(LocatieLijst!C71)=0,"",LocatieLijst!C71)</f>
        <v/>
      </c>
      <c r="D71" s="149" t="str">
        <f>IF(LEN(LocatieLijst!D71)=0,"",LocatieLijst!D71)</f>
        <v/>
      </c>
      <c r="E71" s="149" t="str">
        <f>IF(LEN(LocatieLijst!E71)=0,"",LocatieLijst!E71)</f>
        <v/>
      </c>
      <c r="F71" s="149" t="str">
        <f>IF(LEN(LocatieLijst!F71)=0,"",LocatieLijst!F71)</f>
        <v/>
      </c>
      <c r="G71" s="149" t="str">
        <f>IF(LEN(LocatieLijst!K71)=0,"",LocatieLijst!K71)</f>
        <v/>
      </c>
      <c r="H71" s="150" t="str">
        <f>IF(G71="Vervalt","Vervalt",IF(G71=0,"",IF(LEN(G71)=0,"",(VLOOKUP($G71,PDC!$B$6:$I$74,2,FALSE)))))</f>
        <v/>
      </c>
      <c r="I71" s="149" t="str">
        <f>IF(LEN(LocatieLijst!M71)=0,"",LocatieLijst!M71)</f>
        <v/>
      </c>
      <c r="J71" s="2"/>
      <c r="K71" s="2"/>
      <c r="L71" s="3"/>
      <c r="M71" s="8"/>
      <c r="N71" s="8"/>
      <c r="O71" s="12"/>
      <c r="P71" s="4"/>
      <c r="Q71" s="4"/>
      <c r="R71" s="4"/>
      <c r="S71" s="72">
        <f t="shared" si="0"/>
        <v>0</v>
      </c>
      <c r="T71" s="72">
        <f>IF(G71="Vervalt",0,IF(G71=0,0,IF(LEN(G71)=0,0,(VLOOKUP($G71,PDC!$B$6:$I$74,6,FALSE)))))</f>
        <v>0</v>
      </c>
      <c r="U71" s="72">
        <f t="shared" si="1"/>
        <v>0</v>
      </c>
      <c r="V71" s="73">
        <f>IF(G71="Vervalt",0,IF(J71="Inkoop bij 3e partij",Q71*(1+PDC!$F$28),0))</f>
        <v>0</v>
      </c>
      <c r="W71" s="73">
        <f>IF(G71="Vervalt",0,IF(J71="Inkoop bij 3e partij",P71*(1+PDC!$F$27)+IF(G71=0,0,IF(LEN(G71)=0,0,VLOOKUP($G71,PDC!$B$6:$I$74,7,FALSE))),0))</f>
        <v>0</v>
      </c>
      <c r="X71" s="74">
        <f>IF(G71="Vervalt",0,IF(J71="Inkoop bij 3e partij",0,IF(G71=0,0,IF(LEN(G71)=0,0,VLOOKUP($G71,PDC!$B$6:$I$74,5,FALSE)))))</f>
        <v>0</v>
      </c>
      <c r="Y71" s="74">
        <f>IF(G71="Vervalt",0,IF(J71="On-Net maken",$M71*PDC!$F$23+$N71*PDC!$F$24+PDC!$F$22+$O71,0))</f>
        <v>0</v>
      </c>
    </row>
    <row r="72" spans="1:25" x14ac:dyDescent="0.3">
      <c r="A72" s="149" t="str">
        <f>IF(LEN(LocatieLijst!A72)=0,"",LocatieLijst!A72)</f>
        <v/>
      </c>
      <c r="B72" s="149" t="str">
        <f>IF(LEN(LocatieLijst!B72)=0,"",LocatieLijst!B72)</f>
        <v/>
      </c>
      <c r="C72" s="149" t="str">
        <f>IF(LEN(LocatieLijst!C72)=0,"",LocatieLijst!C72)</f>
        <v/>
      </c>
      <c r="D72" s="149" t="str">
        <f>IF(LEN(LocatieLijst!D72)=0,"",LocatieLijst!D72)</f>
        <v/>
      </c>
      <c r="E72" s="149" t="str">
        <f>IF(LEN(LocatieLijst!E72)=0,"",LocatieLijst!E72)</f>
        <v/>
      </c>
      <c r="F72" s="149" t="str">
        <f>IF(LEN(LocatieLijst!F72)=0,"",LocatieLijst!F72)</f>
        <v/>
      </c>
      <c r="G72" s="149" t="str">
        <f>IF(LEN(LocatieLijst!K72)=0,"",LocatieLijst!K72)</f>
        <v/>
      </c>
      <c r="H72" s="150" t="str">
        <f>IF(G72="Vervalt","Vervalt",IF(G72=0,"",IF(LEN(G72)=0,"",(VLOOKUP($G72,PDC!$B$6:$I$74,2,FALSE)))))</f>
        <v/>
      </c>
      <c r="I72" s="149" t="str">
        <f>IF(LEN(LocatieLijst!M72)=0,"",LocatieLijst!M72)</f>
        <v/>
      </c>
      <c r="J72" s="2"/>
      <c r="K72" s="2"/>
      <c r="L72" s="3"/>
      <c r="M72" s="8"/>
      <c r="N72" s="8"/>
      <c r="O72" s="12"/>
      <c r="P72" s="4"/>
      <c r="Q72" s="4"/>
      <c r="R72" s="4"/>
      <c r="S72" s="72">
        <f t="shared" si="0"/>
        <v>0</v>
      </c>
      <c r="T72" s="72">
        <f>IF(G72="Vervalt",0,IF(G72=0,0,IF(LEN(G72)=0,0,(VLOOKUP($G72,PDC!$B$6:$I$74,6,FALSE)))))</f>
        <v>0</v>
      </c>
      <c r="U72" s="72">
        <f t="shared" si="1"/>
        <v>0</v>
      </c>
      <c r="V72" s="73">
        <f>IF(G72="Vervalt",0,IF(J72="Inkoop bij 3e partij",Q72*(1+PDC!$F$28),0))</f>
        <v>0</v>
      </c>
      <c r="W72" s="73">
        <f>IF(G72="Vervalt",0,IF(J72="Inkoop bij 3e partij",P72*(1+PDC!$F$27)+IF(G72=0,0,IF(LEN(G72)=0,0,VLOOKUP($G72,PDC!$B$6:$I$74,7,FALSE))),0))</f>
        <v>0</v>
      </c>
      <c r="X72" s="74">
        <f>IF(G72="Vervalt",0,IF(J72="Inkoop bij 3e partij",0,IF(G72=0,0,IF(LEN(G72)=0,0,VLOOKUP($G72,PDC!$B$6:$I$74,5,FALSE)))))</f>
        <v>0</v>
      </c>
      <c r="Y72" s="74">
        <f>IF(G72="Vervalt",0,IF(J72="On-Net maken",$M72*PDC!$F$23+$N72*PDC!$F$24+PDC!$F$22+$O72,0))</f>
        <v>0</v>
      </c>
    </row>
    <row r="73" spans="1:25" x14ac:dyDescent="0.3">
      <c r="A73" s="149" t="str">
        <f>IF(LEN(LocatieLijst!A73)=0,"",LocatieLijst!A73)</f>
        <v/>
      </c>
      <c r="B73" s="149" t="str">
        <f>IF(LEN(LocatieLijst!B73)=0,"",LocatieLijst!B73)</f>
        <v/>
      </c>
      <c r="C73" s="149" t="str">
        <f>IF(LEN(LocatieLijst!C73)=0,"",LocatieLijst!C73)</f>
        <v/>
      </c>
      <c r="D73" s="149" t="str">
        <f>IF(LEN(LocatieLijst!D73)=0,"",LocatieLijst!D73)</f>
        <v/>
      </c>
      <c r="E73" s="149" t="str">
        <f>IF(LEN(LocatieLijst!E73)=0,"",LocatieLijst!E73)</f>
        <v/>
      </c>
      <c r="F73" s="149" t="str">
        <f>IF(LEN(LocatieLijst!F73)=0,"",LocatieLijst!F73)</f>
        <v/>
      </c>
      <c r="G73" s="149" t="str">
        <f>IF(LEN(LocatieLijst!K73)=0,"",LocatieLijst!K73)</f>
        <v/>
      </c>
      <c r="H73" s="150" t="str">
        <f>IF(G73="Vervalt","Vervalt",IF(G73=0,"",IF(LEN(G73)=0,"",(VLOOKUP($G73,PDC!$B$6:$I$74,2,FALSE)))))</f>
        <v/>
      </c>
      <c r="I73" s="149" t="str">
        <f>IF(LEN(LocatieLijst!M73)=0,"",LocatieLijst!M73)</f>
        <v/>
      </c>
      <c r="J73" s="2"/>
      <c r="K73" s="2"/>
      <c r="L73" s="3"/>
      <c r="M73" s="8"/>
      <c r="N73" s="8"/>
      <c r="O73" s="12"/>
      <c r="P73" s="4"/>
      <c r="Q73" s="4"/>
      <c r="R73" s="4"/>
      <c r="S73" s="72">
        <f t="shared" si="0"/>
        <v>0</v>
      </c>
      <c r="T73" s="72">
        <f>IF(G73="Vervalt",0,IF(G73=0,0,IF(LEN(G73)=0,0,(VLOOKUP($G73,PDC!$B$6:$I$74,6,FALSE)))))</f>
        <v>0</v>
      </c>
      <c r="U73" s="72">
        <f t="shared" si="1"/>
        <v>0</v>
      </c>
      <c r="V73" s="73">
        <f>IF(G73="Vervalt",0,IF(J73="Inkoop bij 3e partij",Q73*(1+PDC!$F$28),0))</f>
        <v>0</v>
      </c>
      <c r="W73" s="73">
        <f>IF(G73="Vervalt",0,IF(J73="Inkoop bij 3e partij",P73*(1+PDC!$F$27)+IF(G73=0,0,IF(LEN(G73)=0,0,VLOOKUP($G73,PDC!$B$6:$I$74,7,FALSE))),0))</f>
        <v>0</v>
      </c>
      <c r="X73" s="74">
        <f>IF(G73="Vervalt",0,IF(J73="Inkoop bij 3e partij",0,IF(G73=0,0,IF(LEN(G73)=0,0,VLOOKUP($G73,PDC!$B$6:$I$74,5,FALSE)))))</f>
        <v>0</v>
      </c>
      <c r="Y73" s="74">
        <f>IF(G73="Vervalt",0,IF(J73="On-Net maken",$M73*PDC!$F$23+$N73*PDC!$F$24+PDC!$F$22+$O73,0))</f>
        <v>0</v>
      </c>
    </row>
    <row r="74" spans="1:25" x14ac:dyDescent="0.3">
      <c r="A74" s="149" t="str">
        <f>IF(LEN(LocatieLijst!A74)=0,"",LocatieLijst!A74)</f>
        <v/>
      </c>
      <c r="B74" s="149" t="str">
        <f>IF(LEN(LocatieLijst!B74)=0,"",LocatieLijst!B74)</f>
        <v/>
      </c>
      <c r="C74" s="149" t="str">
        <f>IF(LEN(LocatieLijst!C74)=0,"",LocatieLijst!C74)</f>
        <v/>
      </c>
      <c r="D74" s="149" t="str">
        <f>IF(LEN(LocatieLijst!D74)=0,"",LocatieLijst!D74)</f>
        <v/>
      </c>
      <c r="E74" s="149" t="str">
        <f>IF(LEN(LocatieLijst!E74)=0,"",LocatieLijst!E74)</f>
        <v/>
      </c>
      <c r="F74" s="149" t="str">
        <f>IF(LEN(LocatieLijst!F74)=0,"",LocatieLijst!F74)</f>
        <v/>
      </c>
      <c r="G74" s="149" t="str">
        <f>IF(LEN(LocatieLijst!K74)=0,"",LocatieLijst!K74)</f>
        <v/>
      </c>
      <c r="H74" s="150" t="str">
        <f>IF(G74="Vervalt","Vervalt",IF(G74=0,"",IF(LEN(G74)=0,"",(VLOOKUP($G74,PDC!$B$6:$I$74,2,FALSE)))))</f>
        <v/>
      </c>
      <c r="I74" s="149" t="str">
        <f>IF(LEN(LocatieLijst!M74)=0,"",LocatieLijst!M74)</f>
        <v/>
      </c>
      <c r="J74" s="2"/>
      <c r="K74" s="2"/>
      <c r="L74" s="3"/>
      <c r="M74" s="8"/>
      <c r="N74" s="8"/>
      <c r="O74" s="12"/>
      <c r="P74" s="4"/>
      <c r="Q74" s="4"/>
      <c r="R74" s="4"/>
      <c r="S74" s="72">
        <f t="shared" si="0"/>
        <v>0</v>
      </c>
      <c r="T74" s="72">
        <f>IF(G74="Vervalt",0,IF(G74=0,0,IF(LEN(G74)=0,0,(VLOOKUP($G74,PDC!$B$6:$I$74,6,FALSE)))))</f>
        <v>0</v>
      </c>
      <c r="U74" s="72">
        <f t="shared" si="1"/>
        <v>0</v>
      </c>
      <c r="V74" s="73">
        <f>IF(G74="Vervalt",0,IF(J74="Inkoop bij 3e partij",Q74*(1+PDC!$F$28),0))</f>
        <v>0</v>
      </c>
      <c r="W74" s="73">
        <f>IF(G74="Vervalt",0,IF(J74="Inkoop bij 3e partij",P74*(1+PDC!$F$27)+IF(G74=0,0,IF(LEN(G74)=0,0,VLOOKUP($G74,PDC!$B$6:$I$74,7,FALSE))),0))</f>
        <v>0</v>
      </c>
      <c r="X74" s="74">
        <f>IF(G74="Vervalt",0,IF(J74="Inkoop bij 3e partij",0,IF(G74=0,0,IF(LEN(G74)=0,0,VLOOKUP($G74,PDC!$B$6:$I$74,5,FALSE)))))</f>
        <v>0</v>
      </c>
      <c r="Y74" s="74">
        <f>IF(G74="Vervalt",0,IF(J74="On-Net maken",$M74*PDC!$F$23+$N74*PDC!$F$24+PDC!$F$22+$O74,0))</f>
        <v>0</v>
      </c>
    </row>
    <row r="75" spans="1:25" x14ac:dyDescent="0.3">
      <c r="A75" s="149" t="str">
        <f>IF(LEN(LocatieLijst!A75)=0,"",LocatieLijst!A75)</f>
        <v/>
      </c>
      <c r="B75" s="149" t="str">
        <f>IF(LEN(LocatieLijst!B75)=0,"",LocatieLijst!B75)</f>
        <v/>
      </c>
      <c r="C75" s="149" t="str">
        <f>IF(LEN(LocatieLijst!C75)=0,"",LocatieLijst!C75)</f>
        <v/>
      </c>
      <c r="D75" s="149" t="str">
        <f>IF(LEN(LocatieLijst!D75)=0,"",LocatieLijst!D75)</f>
        <v/>
      </c>
      <c r="E75" s="149" t="str">
        <f>IF(LEN(LocatieLijst!E75)=0,"",LocatieLijst!E75)</f>
        <v/>
      </c>
      <c r="F75" s="149" t="str">
        <f>IF(LEN(LocatieLijst!F75)=0,"",LocatieLijst!F75)</f>
        <v/>
      </c>
      <c r="G75" s="149" t="str">
        <f>IF(LEN(LocatieLijst!K75)=0,"",LocatieLijst!K75)</f>
        <v/>
      </c>
      <c r="H75" s="150" t="str">
        <f>IF(G75="Vervalt","Vervalt",IF(G75=0,"",IF(LEN(G75)=0,"",(VLOOKUP($G75,PDC!$B$6:$I$74,2,FALSE)))))</f>
        <v/>
      </c>
      <c r="I75" s="149" t="str">
        <f>IF(LEN(LocatieLijst!M75)=0,"",LocatieLijst!M75)</f>
        <v/>
      </c>
      <c r="J75" s="2"/>
      <c r="K75" s="2"/>
      <c r="L75" s="3"/>
      <c r="M75" s="8"/>
      <c r="N75" s="8"/>
      <c r="O75" s="12"/>
      <c r="P75" s="4"/>
      <c r="Q75" s="4"/>
      <c r="R75" s="4"/>
      <c r="S75" s="72">
        <f t="shared" si="0"/>
        <v>0</v>
      </c>
      <c r="T75" s="72">
        <f>IF(G75="Vervalt",0,IF(G75=0,0,IF(LEN(G75)=0,0,(VLOOKUP($G75,PDC!$B$6:$I$74,6,FALSE)))))</f>
        <v>0</v>
      </c>
      <c r="U75" s="72">
        <f t="shared" si="1"/>
        <v>0</v>
      </c>
      <c r="V75" s="73">
        <f>IF(G75="Vervalt",0,IF(J75="Inkoop bij 3e partij",Q75*(1+PDC!$F$28),0))</f>
        <v>0</v>
      </c>
      <c r="W75" s="73">
        <f>IF(G75="Vervalt",0,IF(J75="Inkoop bij 3e partij",P75*(1+PDC!$F$27)+IF(G75=0,0,IF(LEN(G75)=0,0,VLOOKUP($G75,PDC!$B$6:$I$74,7,FALSE))),0))</f>
        <v>0</v>
      </c>
      <c r="X75" s="74">
        <f>IF(G75="Vervalt",0,IF(J75="Inkoop bij 3e partij",0,IF(G75=0,0,IF(LEN(G75)=0,0,VLOOKUP($G75,PDC!$B$6:$I$74,5,FALSE)))))</f>
        <v>0</v>
      </c>
      <c r="Y75" s="74">
        <f>IF(G75="Vervalt",0,IF(J75="On-Net maken",$M75*PDC!$F$23+$N75*PDC!$F$24+PDC!$F$22+$O75,0))</f>
        <v>0</v>
      </c>
    </row>
    <row r="76" spans="1:25" x14ac:dyDescent="0.3">
      <c r="A76" s="149" t="str">
        <f>IF(LEN(LocatieLijst!A76)=0,"",LocatieLijst!A76)</f>
        <v/>
      </c>
      <c r="B76" s="149" t="str">
        <f>IF(LEN(LocatieLijst!B76)=0,"",LocatieLijst!B76)</f>
        <v/>
      </c>
      <c r="C76" s="149" t="str">
        <f>IF(LEN(LocatieLijst!C76)=0,"",LocatieLijst!C76)</f>
        <v/>
      </c>
      <c r="D76" s="149" t="str">
        <f>IF(LEN(LocatieLijst!D76)=0,"",LocatieLijst!D76)</f>
        <v/>
      </c>
      <c r="E76" s="149" t="str">
        <f>IF(LEN(LocatieLijst!E76)=0,"",LocatieLijst!E76)</f>
        <v/>
      </c>
      <c r="F76" s="149" t="str">
        <f>IF(LEN(LocatieLijst!F76)=0,"",LocatieLijst!F76)</f>
        <v/>
      </c>
      <c r="G76" s="149" t="str">
        <f>IF(LEN(LocatieLijst!K76)=0,"",LocatieLijst!K76)</f>
        <v/>
      </c>
      <c r="H76" s="150" t="str">
        <f>IF(G76="Vervalt","Vervalt",IF(G76=0,"",IF(LEN(G76)=0,"",(VLOOKUP($G76,PDC!$B$6:$I$74,2,FALSE)))))</f>
        <v/>
      </c>
      <c r="I76" s="149" t="str">
        <f>IF(LEN(LocatieLijst!M76)=0,"",LocatieLijst!M76)</f>
        <v/>
      </c>
      <c r="J76" s="2"/>
      <c r="K76" s="2"/>
      <c r="L76" s="3"/>
      <c r="M76" s="8"/>
      <c r="N76" s="8"/>
      <c r="O76" s="12"/>
      <c r="P76" s="4"/>
      <c r="Q76" s="4"/>
      <c r="R76" s="4"/>
      <c r="S76" s="72">
        <f t="shared" si="0"/>
        <v>0</v>
      </c>
      <c r="T76" s="72">
        <f>IF(G76="Vervalt",0,IF(G76=0,0,IF(LEN(G76)=0,0,(VLOOKUP($G76,PDC!$B$6:$I$74,6,FALSE)))))</f>
        <v>0</v>
      </c>
      <c r="U76" s="72">
        <f t="shared" si="1"/>
        <v>0</v>
      </c>
      <c r="V76" s="73">
        <f>IF(G76="Vervalt",0,IF(J76="Inkoop bij 3e partij",Q76*(1+PDC!$F$28),0))</f>
        <v>0</v>
      </c>
      <c r="W76" s="73">
        <f>IF(G76="Vervalt",0,IF(J76="Inkoop bij 3e partij",P76*(1+PDC!$F$27)+IF(G76=0,0,IF(LEN(G76)=0,0,VLOOKUP($G76,PDC!$B$6:$I$74,7,FALSE))),0))</f>
        <v>0</v>
      </c>
      <c r="X76" s="74">
        <f>IF(G76="Vervalt",0,IF(J76="Inkoop bij 3e partij",0,IF(G76=0,0,IF(LEN(G76)=0,0,VLOOKUP($G76,PDC!$B$6:$I$74,5,FALSE)))))</f>
        <v>0</v>
      </c>
      <c r="Y76" s="74">
        <f>IF(G76="Vervalt",0,IF(J76="On-Net maken",$M76*PDC!$F$23+$N76*PDC!$F$24+PDC!$F$22+$O76,0))</f>
        <v>0</v>
      </c>
    </row>
    <row r="77" spans="1:25" x14ac:dyDescent="0.3">
      <c r="A77" s="149" t="str">
        <f>IF(LEN(LocatieLijst!A77)=0,"",LocatieLijst!A77)</f>
        <v/>
      </c>
      <c r="B77" s="149" t="str">
        <f>IF(LEN(LocatieLijst!B77)=0,"",LocatieLijst!B77)</f>
        <v/>
      </c>
      <c r="C77" s="149" t="str">
        <f>IF(LEN(LocatieLijst!C77)=0,"",LocatieLijst!C77)</f>
        <v/>
      </c>
      <c r="D77" s="149" t="str">
        <f>IF(LEN(LocatieLijst!D77)=0,"",LocatieLijst!D77)</f>
        <v/>
      </c>
      <c r="E77" s="149" t="str">
        <f>IF(LEN(LocatieLijst!E77)=0,"",LocatieLijst!E77)</f>
        <v/>
      </c>
      <c r="F77" s="149" t="str">
        <f>IF(LEN(LocatieLijst!F77)=0,"",LocatieLijst!F77)</f>
        <v/>
      </c>
      <c r="G77" s="149" t="str">
        <f>IF(LEN(LocatieLijst!K77)=0,"",LocatieLijst!K77)</f>
        <v/>
      </c>
      <c r="H77" s="150" t="str">
        <f>IF(G77="Vervalt","Vervalt",IF(G77=0,"",IF(LEN(G77)=0,"",(VLOOKUP($G77,PDC!$B$6:$I$74,2,FALSE)))))</f>
        <v/>
      </c>
      <c r="I77" s="149" t="str">
        <f>IF(LEN(LocatieLijst!M77)=0,"",LocatieLijst!M77)</f>
        <v/>
      </c>
      <c r="J77" s="2"/>
      <c r="K77" s="2"/>
      <c r="L77" s="3"/>
      <c r="M77" s="8"/>
      <c r="N77" s="8"/>
      <c r="O77" s="12"/>
      <c r="P77" s="4"/>
      <c r="Q77" s="4"/>
      <c r="R77" s="4"/>
      <c r="S77" s="72">
        <f t="shared" ref="S77:S140" si="2">IF(J77="Inkoop bij 3e partij",V77,X77)</f>
        <v>0</v>
      </c>
      <c r="T77" s="72">
        <f>IF(G77="Vervalt",0,IF(G77=0,0,IF(LEN(G77)=0,0,(VLOOKUP($G77,PDC!$B$6:$I$74,6,FALSE)))))</f>
        <v>0</v>
      </c>
      <c r="U77" s="72">
        <f t="shared" ref="U77:U140" si="3">IF(J77="On-Net maken",Y77,IF(J77="Inkoop bij 3e partij",W77,0))</f>
        <v>0</v>
      </c>
      <c r="V77" s="73">
        <f>IF(G77="Vervalt",0,IF(J77="Inkoop bij 3e partij",Q77*(1+PDC!$F$28),0))</f>
        <v>0</v>
      </c>
      <c r="W77" s="73">
        <f>IF(G77="Vervalt",0,IF(J77="Inkoop bij 3e partij",P77*(1+PDC!$F$27)+IF(G77=0,0,IF(LEN(G77)=0,0,VLOOKUP($G77,PDC!$B$6:$I$74,7,FALSE))),0))</f>
        <v>0</v>
      </c>
      <c r="X77" s="74">
        <f>IF(G77="Vervalt",0,IF(J77="Inkoop bij 3e partij",0,IF(G77=0,0,IF(LEN(G77)=0,0,VLOOKUP($G77,PDC!$B$6:$I$74,5,FALSE)))))</f>
        <v>0</v>
      </c>
      <c r="Y77" s="74">
        <f>IF(G77="Vervalt",0,IF(J77="On-Net maken",$M77*PDC!$F$23+$N77*PDC!$F$24+PDC!$F$22+$O77,0))</f>
        <v>0</v>
      </c>
    </row>
    <row r="78" spans="1:25" x14ac:dyDescent="0.3">
      <c r="A78" s="149" t="str">
        <f>IF(LEN(LocatieLijst!A78)=0,"",LocatieLijst!A78)</f>
        <v/>
      </c>
      <c r="B78" s="149" t="str">
        <f>IF(LEN(LocatieLijst!B78)=0,"",LocatieLijst!B78)</f>
        <v/>
      </c>
      <c r="C78" s="149" t="str">
        <f>IF(LEN(LocatieLijst!C78)=0,"",LocatieLijst!C78)</f>
        <v/>
      </c>
      <c r="D78" s="149" t="str">
        <f>IF(LEN(LocatieLijst!D78)=0,"",LocatieLijst!D78)</f>
        <v/>
      </c>
      <c r="E78" s="149" t="str">
        <f>IF(LEN(LocatieLijst!E78)=0,"",LocatieLijst!E78)</f>
        <v/>
      </c>
      <c r="F78" s="149" t="str">
        <f>IF(LEN(LocatieLijst!F78)=0,"",LocatieLijst!F78)</f>
        <v/>
      </c>
      <c r="G78" s="149" t="str">
        <f>IF(LEN(LocatieLijst!K78)=0,"",LocatieLijst!K78)</f>
        <v/>
      </c>
      <c r="H78" s="150" t="str">
        <f>IF(G78="Vervalt","Vervalt",IF(G78=0,"",IF(LEN(G78)=0,"",(VLOOKUP($G78,PDC!$B$6:$I$74,2,FALSE)))))</f>
        <v/>
      </c>
      <c r="I78" s="149" t="str">
        <f>IF(LEN(LocatieLijst!M78)=0,"",LocatieLijst!M78)</f>
        <v/>
      </c>
      <c r="J78" s="2"/>
      <c r="K78" s="2"/>
      <c r="L78" s="3"/>
      <c r="M78" s="8"/>
      <c r="N78" s="8"/>
      <c r="O78" s="12"/>
      <c r="P78" s="4"/>
      <c r="Q78" s="4"/>
      <c r="R78" s="4"/>
      <c r="S78" s="72">
        <f t="shared" si="2"/>
        <v>0</v>
      </c>
      <c r="T78" s="72">
        <f>IF(G78="Vervalt",0,IF(G78=0,0,IF(LEN(G78)=0,0,(VLOOKUP($G78,PDC!$B$6:$I$74,6,FALSE)))))</f>
        <v>0</v>
      </c>
      <c r="U78" s="72">
        <f t="shared" si="3"/>
        <v>0</v>
      </c>
      <c r="V78" s="73">
        <f>IF(G78="Vervalt",0,IF(J78="Inkoop bij 3e partij",Q78*(1+PDC!$F$28),0))</f>
        <v>0</v>
      </c>
      <c r="W78" s="73">
        <f>IF(G78="Vervalt",0,IF(J78="Inkoop bij 3e partij",P78*(1+PDC!$F$27)+IF(G78=0,0,IF(LEN(G78)=0,0,VLOOKUP($G78,PDC!$B$6:$I$74,7,FALSE))),0))</f>
        <v>0</v>
      </c>
      <c r="X78" s="74">
        <f>IF(G78="Vervalt",0,IF(J78="Inkoop bij 3e partij",0,IF(G78=0,0,IF(LEN(G78)=0,0,VLOOKUP($G78,PDC!$B$6:$I$74,5,FALSE)))))</f>
        <v>0</v>
      </c>
      <c r="Y78" s="74">
        <f>IF(G78="Vervalt",0,IF(J78="On-Net maken",$M78*PDC!$F$23+$N78*PDC!$F$24+PDC!$F$22+$O78,0))</f>
        <v>0</v>
      </c>
    </row>
    <row r="79" spans="1:25" x14ac:dyDescent="0.3">
      <c r="A79" s="149" t="str">
        <f>IF(LEN(LocatieLijst!A79)=0,"",LocatieLijst!A79)</f>
        <v/>
      </c>
      <c r="B79" s="149" t="str">
        <f>IF(LEN(LocatieLijst!B79)=0,"",LocatieLijst!B79)</f>
        <v/>
      </c>
      <c r="C79" s="149" t="str">
        <f>IF(LEN(LocatieLijst!C79)=0,"",LocatieLijst!C79)</f>
        <v/>
      </c>
      <c r="D79" s="149" t="str">
        <f>IF(LEN(LocatieLijst!D79)=0,"",LocatieLijst!D79)</f>
        <v/>
      </c>
      <c r="E79" s="149" t="str">
        <f>IF(LEN(LocatieLijst!E79)=0,"",LocatieLijst!E79)</f>
        <v/>
      </c>
      <c r="F79" s="149" t="str">
        <f>IF(LEN(LocatieLijst!F79)=0,"",LocatieLijst!F79)</f>
        <v/>
      </c>
      <c r="G79" s="149" t="str">
        <f>IF(LEN(LocatieLijst!K79)=0,"",LocatieLijst!K79)</f>
        <v/>
      </c>
      <c r="H79" s="150" t="str">
        <f>IF(G79="Vervalt","Vervalt",IF(G79=0,"",IF(LEN(G79)=0,"",(VLOOKUP($G79,PDC!$B$6:$I$74,2,FALSE)))))</f>
        <v/>
      </c>
      <c r="I79" s="149" t="str">
        <f>IF(LEN(LocatieLijst!M79)=0,"",LocatieLijst!M79)</f>
        <v/>
      </c>
      <c r="J79" s="2"/>
      <c r="K79" s="2"/>
      <c r="L79" s="3"/>
      <c r="M79" s="8"/>
      <c r="N79" s="8"/>
      <c r="O79" s="12"/>
      <c r="P79" s="4"/>
      <c r="Q79" s="4"/>
      <c r="R79" s="4"/>
      <c r="S79" s="72">
        <f t="shared" si="2"/>
        <v>0</v>
      </c>
      <c r="T79" s="72">
        <f>IF(G79="Vervalt",0,IF(G79=0,0,IF(LEN(G79)=0,0,(VLOOKUP($G79,PDC!$B$6:$I$74,6,FALSE)))))</f>
        <v>0</v>
      </c>
      <c r="U79" s="72">
        <f t="shared" si="3"/>
        <v>0</v>
      </c>
      <c r="V79" s="73">
        <f>IF(G79="Vervalt",0,IF(J79="Inkoop bij 3e partij",Q79*(1+PDC!$F$28),0))</f>
        <v>0</v>
      </c>
      <c r="W79" s="73">
        <f>IF(G79="Vervalt",0,IF(J79="Inkoop bij 3e partij",P79*(1+PDC!$F$27)+IF(G79=0,0,IF(LEN(G79)=0,0,VLOOKUP($G79,PDC!$B$6:$I$74,7,FALSE))),0))</f>
        <v>0</v>
      </c>
      <c r="X79" s="74">
        <f>IF(G79="Vervalt",0,IF(J79="Inkoop bij 3e partij",0,IF(G79=0,0,IF(LEN(G79)=0,0,VLOOKUP($G79,PDC!$B$6:$I$74,5,FALSE)))))</f>
        <v>0</v>
      </c>
      <c r="Y79" s="74">
        <f>IF(G79="Vervalt",0,IF(J79="On-Net maken",$M79*PDC!$F$23+$N79*PDC!$F$24+PDC!$F$22+$O79,0))</f>
        <v>0</v>
      </c>
    </row>
    <row r="80" spans="1:25" x14ac:dyDescent="0.3">
      <c r="A80" s="149" t="str">
        <f>IF(LEN(LocatieLijst!A80)=0,"",LocatieLijst!A80)</f>
        <v/>
      </c>
      <c r="B80" s="149" t="str">
        <f>IF(LEN(LocatieLijst!B80)=0,"",LocatieLijst!B80)</f>
        <v/>
      </c>
      <c r="C80" s="149" t="str">
        <f>IF(LEN(LocatieLijst!C80)=0,"",LocatieLijst!C80)</f>
        <v/>
      </c>
      <c r="D80" s="149" t="str">
        <f>IF(LEN(LocatieLijst!D80)=0,"",LocatieLijst!D80)</f>
        <v/>
      </c>
      <c r="E80" s="149" t="str">
        <f>IF(LEN(LocatieLijst!E80)=0,"",LocatieLijst!E80)</f>
        <v/>
      </c>
      <c r="F80" s="149" t="str">
        <f>IF(LEN(LocatieLijst!F80)=0,"",LocatieLijst!F80)</f>
        <v/>
      </c>
      <c r="G80" s="149" t="str">
        <f>IF(LEN(LocatieLijst!K80)=0,"",LocatieLijst!K80)</f>
        <v/>
      </c>
      <c r="H80" s="150" t="str">
        <f>IF(G80="Vervalt","Vervalt",IF(G80=0,"",IF(LEN(G80)=0,"",(VLOOKUP($G80,PDC!$B$6:$I$74,2,FALSE)))))</f>
        <v/>
      </c>
      <c r="I80" s="149" t="str">
        <f>IF(LEN(LocatieLijst!M80)=0,"",LocatieLijst!M80)</f>
        <v/>
      </c>
      <c r="J80" s="2"/>
      <c r="K80" s="2"/>
      <c r="L80" s="3"/>
      <c r="M80" s="8"/>
      <c r="N80" s="8"/>
      <c r="O80" s="12"/>
      <c r="P80" s="4"/>
      <c r="Q80" s="4"/>
      <c r="R80" s="4"/>
      <c r="S80" s="72">
        <f t="shared" si="2"/>
        <v>0</v>
      </c>
      <c r="T80" s="72">
        <f>IF(G80="Vervalt",0,IF(G80=0,0,IF(LEN(G80)=0,0,(VLOOKUP($G80,PDC!$B$6:$I$74,6,FALSE)))))</f>
        <v>0</v>
      </c>
      <c r="U80" s="72">
        <f t="shared" si="3"/>
        <v>0</v>
      </c>
      <c r="V80" s="73">
        <f>IF(G80="Vervalt",0,IF(J80="Inkoop bij 3e partij",Q80*(1+PDC!$F$28),0))</f>
        <v>0</v>
      </c>
      <c r="W80" s="73">
        <f>IF(G80="Vervalt",0,IF(J80="Inkoop bij 3e partij",P80*(1+PDC!$F$27)+IF(G80=0,0,IF(LEN(G80)=0,0,VLOOKUP($G80,PDC!$B$6:$I$74,7,FALSE))),0))</f>
        <v>0</v>
      </c>
      <c r="X80" s="74">
        <f>IF(G80="Vervalt",0,IF(J80="Inkoop bij 3e partij",0,IF(G80=0,0,IF(LEN(G80)=0,0,VLOOKUP($G80,PDC!$B$6:$I$74,5,FALSE)))))</f>
        <v>0</v>
      </c>
      <c r="Y80" s="74">
        <f>IF(G80="Vervalt",0,IF(J80="On-Net maken",$M80*PDC!$F$23+$N80*PDC!$F$24+PDC!$F$22+$O80,0))</f>
        <v>0</v>
      </c>
    </row>
    <row r="81" spans="1:25" x14ac:dyDescent="0.3">
      <c r="A81" s="149" t="str">
        <f>IF(LEN(LocatieLijst!A81)=0,"",LocatieLijst!A81)</f>
        <v/>
      </c>
      <c r="B81" s="149" t="str">
        <f>IF(LEN(LocatieLijst!B81)=0,"",LocatieLijst!B81)</f>
        <v/>
      </c>
      <c r="C81" s="149" t="str">
        <f>IF(LEN(LocatieLijst!C81)=0,"",LocatieLijst!C81)</f>
        <v/>
      </c>
      <c r="D81" s="149" t="str">
        <f>IF(LEN(LocatieLijst!D81)=0,"",LocatieLijst!D81)</f>
        <v/>
      </c>
      <c r="E81" s="149" t="str">
        <f>IF(LEN(LocatieLijst!E81)=0,"",LocatieLijst!E81)</f>
        <v/>
      </c>
      <c r="F81" s="149" t="str">
        <f>IF(LEN(LocatieLijst!F81)=0,"",LocatieLijst!F81)</f>
        <v/>
      </c>
      <c r="G81" s="149" t="str">
        <f>IF(LEN(LocatieLijst!K81)=0,"",LocatieLijst!K81)</f>
        <v/>
      </c>
      <c r="H81" s="150" t="str">
        <f>IF(G81="Vervalt","Vervalt",IF(G81=0,"",IF(LEN(G81)=0,"",(VLOOKUP($G81,PDC!$B$6:$I$74,2,FALSE)))))</f>
        <v/>
      </c>
      <c r="I81" s="149" t="str">
        <f>IF(LEN(LocatieLijst!M81)=0,"",LocatieLijst!M81)</f>
        <v/>
      </c>
      <c r="J81" s="2"/>
      <c r="K81" s="2"/>
      <c r="L81" s="3"/>
      <c r="M81" s="8"/>
      <c r="N81" s="8"/>
      <c r="O81" s="12"/>
      <c r="P81" s="4"/>
      <c r="Q81" s="4"/>
      <c r="R81" s="4"/>
      <c r="S81" s="72">
        <f t="shared" si="2"/>
        <v>0</v>
      </c>
      <c r="T81" s="72">
        <f>IF(G81="Vervalt",0,IF(G81=0,0,IF(LEN(G81)=0,0,(VLOOKUP($G81,PDC!$B$6:$I$74,6,FALSE)))))</f>
        <v>0</v>
      </c>
      <c r="U81" s="72">
        <f t="shared" si="3"/>
        <v>0</v>
      </c>
      <c r="V81" s="73">
        <f>IF(G81="Vervalt",0,IF(J81="Inkoop bij 3e partij",Q81*(1+PDC!$F$28),0))</f>
        <v>0</v>
      </c>
      <c r="W81" s="73">
        <f>IF(G81="Vervalt",0,IF(J81="Inkoop bij 3e partij",P81*(1+PDC!$F$27)+IF(G81=0,0,IF(LEN(G81)=0,0,VLOOKUP($G81,PDC!$B$6:$I$74,7,FALSE))),0))</f>
        <v>0</v>
      </c>
      <c r="X81" s="74">
        <f>IF(G81="Vervalt",0,IF(J81="Inkoop bij 3e partij",0,IF(G81=0,0,IF(LEN(G81)=0,0,VLOOKUP($G81,PDC!$B$6:$I$74,5,FALSE)))))</f>
        <v>0</v>
      </c>
      <c r="Y81" s="74">
        <f>IF(G81="Vervalt",0,IF(J81="On-Net maken",$M81*PDC!$F$23+$N81*PDC!$F$24+PDC!$F$22+$O81,0))</f>
        <v>0</v>
      </c>
    </row>
    <row r="82" spans="1:25" x14ac:dyDescent="0.3">
      <c r="A82" s="149" t="str">
        <f>IF(LEN(LocatieLijst!A82)=0,"",LocatieLijst!A82)</f>
        <v/>
      </c>
      <c r="B82" s="149" t="str">
        <f>IF(LEN(LocatieLijst!B82)=0,"",LocatieLijst!B82)</f>
        <v/>
      </c>
      <c r="C82" s="149" t="str">
        <f>IF(LEN(LocatieLijst!C82)=0,"",LocatieLijst!C82)</f>
        <v/>
      </c>
      <c r="D82" s="149" t="str">
        <f>IF(LEN(LocatieLijst!D82)=0,"",LocatieLijst!D82)</f>
        <v/>
      </c>
      <c r="E82" s="149" t="str">
        <f>IF(LEN(LocatieLijst!E82)=0,"",LocatieLijst!E82)</f>
        <v/>
      </c>
      <c r="F82" s="149" t="str">
        <f>IF(LEN(LocatieLijst!F82)=0,"",LocatieLijst!F82)</f>
        <v/>
      </c>
      <c r="G82" s="149" t="str">
        <f>IF(LEN(LocatieLijst!K82)=0,"",LocatieLijst!K82)</f>
        <v/>
      </c>
      <c r="H82" s="150" t="str">
        <f>IF(G82="Vervalt","Vervalt",IF(G82=0,"",IF(LEN(G82)=0,"",(VLOOKUP($G82,PDC!$B$6:$I$74,2,FALSE)))))</f>
        <v/>
      </c>
      <c r="I82" s="149" t="str">
        <f>IF(LEN(LocatieLijst!M82)=0,"",LocatieLijst!M82)</f>
        <v/>
      </c>
      <c r="J82" s="2"/>
      <c r="K82" s="2"/>
      <c r="L82" s="3"/>
      <c r="M82" s="8"/>
      <c r="N82" s="8"/>
      <c r="O82" s="12"/>
      <c r="P82" s="4"/>
      <c r="Q82" s="4"/>
      <c r="R82" s="4"/>
      <c r="S82" s="72">
        <f t="shared" si="2"/>
        <v>0</v>
      </c>
      <c r="T82" s="72">
        <f>IF(G82="Vervalt",0,IF(G82=0,0,IF(LEN(G82)=0,0,(VLOOKUP($G82,PDC!$B$6:$I$74,6,FALSE)))))</f>
        <v>0</v>
      </c>
      <c r="U82" s="72">
        <f t="shared" si="3"/>
        <v>0</v>
      </c>
      <c r="V82" s="73">
        <f>IF(G82="Vervalt",0,IF(J82="Inkoop bij 3e partij",Q82*(1+PDC!$F$28),0))</f>
        <v>0</v>
      </c>
      <c r="W82" s="73">
        <f>IF(G82="Vervalt",0,IF(J82="Inkoop bij 3e partij",P82*(1+PDC!$F$27)+IF(G82=0,0,IF(LEN(G82)=0,0,VLOOKUP($G82,PDC!$B$6:$I$74,7,FALSE))),0))</f>
        <v>0</v>
      </c>
      <c r="X82" s="74">
        <f>IF(G82="Vervalt",0,IF(J82="Inkoop bij 3e partij",0,IF(G82=0,0,IF(LEN(G82)=0,0,VLOOKUP($G82,PDC!$B$6:$I$74,5,FALSE)))))</f>
        <v>0</v>
      </c>
      <c r="Y82" s="74">
        <f>IF(G82="Vervalt",0,IF(J82="On-Net maken",$M82*PDC!$F$23+$N82*PDC!$F$24+PDC!$F$22+$O82,0))</f>
        <v>0</v>
      </c>
    </row>
    <row r="83" spans="1:25" x14ac:dyDescent="0.3">
      <c r="A83" s="149" t="str">
        <f>IF(LEN(LocatieLijst!A83)=0,"",LocatieLijst!A83)</f>
        <v/>
      </c>
      <c r="B83" s="149" t="str">
        <f>IF(LEN(LocatieLijst!B83)=0,"",LocatieLijst!B83)</f>
        <v/>
      </c>
      <c r="C83" s="149" t="str">
        <f>IF(LEN(LocatieLijst!C83)=0,"",LocatieLijst!C83)</f>
        <v/>
      </c>
      <c r="D83" s="149" t="str">
        <f>IF(LEN(LocatieLijst!D83)=0,"",LocatieLijst!D83)</f>
        <v/>
      </c>
      <c r="E83" s="149" t="str">
        <f>IF(LEN(LocatieLijst!E83)=0,"",LocatieLijst!E83)</f>
        <v/>
      </c>
      <c r="F83" s="149" t="str">
        <f>IF(LEN(LocatieLijst!F83)=0,"",LocatieLijst!F83)</f>
        <v/>
      </c>
      <c r="G83" s="149" t="str">
        <f>IF(LEN(LocatieLijst!K83)=0,"",LocatieLijst!K83)</f>
        <v/>
      </c>
      <c r="H83" s="150" t="str">
        <f>IF(G83="Vervalt","Vervalt",IF(G83=0,"",IF(LEN(G83)=0,"",(VLOOKUP($G83,PDC!$B$6:$I$74,2,FALSE)))))</f>
        <v/>
      </c>
      <c r="I83" s="149" t="str">
        <f>IF(LEN(LocatieLijst!M83)=0,"",LocatieLijst!M83)</f>
        <v/>
      </c>
      <c r="J83" s="2"/>
      <c r="K83" s="2"/>
      <c r="L83" s="3"/>
      <c r="M83" s="8"/>
      <c r="N83" s="8"/>
      <c r="O83" s="12"/>
      <c r="P83" s="4"/>
      <c r="Q83" s="4"/>
      <c r="R83" s="4"/>
      <c r="S83" s="72">
        <f t="shared" si="2"/>
        <v>0</v>
      </c>
      <c r="T83" s="72">
        <f>IF(G83="Vervalt",0,IF(G83=0,0,IF(LEN(G83)=0,0,(VLOOKUP($G83,PDC!$B$6:$I$74,6,FALSE)))))</f>
        <v>0</v>
      </c>
      <c r="U83" s="72">
        <f t="shared" si="3"/>
        <v>0</v>
      </c>
      <c r="V83" s="73">
        <f>IF(G83="Vervalt",0,IF(J83="Inkoop bij 3e partij",Q83*(1+PDC!$F$28),0))</f>
        <v>0</v>
      </c>
      <c r="W83" s="73">
        <f>IF(G83="Vervalt",0,IF(J83="Inkoop bij 3e partij",P83*(1+PDC!$F$27)+IF(G83=0,0,IF(LEN(G83)=0,0,VLOOKUP($G83,PDC!$B$6:$I$74,7,FALSE))),0))</f>
        <v>0</v>
      </c>
      <c r="X83" s="74">
        <f>IF(G83="Vervalt",0,IF(J83="Inkoop bij 3e partij",0,IF(G83=0,0,IF(LEN(G83)=0,0,VLOOKUP($G83,PDC!$B$6:$I$74,5,FALSE)))))</f>
        <v>0</v>
      </c>
      <c r="Y83" s="74">
        <f>IF(G83="Vervalt",0,IF(J83="On-Net maken",$M83*PDC!$F$23+$N83*PDC!$F$24+PDC!$F$22+$O83,0))</f>
        <v>0</v>
      </c>
    </row>
    <row r="84" spans="1:25" x14ac:dyDescent="0.3">
      <c r="A84" s="149" t="str">
        <f>IF(LEN(LocatieLijst!A84)=0,"",LocatieLijst!A84)</f>
        <v/>
      </c>
      <c r="B84" s="149" t="str">
        <f>IF(LEN(LocatieLijst!B84)=0,"",LocatieLijst!B84)</f>
        <v/>
      </c>
      <c r="C84" s="149" t="str">
        <f>IF(LEN(LocatieLijst!C84)=0,"",LocatieLijst!C84)</f>
        <v/>
      </c>
      <c r="D84" s="149" t="str">
        <f>IF(LEN(LocatieLijst!D84)=0,"",LocatieLijst!D84)</f>
        <v/>
      </c>
      <c r="E84" s="149" t="str">
        <f>IF(LEN(LocatieLijst!E84)=0,"",LocatieLijst!E84)</f>
        <v/>
      </c>
      <c r="F84" s="149" t="str">
        <f>IF(LEN(LocatieLijst!F84)=0,"",LocatieLijst!F84)</f>
        <v/>
      </c>
      <c r="G84" s="149" t="str">
        <f>IF(LEN(LocatieLijst!K84)=0,"",LocatieLijst!K84)</f>
        <v/>
      </c>
      <c r="H84" s="150" t="str">
        <f>IF(G84="Vervalt","Vervalt",IF(G84=0,"",IF(LEN(G84)=0,"",(VLOOKUP($G84,PDC!$B$6:$I$74,2,FALSE)))))</f>
        <v/>
      </c>
      <c r="I84" s="149" t="str">
        <f>IF(LEN(LocatieLijst!M84)=0,"",LocatieLijst!M84)</f>
        <v/>
      </c>
      <c r="J84" s="2"/>
      <c r="K84" s="2"/>
      <c r="L84" s="3"/>
      <c r="M84" s="8"/>
      <c r="N84" s="8"/>
      <c r="O84" s="12"/>
      <c r="P84" s="4"/>
      <c r="Q84" s="4"/>
      <c r="R84" s="4"/>
      <c r="S84" s="72">
        <f t="shared" si="2"/>
        <v>0</v>
      </c>
      <c r="T84" s="72">
        <f>IF(G84="Vervalt",0,IF(G84=0,0,IF(LEN(G84)=0,0,(VLOOKUP($G84,PDC!$B$6:$I$74,6,FALSE)))))</f>
        <v>0</v>
      </c>
      <c r="U84" s="72">
        <f t="shared" si="3"/>
        <v>0</v>
      </c>
      <c r="V84" s="73">
        <f>IF(G84="Vervalt",0,IF(J84="Inkoop bij 3e partij",Q84*(1+PDC!$F$28),0))</f>
        <v>0</v>
      </c>
      <c r="W84" s="73">
        <f>IF(G84="Vervalt",0,IF(J84="Inkoop bij 3e partij",P84*(1+PDC!$F$27)+IF(G84=0,0,IF(LEN(G84)=0,0,VLOOKUP($G84,PDC!$B$6:$I$74,7,FALSE))),0))</f>
        <v>0</v>
      </c>
      <c r="X84" s="74">
        <f>IF(G84="Vervalt",0,IF(J84="Inkoop bij 3e partij",0,IF(G84=0,0,IF(LEN(G84)=0,0,VLOOKUP($G84,PDC!$B$6:$I$74,5,FALSE)))))</f>
        <v>0</v>
      </c>
      <c r="Y84" s="74">
        <f>IF(G84="Vervalt",0,IF(J84="On-Net maken",$M84*PDC!$F$23+$N84*PDC!$F$24+PDC!$F$22+$O84,0))</f>
        <v>0</v>
      </c>
    </row>
    <row r="85" spans="1:25" x14ac:dyDescent="0.3">
      <c r="A85" s="149" t="str">
        <f>IF(LEN(LocatieLijst!A85)=0,"",LocatieLijst!A85)</f>
        <v/>
      </c>
      <c r="B85" s="149" t="str">
        <f>IF(LEN(LocatieLijst!B85)=0,"",LocatieLijst!B85)</f>
        <v/>
      </c>
      <c r="C85" s="149" t="str">
        <f>IF(LEN(LocatieLijst!C85)=0,"",LocatieLijst!C85)</f>
        <v/>
      </c>
      <c r="D85" s="149" t="str">
        <f>IF(LEN(LocatieLijst!D85)=0,"",LocatieLijst!D85)</f>
        <v/>
      </c>
      <c r="E85" s="149" t="str">
        <f>IF(LEN(LocatieLijst!E85)=0,"",LocatieLijst!E85)</f>
        <v/>
      </c>
      <c r="F85" s="149" t="str">
        <f>IF(LEN(LocatieLijst!F85)=0,"",LocatieLijst!F85)</f>
        <v/>
      </c>
      <c r="G85" s="149" t="str">
        <f>IF(LEN(LocatieLijst!K85)=0,"",LocatieLijst!K85)</f>
        <v/>
      </c>
      <c r="H85" s="150" t="str">
        <f>IF(G85="Vervalt","Vervalt",IF(G85=0,"",IF(LEN(G85)=0,"",(VLOOKUP($G85,PDC!$B$6:$I$74,2,FALSE)))))</f>
        <v/>
      </c>
      <c r="I85" s="149" t="str">
        <f>IF(LEN(LocatieLijst!M85)=0,"",LocatieLijst!M85)</f>
        <v/>
      </c>
      <c r="J85" s="2"/>
      <c r="K85" s="2"/>
      <c r="L85" s="3"/>
      <c r="M85" s="8"/>
      <c r="N85" s="8"/>
      <c r="O85" s="12"/>
      <c r="P85" s="4"/>
      <c r="Q85" s="4"/>
      <c r="R85" s="4"/>
      <c r="S85" s="72">
        <f t="shared" si="2"/>
        <v>0</v>
      </c>
      <c r="T85" s="72">
        <f>IF(G85="Vervalt",0,IF(G85=0,0,IF(LEN(G85)=0,0,(VLOOKUP($G85,PDC!$B$6:$I$74,6,FALSE)))))</f>
        <v>0</v>
      </c>
      <c r="U85" s="72">
        <f t="shared" si="3"/>
        <v>0</v>
      </c>
      <c r="V85" s="73">
        <f>IF(G85="Vervalt",0,IF(J85="Inkoop bij 3e partij",Q85*(1+PDC!$F$28),0))</f>
        <v>0</v>
      </c>
      <c r="W85" s="73">
        <f>IF(G85="Vervalt",0,IF(J85="Inkoop bij 3e partij",P85*(1+PDC!$F$27)+IF(G85=0,0,IF(LEN(G85)=0,0,VLOOKUP($G85,PDC!$B$6:$I$74,7,FALSE))),0))</f>
        <v>0</v>
      </c>
      <c r="X85" s="74">
        <f>IF(G85="Vervalt",0,IF(J85="Inkoop bij 3e partij",0,IF(G85=0,0,IF(LEN(G85)=0,0,VLOOKUP($G85,PDC!$B$6:$I$74,5,FALSE)))))</f>
        <v>0</v>
      </c>
      <c r="Y85" s="74">
        <f>IF(G85="Vervalt",0,IF(J85="On-Net maken",$M85*PDC!$F$23+$N85*PDC!$F$24+PDC!$F$22+$O85,0))</f>
        <v>0</v>
      </c>
    </row>
    <row r="86" spans="1:25" x14ac:dyDescent="0.3">
      <c r="A86" s="149" t="str">
        <f>IF(LEN(LocatieLijst!A86)=0,"",LocatieLijst!A86)</f>
        <v/>
      </c>
      <c r="B86" s="149" t="str">
        <f>IF(LEN(LocatieLijst!B86)=0,"",LocatieLijst!B86)</f>
        <v/>
      </c>
      <c r="C86" s="149" t="str">
        <f>IF(LEN(LocatieLijst!C86)=0,"",LocatieLijst!C86)</f>
        <v/>
      </c>
      <c r="D86" s="149" t="str">
        <f>IF(LEN(LocatieLijst!D86)=0,"",LocatieLijst!D86)</f>
        <v/>
      </c>
      <c r="E86" s="149" t="str">
        <f>IF(LEN(LocatieLijst!E86)=0,"",LocatieLijst!E86)</f>
        <v/>
      </c>
      <c r="F86" s="149" t="str">
        <f>IF(LEN(LocatieLijst!F86)=0,"",LocatieLijst!F86)</f>
        <v/>
      </c>
      <c r="G86" s="149" t="str">
        <f>IF(LEN(LocatieLijst!K86)=0,"",LocatieLijst!K86)</f>
        <v/>
      </c>
      <c r="H86" s="150" t="str">
        <f>IF(G86="Vervalt","Vervalt",IF(G86=0,"",IF(LEN(G86)=0,"",(VLOOKUP($G86,PDC!$B$6:$I$74,2,FALSE)))))</f>
        <v/>
      </c>
      <c r="I86" s="149" t="str">
        <f>IF(LEN(LocatieLijst!M86)=0,"",LocatieLijst!M86)</f>
        <v/>
      </c>
      <c r="J86" s="2"/>
      <c r="K86" s="2"/>
      <c r="L86" s="3"/>
      <c r="M86" s="8"/>
      <c r="N86" s="8"/>
      <c r="O86" s="12"/>
      <c r="P86" s="4"/>
      <c r="Q86" s="4"/>
      <c r="R86" s="4"/>
      <c r="S86" s="72">
        <f t="shared" si="2"/>
        <v>0</v>
      </c>
      <c r="T86" s="72">
        <f>IF(G86="Vervalt",0,IF(G86=0,0,IF(LEN(G86)=0,0,(VLOOKUP($G86,PDC!$B$6:$I$74,6,FALSE)))))</f>
        <v>0</v>
      </c>
      <c r="U86" s="72">
        <f t="shared" si="3"/>
        <v>0</v>
      </c>
      <c r="V86" s="73">
        <f>IF(G86="Vervalt",0,IF(J86="Inkoop bij 3e partij",Q86*(1+PDC!$F$28),0))</f>
        <v>0</v>
      </c>
      <c r="W86" s="73">
        <f>IF(G86="Vervalt",0,IF(J86="Inkoop bij 3e partij",P86*(1+PDC!$F$27)+IF(G86=0,0,IF(LEN(G86)=0,0,VLOOKUP($G86,PDC!$B$6:$I$74,7,FALSE))),0))</f>
        <v>0</v>
      </c>
      <c r="X86" s="74">
        <f>IF(G86="Vervalt",0,IF(J86="Inkoop bij 3e partij",0,IF(G86=0,0,IF(LEN(G86)=0,0,VLOOKUP($G86,PDC!$B$6:$I$74,5,FALSE)))))</f>
        <v>0</v>
      </c>
      <c r="Y86" s="74">
        <f>IF(G86="Vervalt",0,IF(J86="On-Net maken",$M86*PDC!$F$23+$N86*PDC!$F$24+PDC!$F$22+$O86,0))</f>
        <v>0</v>
      </c>
    </row>
    <row r="87" spans="1:25" x14ac:dyDescent="0.3">
      <c r="A87" s="149" t="str">
        <f>IF(LEN(LocatieLijst!A87)=0,"",LocatieLijst!A87)</f>
        <v/>
      </c>
      <c r="B87" s="149" t="str">
        <f>IF(LEN(LocatieLijst!B87)=0,"",LocatieLijst!B87)</f>
        <v/>
      </c>
      <c r="C87" s="149" t="str">
        <f>IF(LEN(LocatieLijst!C87)=0,"",LocatieLijst!C87)</f>
        <v/>
      </c>
      <c r="D87" s="149" t="str">
        <f>IF(LEN(LocatieLijst!D87)=0,"",LocatieLijst!D87)</f>
        <v/>
      </c>
      <c r="E87" s="149" t="str">
        <f>IF(LEN(LocatieLijst!E87)=0,"",LocatieLijst!E87)</f>
        <v/>
      </c>
      <c r="F87" s="149" t="str">
        <f>IF(LEN(LocatieLijst!F87)=0,"",LocatieLijst!F87)</f>
        <v/>
      </c>
      <c r="G87" s="149" t="str">
        <f>IF(LEN(LocatieLijst!K87)=0,"",LocatieLijst!K87)</f>
        <v/>
      </c>
      <c r="H87" s="150" t="str">
        <f>IF(G87="Vervalt","Vervalt",IF(G87=0,"",IF(LEN(G87)=0,"",(VLOOKUP($G87,PDC!$B$6:$I$74,2,FALSE)))))</f>
        <v/>
      </c>
      <c r="I87" s="149" t="str">
        <f>IF(LEN(LocatieLijst!M87)=0,"",LocatieLijst!M87)</f>
        <v/>
      </c>
      <c r="J87" s="2"/>
      <c r="K87" s="2"/>
      <c r="L87" s="3"/>
      <c r="M87" s="8"/>
      <c r="N87" s="8"/>
      <c r="O87" s="12"/>
      <c r="P87" s="4"/>
      <c r="Q87" s="4"/>
      <c r="R87" s="4"/>
      <c r="S87" s="72">
        <f t="shared" si="2"/>
        <v>0</v>
      </c>
      <c r="T87" s="72">
        <f>IF(G87="Vervalt",0,IF(G87=0,0,IF(LEN(G87)=0,0,(VLOOKUP($G87,PDC!$B$6:$I$74,6,FALSE)))))</f>
        <v>0</v>
      </c>
      <c r="U87" s="72">
        <f t="shared" si="3"/>
        <v>0</v>
      </c>
      <c r="V87" s="73">
        <f>IF(G87="Vervalt",0,IF(J87="Inkoop bij 3e partij",Q87*(1+PDC!$F$28),0))</f>
        <v>0</v>
      </c>
      <c r="W87" s="73">
        <f>IF(G87="Vervalt",0,IF(J87="Inkoop bij 3e partij",P87*(1+PDC!$F$27)+IF(G87=0,0,IF(LEN(G87)=0,0,VLOOKUP($G87,PDC!$B$6:$I$74,7,FALSE))),0))</f>
        <v>0</v>
      </c>
      <c r="X87" s="74">
        <f>IF(G87="Vervalt",0,IF(J87="Inkoop bij 3e partij",0,IF(G87=0,0,IF(LEN(G87)=0,0,VLOOKUP($G87,PDC!$B$6:$I$74,5,FALSE)))))</f>
        <v>0</v>
      </c>
      <c r="Y87" s="74">
        <f>IF(G87="Vervalt",0,IF(J87="On-Net maken",$M87*PDC!$F$23+$N87*PDC!$F$24+PDC!$F$22+$O87,0))</f>
        <v>0</v>
      </c>
    </row>
    <row r="88" spans="1:25" x14ac:dyDescent="0.3">
      <c r="A88" s="149" t="str">
        <f>IF(LEN(LocatieLijst!A88)=0,"",LocatieLijst!A88)</f>
        <v/>
      </c>
      <c r="B88" s="149" t="str">
        <f>IF(LEN(LocatieLijst!B88)=0,"",LocatieLijst!B88)</f>
        <v/>
      </c>
      <c r="C88" s="149" t="str">
        <f>IF(LEN(LocatieLijst!C88)=0,"",LocatieLijst!C88)</f>
        <v/>
      </c>
      <c r="D88" s="149" t="str">
        <f>IF(LEN(LocatieLijst!D88)=0,"",LocatieLijst!D88)</f>
        <v/>
      </c>
      <c r="E88" s="149" t="str">
        <f>IF(LEN(LocatieLijst!E88)=0,"",LocatieLijst!E88)</f>
        <v/>
      </c>
      <c r="F88" s="149" t="str">
        <f>IF(LEN(LocatieLijst!F88)=0,"",LocatieLijst!F88)</f>
        <v/>
      </c>
      <c r="G88" s="149" t="str">
        <f>IF(LEN(LocatieLijst!K88)=0,"",LocatieLijst!K88)</f>
        <v/>
      </c>
      <c r="H88" s="150" t="str">
        <f>IF(G88="Vervalt","Vervalt",IF(G88=0,"",IF(LEN(G88)=0,"",(VLOOKUP($G88,PDC!$B$6:$I$74,2,FALSE)))))</f>
        <v/>
      </c>
      <c r="I88" s="149" t="str">
        <f>IF(LEN(LocatieLijst!M88)=0,"",LocatieLijst!M88)</f>
        <v/>
      </c>
      <c r="J88" s="2"/>
      <c r="K88" s="2"/>
      <c r="L88" s="3"/>
      <c r="M88" s="8"/>
      <c r="N88" s="8"/>
      <c r="O88" s="12"/>
      <c r="P88" s="4"/>
      <c r="Q88" s="4"/>
      <c r="R88" s="4"/>
      <c r="S88" s="72">
        <f t="shared" si="2"/>
        <v>0</v>
      </c>
      <c r="T88" s="72">
        <f>IF(G88="Vervalt",0,IF(G88=0,0,IF(LEN(G88)=0,0,(VLOOKUP($G88,PDC!$B$6:$I$74,6,FALSE)))))</f>
        <v>0</v>
      </c>
      <c r="U88" s="72">
        <f t="shared" si="3"/>
        <v>0</v>
      </c>
      <c r="V88" s="73">
        <f>IF(G88="Vervalt",0,IF(J88="Inkoop bij 3e partij",Q88*(1+PDC!$F$28),0))</f>
        <v>0</v>
      </c>
      <c r="W88" s="73">
        <f>IF(G88="Vervalt",0,IF(J88="Inkoop bij 3e partij",P88*(1+PDC!$F$27)+IF(G88=0,0,IF(LEN(G88)=0,0,VLOOKUP($G88,PDC!$B$6:$I$74,7,FALSE))),0))</f>
        <v>0</v>
      </c>
      <c r="X88" s="74">
        <f>IF(G88="Vervalt",0,IF(J88="Inkoop bij 3e partij",0,IF(G88=0,0,IF(LEN(G88)=0,0,VLOOKUP($G88,PDC!$B$6:$I$74,5,FALSE)))))</f>
        <v>0</v>
      </c>
      <c r="Y88" s="74">
        <f>IF(G88="Vervalt",0,IF(J88="On-Net maken",$M88*PDC!$F$23+$N88*PDC!$F$24+PDC!$F$22+$O88,0))</f>
        <v>0</v>
      </c>
    </row>
    <row r="89" spans="1:25" x14ac:dyDescent="0.3">
      <c r="A89" s="149" t="str">
        <f>IF(LEN(LocatieLijst!A89)=0,"",LocatieLijst!A89)</f>
        <v/>
      </c>
      <c r="B89" s="149" t="str">
        <f>IF(LEN(LocatieLijst!B89)=0,"",LocatieLijst!B89)</f>
        <v/>
      </c>
      <c r="C89" s="149" t="str">
        <f>IF(LEN(LocatieLijst!C89)=0,"",LocatieLijst!C89)</f>
        <v/>
      </c>
      <c r="D89" s="149" t="str">
        <f>IF(LEN(LocatieLijst!D89)=0,"",LocatieLijst!D89)</f>
        <v/>
      </c>
      <c r="E89" s="149" t="str">
        <f>IF(LEN(LocatieLijst!E89)=0,"",LocatieLijst!E89)</f>
        <v/>
      </c>
      <c r="F89" s="149" t="str">
        <f>IF(LEN(LocatieLijst!F89)=0,"",LocatieLijst!F89)</f>
        <v/>
      </c>
      <c r="G89" s="149" t="str">
        <f>IF(LEN(LocatieLijst!K89)=0,"",LocatieLijst!K89)</f>
        <v/>
      </c>
      <c r="H89" s="150" t="str">
        <f>IF(G89="Vervalt","Vervalt",IF(G89=0,"",IF(LEN(G89)=0,"",(VLOOKUP($G89,PDC!$B$6:$I$74,2,FALSE)))))</f>
        <v/>
      </c>
      <c r="I89" s="149" t="str">
        <f>IF(LEN(LocatieLijst!M89)=0,"",LocatieLijst!M89)</f>
        <v/>
      </c>
      <c r="J89" s="2"/>
      <c r="K89" s="2"/>
      <c r="L89" s="3"/>
      <c r="M89" s="8"/>
      <c r="N89" s="8"/>
      <c r="O89" s="12"/>
      <c r="P89" s="4"/>
      <c r="Q89" s="4"/>
      <c r="R89" s="4"/>
      <c r="S89" s="72">
        <f t="shared" si="2"/>
        <v>0</v>
      </c>
      <c r="T89" s="72">
        <f>IF(G89="Vervalt",0,IF(G89=0,0,IF(LEN(G89)=0,0,(VLOOKUP($G89,PDC!$B$6:$I$74,6,FALSE)))))</f>
        <v>0</v>
      </c>
      <c r="U89" s="72">
        <f t="shared" si="3"/>
        <v>0</v>
      </c>
      <c r="V89" s="73">
        <f>IF(G89="Vervalt",0,IF(J89="Inkoop bij 3e partij",Q89*(1+PDC!$F$28),0))</f>
        <v>0</v>
      </c>
      <c r="W89" s="73">
        <f>IF(G89="Vervalt",0,IF(J89="Inkoop bij 3e partij",P89*(1+PDC!$F$27)+IF(G89=0,0,IF(LEN(G89)=0,0,VLOOKUP($G89,PDC!$B$6:$I$74,7,FALSE))),0))</f>
        <v>0</v>
      </c>
      <c r="X89" s="74">
        <f>IF(G89="Vervalt",0,IF(J89="Inkoop bij 3e partij",0,IF(G89=0,0,IF(LEN(G89)=0,0,VLOOKUP($G89,PDC!$B$6:$I$74,5,FALSE)))))</f>
        <v>0</v>
      </c>
      <c r="Y89" s="74">
        <f>IF(G89="Vervalt",0,IF(J89="On-Net maken",$M89*PDC!$F$23+$N89*PDC!$F$24+PDC!$F$22+$O89,0))</f>
        <v>0</v>
      </c>
    </row>
    <row r="90" spans="1:25" x14ac:dyDescent="0.3">
      <c r="A90" s="149" t="str">
        <f>IF(LEN(LocatieLijst!A90)=0,"",LocatieLijst!A90)</f>
        <v/>
      </c>
      <c r="B90" s="149" t="str">
        <f>IF(LEN(LocatieLijst!B90)=0,"",LocatieLijst!B90)</f>
        <v/>
      </c>
      <c r="C90" s="149" t="str">
        <f>IF(LEN(LocatieLijst!C90)=0,"",LocatieLijst!C90)</f>
        <v/>
      </c>
      <c r="D90" s="149" t="str">
        <f>IF(LEN(LocatieLijst!D90)=0,"",LocatieLijst!D90)</f>
        <v/>
      </c>
      <c r="E90" s="149" t="str">
        <f>IF(LEN(LocatieLijst!E90)=0,"",LocatieLijst!E90)</f>
        <v/>
      </c>
      <c r="F90" s="149" t="str">
        <f>IF(LEN(LocatieLijst!F90)=0,"",LocatieLijst!F90)</f>
        <v/>
      </c>
      <c r="G90" s="149" t="str">
        <f>IF(LEN(LocatieLijst!K90)=0,"",LocatieLijst!K90)</f>
        <v/>
      </c>
      <c r="H90" s="150" t="str">
        <f>IF(G90="Vervalt","Vervalt",IF(G90=0,"",IF(LEN(G90)=0,"",(VLOOKUP($G90,PDC!$B$6:$I$74,2,FALSE)))))</f>
        <v/>
      </c>
      <c r="I90" s="149" t="str">
        <f>IF(LEN(LocatieLijst!M90)=0,"",LocatieLijst!M90)</f>
        <v/>
      </c>
      <c r="J90" s="2"/>
      <c r="K90" s="2"/>
      <c r="L90" s="3"/>
      <c r="M90" s="8"/>
      <c r="N90" s="8"/>
      <c r="O90" s="12"/>
      <c r="P90" s="4"/>
      <c r="Q90" s="4"/>
      <c r="R90" s="4"/>
      <c r="S90" s="72">
        <f t="shared" si="2"/>
        <v>0</v>
      </c>
      <c r="T90" s="72">
        <f>IF(G90="Vervalt",0,IF(G90=0,0,IF(LEN(G90)=0,0,(VLOOKUP($G90,PDC!$B$6:$I$74,6,FALSE)))))</f>
        <v>0</v>
      </c>
      <c r="U90" s="72">
        <f t="shared" si="3"/>
        <v>0</v>
      </c>
      <c r="V90" s="73">
        <f>IF(G90="Vervalt",0,IF(J90="Inkoop bij 3e partij",Q90*(1+PDC!$F$28),0))</f>
        <v>0</v>
      </c>
      <c r="W90" s="73">
        <f>IF(G90="Vervalt",0,IF(J90="Inkoop bij 3e partij",P90*(1+PDC!$F$27)+IF(G90=0,0,IF(LEN(G90)=0,0,VLOOKUP($G90,PDC!$B$6:$I$74,7,FALSE))),0))</f>
        <v>0</v>
      </c>
      <c r="X90" s="74">
        <f>IF(G90="Vervalt",0,IF(J90="Inkoop bij 3e partij",0,IF(G90=0,0,IF(LEN(G90)=0,0,VLOOKUP($G90,PDC!$B$6:$I$74,5,FALSE)))))</f>
        <v>0</v>
      </c>
      <c r="Y90" s="74">
        <f>IF(G90="Vervalt",0,IF(J90="On-Net maken",$M90*PDC!$F$23+$N90*PDC!$F$24+PDC!$F$22+$O90,0))</f>
        <v>0</v>
      </c>
    </row>
    <row r="91" spans="1:25" x14ac:dyDescent="0.3">
      <c r="A91" s="149" t="str">
        <f>IF(LEN(LocatieLijst!A91)=0,"",LocatieLijst!A91)</f>
        <v/>
      </c>
      <c r="B91" s="149" t="str">
        <f>IF(LEN(LocatieLijst!B91)=0,"",LocatieLijst!B91)</f>
        <v/>
      </c>
      <c r="C91" s="149" t="str">
        <f>IF(LEN(LocatieLijst!C91)=0,"",LocatieLijst!C91)</f>
        <v/>
      </c>
      <c r="D91" s="149" t="str">
        <f>IF(LEN(LocatieLijst!D91)=0,"",LocatieLijst!D91)</f>
        <v/>
      </c>
      <c r="E91" s="149" t="str">
        <f>IF(LEN(LocatieLijst!E91)=0,"",LocatieLijst!E91)</f>
        <v/>
      </c>
      <c r="F91" s="149" t="str">
        <f>IF(LEN(LocatieLijst!F91)=0,"",LocatieLijst!F91)</f>
        <v/>
      </c>
      <c r="G91" s="149" t="str">
        <f>IF(LEN(LocatieLijst!K91)=0,"",LocatieLijst!K91)</f>
        <v/>
      </c>
      <c r="H91" s="150" t="str">
        <f>IF(G91="Vervalt","Vervalt",IF(G91=0,"",IF(LEN(G91)=0,"",(VLOOKUP($G91,PDC!$B$6:$I$74,2,FALSE)))))</f>
        <v/>
      </c>
      <c r="I91" s="149" t="str">
        <f>IF(LEN(LocatieLijst!M91)=0,"",LocatieLijst!M91)</f>
        <v/>
      </c>
      <c r="J91" s="2"/>
      <c r="K91" s="2"/>
      <c r="L91" s="3"/>
      <c r="M91" s="8"/>
      <c r="N91" s="8"/>
      <c r="O91" s="12"/>
      <c r="P91" s="4"/>
      <c r="Q91" s="4"/>
      <c r="R91" s="4"/>
      <c r="S91" s="72">
        <f t="shared" si="2"/>
        <v>0</v>
      </c>
      <c r="T91" s="72">
        <f>IF(G91="Vervalt",0,IF(G91=0,0,IF(LEN(G91)=0,0,(VLOOKUP($G91,PDC!$B$6:$I$74,6,FALSE)))))</f>
        <v>0</v>
      </c>
      <c r="U91" s="72">
        <f t="shared" si="3"/>
        <v>0</v>
      </c>
      <c r="V91" s="73">
        <f>IF(G91="Vervalt",0,IF(J91="Inkoop bij 3e partij",Q91*(1+PDC!$F$28),0))</f>
        <v>0</v>
      </c>
      <c r="W91" s="73">
        <f>IF(G91="Vervalt",0,IF(J91="Inkoop bij 3e partij",P91*(1+PDC!$F$27)+IF(G91=0,0,IF(LEN(G91)=0,0,VLOOKUP($G91,PDC!$B$6:$I$74,7,FALSE))),0))</f>
        <v>0</v>
      </c>
      <c r="X91" s="74">
        <f>IF(G91="Vervalt",0,IF(J91="Inkoop bij 3e partij",0,IF(G91=0,0,IF(LEN(G91)=0,0,VLOOKUP($G91,PDC!$B$6:$I$74,5,FALSE)))))</f>
        <v>0</v>
      </c>
      <c r="Y91" s="74">
        <f>IF(G91="Vervalt",0,IF(J91="On-Net maken",$M91*PDC!$F$23+$N91*PDC!$F$24+PDC!$F$22+$O91,0))</f>
        <v>0</v>
      </c>
    </row>
    <row r="92" spans="1:25" x14ac:dyDescent="0.3">
      <c r="A92" s="149" t="str">
        <f>IF(LEN(LocatieLijst!A92)=0,"",LocatieLijst!A92)</f>
        <v/>
      </c>
      <c r="B92" s="149" t="str">
        <f>IF(LEN(LocatieLijst!B92)=0,"",LocatieLijst!B92)</f>
        <v/>
      </c>
      <c r="C92" s="149" t="str">
        <f>IF(LEN(LocatieLijst!C92)=0,"",LocatieLijst!C92)</f>
        <v/>
      </c>
      <c r="D92" s="149" t="str">
        <f>IF(LEN(LocatieLijst!D92)=0,"",LocatieLijst!D92)</f>
        <v/>
      </c>
      <c r="E92" s="149" t="str">
        <f>IF(LEN(LocatieLijst!E92)=0,"",LocatieLijst!E92)</f>
        <v/>
      </c>
      <c r="F92" s="149" t="str">
        <f>IF(LEN(LocatieLijst!F92)=0,"",LocatieLijst!F92)</f>
        <v/>
      </c>
      <c r="G92" s="149" t="str">
        <f>IF(LEN(LocatieLijst!K92)=0,"",LocatieLijst!K92)</f>
        <v/>
      </c>
      <c r="H92" s="150" t="str">
        <f>IF(G92="Vervalt","Vervalt",IF(G92=0,"",IF(LEN(G92)=0,"",(VLOOKUP($G92,PDC!$B$6:$I$74,2,FALSE)))))</f>
        <v/>
      </c>
      <c r="I92" s="149" t="str">
        <f>IF(LEN(LocatieLijst!M92)=0,"",LocatieLijst!M92)</f>
        <v/>
      </c>
      <c r="J92" s="2"/>
      <c r="K92" s="2"/>
      <c r="L92" s="3"/>
      <c r="M92" s="8"/>
      <c r="N92" s="8"/>
      <c r="O92" s="12"/>
      <c r="P92" s="4"/>
      <c r="Q92" s="4"/>
      <c r="R92" s="4"/>
      <c r="S92" s="72">
        <f t="shared" si="2"/>
        <v>0</v>
      </c>
      <c r="T92" s="72">
        <f>IF(G92="Vervalt",0,IF(G92=0,0,IF(LEN(G92)=0,0,(VLOOKUP($G92,PDC!$B$6:$I$74,6,FALSE)))))</f>
        <v>0</v>
      </c>
      <c r="U92" s="72">
        <f t="shared" si="3"/>
        <v>0</v>
      </c>
      <c r="V92" s="73">
        <f>IF(G92="Vervalt",0,IF(J92="Inkoop bij 3e partij",Q92*(1+PDC!$F$28),0))</f>
        <v>0</v>
      </c>
      <c r="W92" s="73">
        <f>IF(G92="Vervalt",0,IF(J92="Inkoop bij 3e partij",P92*(1+PDC!$F$27)+IF(G92=0,0,IF(LEN(G92)=0,0,VLOOKUP($G92,PDC!$B$6:$I$74,7,FALSE))),0))</f>
        <v>0</v>
      </c>
      <c r="X92" s="74">
        <f>IF(G92="Vervalt",0,IF(J92="Inkoop bij 3e partij",0,IF(G92=0,0,IF(LEN(G92)=0,0,VLOOKUP($G92,PDC!$B$6:$I$74,5,FALSE)))))</f>
        <v>0</v>
      </c>
      <c r="Y92" s="74">
        <f>IF(G92="Vervalt",0,IF(J92="On-Net maken",$M92*PDC!$F$23+$N92*PDC!$F$24+PDC!$F$22+$O92,0))</f>
        <v>0</v>
      </c>
    </row>
    <row r="93" spans="1:25" x14ac:dyDescent="0.3">
      <c r="A93" s="149" t="str">
        <f>IF(LEN(LocatieLijst!A93)=0,"",LocatieLijst!A93)</f>
        <v/>
      </c>
      <c r="B93" s="149" t="str">
        <f>IF(LEN(LocatieLijst!B93)=0,"",LocatieLijst!B93)</f>
        <v/>
      </c>
      <c r="C93" s="149" t="str">
        <f>IF(LEN(LocatieLijst!C93)=0,"",LocatieLijst!C93)</f>
        <v/>
      </c>
      <c r="D93" s="149" t="str">
        <f>IF(LEN(LocatieLijst!D93)=0,"",LocatieLijst!D93)</f>
        <v/>
      </c>
      <c r="E93" s="149" t="str">
        <f>IF(LEN(LocatieLijst!E93)=0,"",LocatieLijst!E93)</f>
        <v/>
      </c>
      <c r="F93" s="149" t="str">
        <f>IF(LEN(LocatieLijst!F93)=0,"",LocatieLijst!F93)</f>
        <v/>
      </c>
      <c r="G93" s="149" t="str">
        <f>IF(LEN(LocatieLijst!K93)=0,"",LocatieLijst!K93)</f>
        <v/>
      </c>
      <c r="H93" s="150" t="str">
        <f>IF(G93="Vervalt","Vervalt",IF(G93=0,"",IF(LEN(G93)=0,"",(VLOOKUP($G93,PDC!$B$6:$I$74,2,FALSE)))))</f>
        <v/>
      </c>
      <c r="I93" s="149" t="str">
        <f>IF(LEN(LocatieLijst!M93)=0,"",LocatieLijst!M93)</f>
        <v/>
      </c>
      <c r="J93" s="2"/>
      <c r="K93" s="2"/>
      <c r="L93" s="3"/>
      <c r="M93" s="8"/>
      <c r="N93" s="8"/>
      <c r="O93" s="12"/>
      <c r="P93" s="4"/>
      <c r="Q93" s="4"/>
      <c r="R93" s="4"/>
      <c r="S93" s="72">
        <f t="shared" si="2"/>
        <v>0</v>
      </c>
      <c r="T93" s="72">
        <f>IF(G93="Vervalt",0,IF(G93=0,0,IF(LEN(G93)=0,0,(VLOOKUP($G93,PDC!$B$6:$I$74,6,FALSE)))))</f>
        <v>0</v>
      </c>
      <c r="U93" s="72">
        <f t="shared" si="3"/>
        <v>0</v>
      </c>
      <c r="V93" s="73">
        <f>IF(G93="Vervalt",0,IF(J93="Inkoop bij 3e partij",Q93*(1+PDC!$F$28),0))</f>
        <v>0</v>
      </c>
      <c r="W93" s="73">
        <f>IF(G93="Vervalt",0,IF(J93="Inkoop bij 3e partij",P93*(1+PDC!$F$27)+IF(G93=0,0,IF(LEN(G93)=0,0,VLOOKUP($G93,PDC!$B$6:$I$74,7,FALSE))),0))</f>
        <v>0</v>
      </c>
      <c r="X93" s="74">
        <f>IF(G93="Vervalt",0,IF(J93="Inkoop bij 3e partij",0,IF(G93=0,0,IF(LEN(G93)=0,0,VLOOKUP($G93,PDC!$B$6:$I$74,5,FALSE)))))</f>
        <v>0</v>
      </c>
      <c r="Y93" s="74">
        <f>IF(G93="Vervalt",0,IF(J93="On-Net maken",$M93*PDC!$F$23+$N93*PDC!$F$24+PDC!$F$22+$O93,0))</f>
        <v>0</v>
      </c>
    </row>
    <row r="94" spans="1:25" x14ac:dyDescent="0.3">
      <c r="A94" s="149" t="str">
        <f>IF(LEN(LocatieLijst!A94)=0,"",LocatieLijst!A94)</f>
        <v/>
      </c>
      <c r="B94" s="149" t="str">
        <f>IF(LEN(LocatieLijst!B94)=0,"",LocatieLijst!B94)</f>
        <v/>
      </c>
      <c r="C94" s="149" t="str">
        <f>IF(LEN(LocatieLijst!C94)=0,"",LocatieLijst!C94)</f>
        <v/>
      </c>
      <c r="D94" s="149" t="str">
        <f>IF(LEN(LocatieLijst!D94)=0,"",LocatieLijst!D94)</f>
        <v/>
      </c>
      <c r="E94" s="149" t="str">
        <f>IF(LEN(LocatieLijst!E94)=0,"",LocatieLijst!E94)</f>
        <v/>
      </c>
      <c r="F94" s="149" t="str">
        <f>IF(LEN(LocatieLijst!F94)=0,"",LocatieLijst!F94)</f>
        <v/>
      </c>
      <c r="G94" s="149" t="str">
        <f>IF(LEN(LocatieLijst!K94)=0,"",LocatieLijst!K94)</f>
        <v/>
      </c>
      <c r="H94" s="150" t="str">
        <f>IF(G94="Vervalt","Vervalt",IF(G94=0,"",IF(LEN(G94)=0,"",(VLOOKUP($G94,PDC!$B$6:$I$74,2,FALSE)))))</f>
        <v/>
      </c>
      <c r="I94" s="149" t="str">
        <f>IF(LEN(LocatieLijst!M94)=0,"",LocatieLijst!M94)</f>
        <v/>
      </c>
      <c r="J94" s="2"/>
      <c r="K94" s="2"/>
      <c r="L94" s="3"/>
      <c r="M94" s="8"/>
      <c r="N94" s="8"/>
      <c r="O94" s="12"/>
      <c r="P94" s="4"/>
      <c r="Q94" s="4"/>
      <c r="R94" s="4"/>
      <c r="S94" s="72">
        <f t="shared" si="2"/>
        <v>0</v>
      </c>
      <c r="T94" s="72">
        <f>IF(G94="Vervalt",0,IF(G94=0,0,IF(LEN(G94)=0,0,(VLOOKUP($G94,PDC!$B$6:$I$74,6,FALSE)))))</f>
        <v>0</v>
      </c>
      <c r="U94" s="72">
        <f t="shared" si="3"/>
        <v>0</v>
      </c>
      <c r="V94" s="73">
        <f>IF(G94="Vervalt",0,IF(J94="Inkoop bij 3e partij",Q94*(1+PDC!$F$28),0))</f>
        <v>0</v>
      </c>
      <c r="W94" s="73">
        <f>IF(G94="Vervalt",0,IF(J94="Inkoop bij 3e partij",P94*(1+PDC!$F$27)+IF(G94=0,0,IF(LEN(G94)=0,0,VLOOKUP($G94,PDC!$B$6:$I$74,7,FALSE))),0))</f>
        <v>0</v>
      </c>
      <c r="X94" s="74">
        <f>IF(G94="Vervalt",0,IF(J94="Inkoop bij 3e partij",0,IF(G94=0,0,IF(LEN(G94)=0,0,VLOOKUP($G94,PDC!$B$6:$I$74,5,FALSE)))))</f>
        <v>0</v>
      </c>
      <c r="Y94" s="74">
        <f>IF(G94="Vervalt",0,IF(J94="On-Net maken",$M94*PDC!$F$23+$N94*PDC!$F$24+PDC!$F$22+$O94,0))</f>
        <v>0</v>
      </c>
    </row>
    <row r="95" spans="1:25" x14ac:dyDescent="0.3">
      <c r="A95" s="149" t="str">
        <f>IF(LEN(LocatieLijst!A95)=0,"",LocatieLijst!A95)</f>
        <v/>
      </c>
      <c r="B95" s="149" t="str">
        <f>IF(LEN(LocatieLijst!B95)=0,"",LocatieLijst!B95)</f>
        <v/>
      </c>
      <c r="C95" s="149" t="str">
        <f>IF(LEN(LocatieLijst!C95)=0,"",LocatieLijst!C95)</f>
        <v/>
      </c>
      <c r="D95" s="149" t="str">
        <f>IF(LEN(LocatieLijst!D95)=0,"",LocatieLijst!D95)</f>
        <v/>
      </c>
      <c r="E95" s="149" t="str">
        <f>IF(LEN(LocatieLijst!E95)=0,"",LocatieLijst!E95)</f>
        <v/>
      </c>
      <c r="F95" s="149" t="str">
        <f>IF(LEN(LocatieLijst!F95)=0,"",LocatieLijst!F95)</f>
        <v/>
      </c>
      <c r="G95" s="149" t="str">
        <f>IF(LEN(LocatieLijst!K95)=0,"",LocatieLijst!K95)</f>
        <v/>
      </c>
      <c r="H95" s="150" t="str">
        <f>IF(G95="Vervalt","Vervalt",IF(G95=0,"",IF(LEN(G95)=0,"",(VLOOKUP($G95,PDC!$B$6:$I$74,2,FALSE)))))</f>
        <v/>
      </c>
      <c r="I95" s="149" t="str">
        <f>IF(LEN(LocatieLijst!M95)=0,"",LocatieLijst!M95)</f>
        <v/>
      </c>
      <c r="J95" s="2"/>
      <c r="K95" s="2"/>
      <c r="L95" s="3"/>
      <c r="M95" s="8"/>
      <c r="N95" s="8"/>
      <c r="O95" s="12"/>
      <c r="P95" s="4"/>
      <c r="Q95" s="4"/>
      <c r="R95" s="4"/>
      <c r="S95" s="72">
        <f t="shared" si="2"/>
        <v>0</v>
      </c>
      <c r="T95" s="72">
        <f>IF(G95="Vervalt",0,IF(G95=0,0,IF(LEN(G95)=0,0,(VLOOKUP($G95,PDC!$B$6:$I$74,6,FALSE)))))</f>
        <v>0</v>
      </c>
      <c r="U95" s="72">
        <f t="shared" si="3"/>
        <v>0</v>
      </c>
      <c r="V95" s="73">
        <f>IF(G95="Vervalt",0,IF(J95="Inkoop bij 3e partij",Q95*(1+PDC!$F$28),0))</f>
        <v>0</v>
      </c>
      <c r="W95" s="73">
        <f>IF(G95="Vervalt",0,IF(J95="Inkoop bij 3e partij",P95*(1+PDC!$F$27)+IF(G95=0,0,IF(LEN(G95)=0,0,VLOOKUP($G95,PDC!$B$6:$I$74,7,FALSE))),0))</f>
        <v>0</v>
      </c>
      <c r="X95" s="74">
        <f>IF(G95="Vervalt",0,IF(J95="Inkoop bij 3e partij",0,IF(G95=0,0,IF(LEN(G95)=0,0,VLOOKUP($G95,PDC!$B$6:$I$74,5,FALSE)))))</f>
        <v>0</v>
      </c>
      <c r="Y95" s="74">
        <f>IF(G95="Vervalt",0,IF(J95="On-Net maken",$M95*PDC!$F$23+$N95*PDC!$F$24+PDC!$F$22+$O95,0))</f>
        <v>0</v>
      </c>
    </row>
    <row r="96" spans="1:25" x14ac:dyDescent="0.3">
      <c r="A96" s="149" t="str">
        <f>IF(LEN(LocatieLijst!A96)=0,"",LocatieLijst!A96)</f>
        <v/>
      </c>
      <c r="B96" s="149" t="str">
        <f>IF(LEN(LocatieLijst!B96)=0,"",LocatieLijst!B96)</f>
        <v/>
      </c>
      <c r="C96" s="149" t="str">
        <f>IF(LEN(LocatieLijst!C96)=0,"",LocatieLijst!C96)</f>
        <v/>
      </c>
      <c r="D96" s="149" t="str">
        <f>IF(LEN(LocatieLijst!D96)=0,"",LocatieLijst!D96)</f>
        <v/>
      </c>
      <c r="E96" s="149" t="str">
        <f>IF(LEN(LocatieLijst!E96)=0,"",LocatieLijst!E96)</f>
        <v/>
      </c>
      <c r="F96" s="149" t="str">
        <f>IF(LEN(LocatieLijst!F96)=0,"",LocatieLijst!F96)</f>
        <v/>
      </c>
      <c r="G96" s="149" t="str">
        <f>IF(LEN(LocatieLijst!K96)=0,"",LocatieLijst!K96)</f>
        <v/>
      </c>
      <c r="H96" s="150" t="str">
        <f>IF(G96="Vervalt","Vervalt",IF(G96=0,"",IF(LEN(G96)=0,"",(VLOOKUP($G96,PDC!$B$6:$I$74,2,FALSE)))))</f>
        <v/>
      </c>
      <c r="I96" s="149" t="str">
        <f>IF(LEN(LocatieLijst!M96)=0,"",LocatieLijst!M96)</f>
        <v/>
      </c>
      <c r="J96" s="2"/>
      <c r="K96" s="2"/>
      <c r="L96" s="3"/>
      <c r="M96" s="8"/>
      <c r="N96" s="8"/>
      <c r="O96" s="12"/>
      <c r="P96" s="4"/>
      <c r="Q96" s="4"/>
      <c r="R96" s="4"/>
      <c r="S96" s="72">
        <f t="shared" si="2"/>
        <v>0</v>
      </c>
      <c r="T96" s="72">
        <f>IF(G96="Vervalt",0,IF(G96=0,0,IF(LEN(G96)=0,0,(VLOOKUP($G96,PDC!$B$6:$I$74,6,FALSE)))))</f>
        <v>0</v>
      </c>
      <c r="U96" s="72">
        <f t="shared" si="3"/>
        <v>0</v>
      </c>
      <c r="V96" s="73">
        <f>IF(G96="Vervalt",0,IF(J96="Inkoop bij 3e partij",Q96*(1+PDC!$F$28),0))</f>
        <v>0</v>
      </c>
      <c r="W96" s="73">
        <f>IF(G96="Vervalt",0,IF(J96="Inkoop bij 3e partij",P96*(1+PDC!$F$27)+IF(G96=0,0,IF(LEN(G96)=0,0,VLOOKUP($G96,PDC!$B$6:$I$74,7,FALSE))),0))</f>
        <v>0</v>
      </c>
      <c r="X96" s="74">
        <f>IF(G96="Vervalt",0,IF(J96="Inkoop bij 3e partij",0,IF(G96=0,0,IF(LEN(G96)=0,0,VLOOKUP($G96,PDC!$B$6:$I$74,5,FALSE)))))</f>
        <v>0</v>
      </c>
      <c r="Y96" s="74">
        <f>IF(G96="Vervalt",0,IF(J96="On-Net maken",$M96*PDC!$F$23+$N96*PDC!$F$24+PDC!$F$22+$O96,0))</f>
        <v>0</v>
      </c>
    </row>
    <row r="97" spans="1:25" x14ac:dyDescent="0.3">
      <c r="A97" s="149" t="str">
        <f>IF(LEN(LocatieLijst!A97)=0,"",LocatieLijst!A97)</f>
        <v/>
      </c>
      <c r="B97" s="149" t="str">
        <f>IF(LEN(LocatieLijst!B97)=0,"",LocatieLijst!B97)</f>
        <v/>
      </c>
      <c r="C97" s="149" t="str">
        <f>IF(LEN(LocatieLijst!C97)=0,"",LocatieLijst!C97)</f>
        <v/>
      </c>
      <c r="D97" s="149" t="str">
        <f>IF(LEN(LocatieLijst!D97)=0,"",LocatieLijst!D97)</f>
        <v/>
      </c>
      <c r="E97" s="149" t="str">
        <f>IF(LEN(LocatieLijst!E97)=0,"",LocatieLijst!E97)</f>
        <v/>
      </c>
      <c r="F97" s="149" t="str">
        <f>IF(LEN(LocatieLijst!F97)=0,"",LocatieLijst!F97)</f>
        <v/>
      </c>
      <c r="G97" s="149" t="str">
        <f>IF(LEN(LocatieLijst!K97)=0,"",LocatieLijst!K97)</f>
        <v/>
      </c>
      <c r="H97" s="150" t="str">
        <f>IF(G97="Vervalt","Vervalt",IF(G97=0,"",IF(LEN(G97)=0,"",(VLOOKUP($G97,PDC!$B$6:$I$74,2,FALSE)))))</f>
        <v/>
      </c>
      <c r="I97" s="149" t="str">
        <f>IF(LEN(LocatieLijst!M97)=0,"",LocatieLijst!M97)</f>
        <v/>
      </c>
      <c r="J97" s="2"/>
      <c r="K97" s="2"/>
      <c r="L97" s="3"/>
      <c r="M97" s="8"/>
      <c r="N97" s="8"/>
      <c r="O97" s="12"/>
      <c r="P97" s="4"/>
      <c r="Q97" s="4"/>
      <c r="R97" s="4"/>
      <c r="S97" s="72">
        <f t="shared" si="2"/>
        <v>0</v>
      </c>
      <c r="T97" s="72">
        <f>IF(G97="Vervalt",0,IF(G97=0,0,IF(LEN(G97)=0,0,(VLOOKUP($G97,PDC!$B$6:$I$74,6,FALSE)))))</f>
        <v>0</v>
      </c>
      <c r="U97" s="72">
        <f t="shared" si="3"/>
        <v>0</v>
      </c>
      <c r="V97" s="73">
        <f>IF(G97="Vervalt",0,IF(J97="Inkoop bij 3e partij",Q97*(1+PDC!$F$28),0))</f>
        <v>0</v>
      </c>
      <c r="W97" s="73">
        <f>IF(G97="Vervalt",0,IF(J97="Inkoop bij 3e partij",P97*(1+PDC!$F$27)+IF(G97=0,0,IF(LEN(G97)=0,0,VLOOKUP($G97,PDC!$B$6:$I$74,7,FALSE))),0))</f>
        <v>0</v>
      </c>
      <c r="X97" s="74">
        <f>IF(G97="Vervalt",0,IF(J97="Inkoop bij 3e partij",0,IF(G97=0,0,IF(LEN(G97)=0,0,VLOOKUP($G97,PDC!$B$6:$I$74,5,FALSE)))))</f>
        <v>0</v>
      </c>
      <c r="Y97" s="74">
        <f>IF(G97="Vervalt",0,IF(J97="On-Net maken",$M97*PDC!$F$23+$N97*PDC!$F$24+PDC!$F$22+$O97,0))</f>
        <v>0</v>
      </c>
    </row>
    <row r="98" spans="1:25" x14ac:dyDescent="0.3">
      <c r="A98" s="149" t="str">
        <f>IF(LEN(LocatieLijst!A98)=0,"",LocatieLijst!A98)</f>
        <v/>
      </c>
      <c r="B98" s="149" t="str">
        <f>IF(LEN(LocatieLijst!B98)=0,"",LocatieLijst!B98)</f>
        <v/>
      </c>
      <c r="C98" s="149" t="str">
        <f>IF(LEN(LocatieLijst!C98)=0,"",LocatieLijst!C98)</f>
        <v/>
      </c>
      <c r="D98" s="149" t="str">
        <f>IF(LEN(LocatieLijst!D98)=0,"",LocatieLijst!D98)</f>
        <v/>
      </c>
      <c r="E98" s="149" t="str">
        <f>IF(LEN(LocatieLijst!E98)=0,"",LocatieLijst!E98)</f>
        <v/>
      </c>
      <c r="F98" s="149" t="str">
        <f>IF(LEN(LocatieLijst!F98)=0,"",LocatieLijst!F98)</f>
        <v/>
      </c>
      <c r="G98" s="149" t="str">
        <f>IF(LEN(LocatieLijst!K98)=0,"",LocatieLijst!K98)</f>
        <v/>
      </c>
      <c r="H98" s="150" t="str">
        <f>IF(G98="Vervalt","Vervalt",IF(G98=0,"",IF(LEN(G98)=0,"",(VLOOKUP($G98,PDC!$B$6:$I$74,2,FALSE)))))</f>
        <v/>
      </c>
      <c r="I98" s="149" t="str">
        <f>IF(LEN(LocatieLijst!M98)=0,"",LocatieLijst!M98)</f>
        <v/>
      </c>
      <c r="J98" s="2"/>
      <c r="K98" s="2"/>
      <c r="L98" s="3"/>
      <c r="M98" s="8"/>
      <c r="N98" s="8"/>
      <c r="O98" s="12"/>
      <c r="P98" s="4"/>
      <c r="Q98" s="4"/>
      <c r="R98" s="4"/>
      <c r="S98" s="72">
        <f t="shared" si="2"/>
        <v>0</v>
      </c>
      <c r="T98" s="72">
        <f>IF(G98="Vervalt",0,IF(G98=0,0,IF(LEN(G98)=0,0,(VLOOKUP($G98,PDC!$B$6:$I$74,6,FALSE)))))</f>
        <v>0</v>
      </c>
      <c r="U98" s="72">
        <f t="shared" si="3"/>
        <v>0</v>
      </c>
      <c r="V98" s="73">
        <f>IF(G98="Vervalt",0,IF(J98="Inkoop bij 3e partij",Q98*(1+PDC!$F$28),0))</f>
        <v>0</v>
      </c>
      <c r="W98" s="73">
        <f>IF(G98="Vervalt",0,IF(J98="Inkoop bij 3e partij",P98*(1+PDC!$F$27)+IF(G98=0,0,IF(LEN(G98)=0,0,VLOOKUP($G98,PDC!$B$6:$I$74,7,FALSE))),0))</f>
        <v>0</v>
      </c>
      <c r="X98" s="74">
        <f>IF(G98="Vervalt",0,IF(J98="Inkoop bij 3e partij",0,IF(G98=0,0,IF(LEN(G98)=0,0,VLOOKUP($G98,PDC!$B$6:$I$74,5,FALSE)))))</f>
        <v>0</v>
      </c>
      <c r="Y98" s="74">
        <f>IF(G98="Vervalt",0,IF(J98="On-Net maken",$M98*PDC!$F$23+$N98*PDC!$F$24+PDC!$F$22+$O98,0))</f>
        <v>0</v>
      </c>
    </row>
    <row r="99" spans="1:25" x14ac:dyDescent="0.3">
      <c r="A99" s="149" t="str">
        <f>IF(LEN(LocatieLijst!A99)=0,"",LocatieLijst!A99)</f>
        <v/>
      </c>
      <c r="B99" s="149" t="str">
        <f>IF(LEN(LocatieLijst!B99)=0,"",LocatieLijst!B99)</f>
        <v/>
      </c>
      <c r="C99" s="149" t="str">
        <f>IF(LEN(LocatieLijst!C99)=0,"",LocatieLijst!C99)</f>
        <v/>
      </c>
      <c r="D99" s="149" t="str">
        <f>IF(LEN(LocatieLijst!D99)=0,"",LocatieLijst!D99)</f>
        <v/>
      </c>
      <c r="E99" s="149" t="str">
        <f>IF(LEN(LocatieLijst!E99)=0,"",LocatieLijst!E99)</f>
        <v/>
      </c>
      <c r="F99" s="149" t="str">
        <f>IF(LEN(LocatieLijst!F99)=0,"",LocatieLijst!F99)</f>
        <v/>
      </c>
      <c r="G99" s="149" t="str">
        <f>IF(LEN(LocatieLijst!K99)=0,"",LocatieLijst!K99)</f>
        <v/>
      </c>
      <c r="H99" s="150" t="str">
        <f>IF(G99="Vervalt","Vervalt",IF(G99=0,"",IF(LEN(G99)=0,"",(VLOOKUP($G99,PDC!$B$6:$I$74,2,FALSE)))))</f>
        <v/>
      </c>
      <c r="I99" s="149" t="str">
        <f>IF(LEN(LocatieLijst!M99)=0,"",LocatieLijst!M99)</f>
        <v/>
      </c>
      <c r="J99" s="2"/>
      <c r="K99" s="2"/>
      <c r="L99" s="3"/>
      <c r="M99" s="8"/>
      <c r="N99" s="8"/>
      <c r="O99" s="12"/>
      <c r="P99" s="4"/>
      <c r="Q99" s="4"/>
      <c r="R99" s="4"/>
      <c r="S99" s="72">
        <f t="shared" si="2"/>
        <v>0</v>
      </c>
      <c r="T99" s="72">
        <f>IF(G99="Vervalt",0,IF(G99=0,0,IF(LEN(G99)=0,0,(VLOOKUP($G99,PDC!$B$6:$I$74,6,FALSE)))))</f>
        <v>0</v>
      </c>
      <c r="U99" s="72">
        <f t="shared" si="3"/>
        <v>0</v>
      </c>
      <c r="V99" s="73">
        <f>IF(G99="Vervalt",0,IF(J99="Inkoop bij 3e partij",Q99*(1+PDC!$F$28),0))</f>
        <v>0</v>
      </c>
      <c r="W99" s="73">
        <f>IF(G99="Vervalt",0,IF(J99="Inkoop bij 3e partij",P99*(1+PDC!$F$27)+IF(G99=0,0,IF(LEN(G99)=0,0,VLOOKUP($G99,PDC!$B$6:$I$74,7,FALSE))),0))</f>
        <v>0</v>
      </c>
      <c r="X99" s="74">
        <f>IF(G99="Vervalt",0,IF(J99="Inkoop bij 3e partij",0,IF(G99=0,0,IF(LEN(G99)=0,0,VLOOKUP($G99,PDC!$B$6:$I$74,5,FALSE)))))</f>
        <v>0</v>
      </c>
      <c r="Y99" s="74">
        <f>IF(G99="Vervalt",0,IF(J99="On-Net maken",$M99*PDC!$F$23+$N99*PDC!$F$24+PDC!$F$22+$O99,0))</f>
        <v>0</v>
      </c>
    </row>
    <row r="100" spans="1:25" x14ac:dyDescent="0.3">
      <c r="A100" s="149" t="str">
        <f>IF(LEN(LocatieLijst!A100)=0,"",LocatieLijst!A100)</f>
        <v/>
      </c>
      <c r="B100" s="149" t="str">
        <f>IF(LEN(LocatieLijst!B100)=0,"",LocatieLijst!B100)</f>
        <v/>
      </c>
      <c r="C100" s="149" t="str">
        <f>IF(LEN(LocatieLijst!C100)=0,"",LocatieLijst!C100)</f>
        <v/>
      </c>
      <c r="D100" s="149" t="str">
        <f>IF(LEN(LocatieLijst!D100)=0,"",LocatieLijst!D100)</f>
        <v/>
      </c>
      <c r="E100" s="149" t="str">
        <f>IF(LEN(LocatieLijst!E100)=0,"",LocatieLijst!E100)</f>
        <v/>
      </c>
      <c r="F100" s="149" t="str">
        <f>IF(LEN(LocatieLijst!F100)=0,"",LocatieLijst!F100)</f>
        <v/>
      </c>
      <c r="G100" s="149" t="str">
        <f>IF(LEN(LocatieLijst!K100)=0,"",LocatieLijst!K100)</f>
        <v/>
      </c>
      <c r="H100" s="150" t="str">
        <f>IF(G100="Vervalt","Vervalt",IF(G100=0,"",IF(LEN(G100)=0,"",(VLOOKUP($G100,PDC!$B$6:$I$74,2,FALSE)))))</f>
        <v/>
      </c>
      <c r="I100" s="149" t="str">
        <f>IF(LEN(LocatieLijst!M100)=0,"",LocatieLijst!M100)</f>
        <v/>
      </c>
      <c r="J100" s="2"/>
      <c r="K100" s="2"/>
      <c r="L100" s="3"/>
      <c r="M100" s="8"/>
      <c r="N100" s="8"/>
      <c r="O100" s="12"/>
      <c r="P100" s="4"/>
      <c r="Q100" s="4"/>
      <c r="R100" s="4"/>
      <c r="S100" s="72">
        <f t="shared" si="2"/>
        <v>0</v>
      </c>
      <c r="T100" s="72">
        <f>IF(G100="Vervalt",0,IF(G100=0,0,IF(LEN(G100)=0,0,(VLOOKUP($G100,PDC!$B$6:$I$74,6,FALSE)))))</f>
        <v>0</v>
      </c>
      <c r="U100" s="72">
        <f t="shared" si="3"/>
        <v>0</v>
      </c>
      <c r="V100" s="73">
        <f>IF(G100="Vervalt",0,IF(J100="Inkoop bij 3e partij",Q100*(1+PDC!$F$28),0))</f>
        <v>0</v>
      </c>
      <c r="W100" s="73">
        <f>IF(G100="Vervalt",0,IF(J100="Inkoop bij 3e partij",P100*(1+PDC!$F$27)+IF(G100=0,0,IF(LEN(G100)=0,0,VLOOKUP($G100,PDC!$B$6:$I$74,7,FALSE))),0))</f>
        <v>0</v>
      </c>
      <c r="X100" s="74">
        <f>IF(G100="Vervalt",0,IF(J100="Inkoop bij 3e partij",0,IF(G100=0,0,IF(LEN(G100)=0,0,VLOOKUP($G100,PDC!$B$6:$I$74,5,FALSE)))))</f>
        <v>0</v>
      </c>
      <c r="Y100" s="74">
        <f>IF(G100="Vervalt",0,IF(J100="On-Net maken",$M100*PDC!$F$23+$N100*PDC!$F$24+PDC!$F$22+$O100,0))</f>
        <v>0</v>
      </c>
    </row>
    <row r="101" spans="1:25" x14ac:dyDescent="0.3">
      <c r="A101" s="149" t="str">
        <f>IF(LEN(LocatieLijst!A101)=0,"",LocatieLijst!A101)</f>
        <v/>
      </c>
      <c r="B101" s="149" t="str">
        <f>IF(LEN(LocatieLijst!B101)=0,"",LocatieLijst!B101)</f>
        <v/>
      </c>
      <c r="C101" s="149" t="str">
        <f>IF(LEN(LocatieLijst!C101)=0,"",LocatieLijst!C101)</f>
        <v/>
      </c>
      <c r="D101" s="149" t="str">
        <f>IF(LEN(LocatieLijst!D101)=0,"",LocatieLijst!D101)</f>
        <v/>
      </c>
      <c r="E101" s="149" t="str">
        <f>IF(LEN(LocatieLijst!E101)=0,"",LocatieLijst!E101)</f>
        <v/>
      </c>
      <c r="F101" s="149" t="str">
        <f>IF(LEN(LocatieLijst!F101)=0,"",LocatieLijst!F101)</f>
        <v/>
      </c>
      <c r="G101" s="149" t="str">
        <f>IF(LEN(LocatieLijst!K101)=0,"",LocatieLijst!K101)</f>
        <v/>
      </c>
      <c r="H101" s="150" t="str">
        <f>IF(G101="Vervalt","Vervalt",IF(G101=0,"",IF(LEN(G101)=0,"",(VLOOKUP($G101,PDC!$B$6:$I$74,2,FALSE)))))</f>
        <v/>
      </c>
      <c r="I101" s="149" t="str">
        <f>IF(LEN(LocatieLijst!M101)=0,"",LocatieLijst!M101)</f>
        <v/>
      </c>
      <c r="J101" s="2"/>
      <c r="K101" s="2"/>
      <c r="L101" s="3"/>
      <c r="M101" s="8"/>
      <c r="N101" s="8"/>
      <c r="O101" s="12"/>
      <c r="P101" s="4"/>
      <c r="Q101" s="4"/>
      <c r="R101" s="4"/>
      <c r="S101" s="72">
        <f t="shared" si="2"/>
        <v>0</v>
      </c>
      <c r="T101" s="72">
        <f>IF(G101="Vervalt",0,IF(G101=0,0,IF(LEN(G101)=0,0,(VLOOKUP($G101,PDC!$B$6:$I$74,6,FALSE)))))</f>
        <v>0</v>
      </c>
      <c r="U101" s="72">
        <f t="shared" si="3"/>
        <v>0</v>
      </c>
      <c r="V101" s="73">
        <f>IF(G101="Vervalt",0,IF(J101="Inkoop bij 3e partij",Q101*(1+PDC!$F$28),0))</f>
        <v>0</v>
      </c>
      <c r="W101" s="73">
        <f>IF(G101="Vervalt",0,IF(J101="Inkoop bij 3e partij",P101*(1+PDC!$F$27)+IF(G101=0,0,IF(LEN(G101)=0,0,VLOOKUP($G101,PDC!$B$6:$I$74,7,FALSE))),0))</f>
        <v>0</v>
      </c>
      <c r="X101" s="74">
        <f>IF(G101="Vervalt",0,IF(J101="Inkoop bij 3e partij",0,IF(G101=0,0,IF(LEN(G101)=0,0,VLOOKUP($G101,PDC!$B$6:$I$74,5,FALSE)))))</f>
        <v>0</v>
      </c>
      <c r="Y101" s="74">
        <f>IF(G101="Vervalt",0,IF(J101="On-Net maken",$M101*PDC!$F$23+$N101*PDC!$F$24+PDC!$F$22+$O101,0))</f>
        <v>0</v>
      </c>
    </row>
    <row r="102" spans="1:25" x14ac:dyDescent="0.3">
      <c r="A102" s="149" t="str">
        <f>IF(LEN(LocatieLijst!A102)=0,"",LocatieLijst!A102)</f>
        <v/>
      </c>
      <c r="B102" s="149" t="str">
        <f>IF(LEN(LocatieLijst!B102)=0,"",LocatieLijst!B102)</f>
        <v/>
      </c>
      <c r="C102" s="149" t="str">
        <f>IF(LEN(LocatieLijst!C102)=0,"",LocatieLijst!C102)</f>
        <v/>
      </c>
      <c r="D102" s="149" t="str">
        <f>IF(LEN(LocatieLijst!D102)=0,"",LocatieLijst!D102)</f>
        <v/>
      </c>
      <c r="E102" s="149" t="str">
        <f>IF(LEN(LocatieLijst!E102)=0,"",LocatieLijst!E102)</f>
        <v/>
      </c>
      <c r="F102" s="149" t="str">
        <f>IF(LEN(LocatieLijst!F102)=0,"",LocatieLijst!F102)</f>
        <v/>
      </c>
      <c r="G102" s="149" t="str">
        <f>IF(LEN(LocatieLijst!K102)=0,"",LocatieLijst!K102)</f>
        <v/>
      </c>
      <c r="H102" s="150" t="str">
        <f>IF(G102="Vervalt","Vervalt",IF(G102=0,"",IF(LEN(G102)=0,"",(VLOOKUP($G102,PDC!$B$6:$I$74,2,FALSE)))))</f>
        <v/>
      </c>
      <c r="I102" s="149" t="str">
        <f>IF(LEN(LocatieLijst!M102)=0,"",LocatieLijst!M102)</f>
        <v/>
      </c>
      <c r="J102" s="2"/>
      <c r="K102" s="2"/>
      <c r="L102" s="3"/>
      <c r="M102" s="8"/>
      <c r="N102" s="8"/>
      <c r="O102" s="12"/>
      <c r="P102" s="4"/>
      <c r="Q102" s="4"/>
      <c r="R102" s="4"/>
      <c r="S102" s="72">
        <f t="shared" si="2"/>
        <v>0</v>
      </c>
      <c r="T102" s="72">
        <f>IF(G102="Vervalt",0,IF(G102=0,0,IF(LEN(G102)=0,0,(VLOOKUP($G102,PDC!$B$6:$I$74,6,FALSE)))))</f>
        <v>0</v>
      </c>
      <c r="U102" s="72">
        <f t="shared" si="3"/>
        <v>0</v>
      </c>
      <c r="V102" s="73">
        <f>IF(G102="Vervalt",0,IF(J102="Inkoop bij 3e partij",Q102*(1+PDC!$F$28),0))</f>
        <v>0</v>
      </c>
      <c r="W102" s="73">
        <f>IF(G102="Vervalt",0,IF(J102="Inkoop bij 3e partij",P102*(1+PDC!$F$27)+IF(G102=0,0,IF(LEN(G102)=0,0,VLOOKUP($G102,PDC!$B$6:$I$74,7,FALSE))),0))</f>
        <v>0</v>
      </c>
      <c r="X102" s="74">
        <f>IF(G102="Vervalt",0,IF(J102="Inkoop bij 3e partij",0,IF(G102=0,0,IF(LEN(G102)=0,0,VLOOKUP($G102,PDC!$B$6:$I$74,5,FALSE)))))</f>
        <v>0</v>
      </c>
      <c r="Y102" s="74">
        <f>IF(G102="Vervalt",0,IF(J102="On-Net maken",$M102*PDC!$F$23+$N102*PDC!$F$24+PDC!$F$22+$O102,0))</f>
        <v>0</v>
      </c>
    </row>
    <row r="103" spans="1:25" x14ac:dyDescent="0.3">
      <c r="A103" s="149" t="str">
        <f>IF(LEN(LocatieLijst!A103)=0,"",LocatieLijst!A103)</f>
        <v/>
      </c>
      <c r="B103" s="149" t="str">
        <f>IF(LEN(LocatieLijst!B103)=0,"",LocatieLijst!B103)</f>
        <v/>
      </c>
      <c r="C103" s="149" t="str">
        <f>IF(LEN(LocatieLijst!C103)=0,"",LocatieLijst!C103)</f>
        <v/>
      </c>
      <c r="D103" s="149" t="str">
        <f>IF(LEN(LocatieLijst!D103)=0,"",LocatieLijst!D103)</f>
        <v/>
      </c>
      <c r="E103" s="149" t="str">
        <f>IF(LEN(LocatieLijst!E103)=0,"",LocatieLijst!E103)</f>
        <v/>
      </c>
      <c r="F103" s="149" t="str">
        <f>IF(LEN(LocatieLijst!F103)=0,"",LocatieLijst!F103)</f>
        <v/>
      </c>
      <c r="G103" s="149" t="str">
        <f>IF(LEN(LocatieLijst!K103)=0,"",LocatieLijst!K103)</f>
        <v/>
      </c>
      <c r="H103" s="150" t="str">
        <f>IF(G103="Vervalt","Vervalt",IF(G103=0,"",IF(LEN(G103)=0,"",(VLOOKUP($G103,PDC!$B$6:$I$74,2,FALSE)))))</f>
        <v/>
      </c>
      <c r="I103" s="149" t="str">
        <f>IF(LEN(LocatieLijst!M103)=0,"",LocatieLijst!M103)</f>
        <v/>
      </c>
      <c r="J103" s="2"/>
      <c r="K103" s="2"/>
      <c r="L103" s="3"/>
      <c r="M103" s="8"/>
      <c r="N103" s="8"/>
      <c r="O103" s="12"/>
      <c r="P103" s="4"/>
      <c r="Q103" s="4"/>
      <c r="R103" s="4"/>
      <c r="S103" s="72">
        <f t="shared" si="2"/>
        <v>0</v>
      </c>
      <c r="T103" s="72">
        <f>IF(G103="Vervalt",0,IF(G103=0,0,IF(LEN(G103)=0,0,(VLOOKUP($G103,PDC!$B$6:$I$74,6,FALSE)))))</f>
        <v>0</v>
      </c>
      <c r="U103" s="72">
        <f t="shared" si="3"/>
        <v>0</v>
      </c>
      <c r="V103" s="73">
        <f>IF(G103="Vervalt",0,IF(J103="Inkoop bij 3e partij",Q103*(1+PDC!$F$28),0))</f>
        <v>0</v>
      </c>
      <c r="W103" s="73">
        <f>IF(G103="Vervalt",0,IF(J103="Inkoop bij 3e partij",P103*(1+PDC!$F$27)+IF(G103=0,0,IF(LEN(G103)=0,0,VLOOKUP($G103,PDC!$B$6:$I$74,7,FALSE))),0))</f>
        <v>0</v>
      </c>
      <c r="X103" s="74">
        <f>IF(G103="Vervalt",0,IF(J103="Inkoop bij 3e partij",0,IF(G103=0,0,IF(LEN(G103)=0,0,VLOOKUP($G103,PDC!$B$6:$I$74,5,FALSE)))))</f>
        <v>0</v>
      </c>
      <c r="Y103" s="74">
        <f>IF(G103="Vervalt",0,IF(J103="On-Net maken",$M103*PDC!$F$23+$N103*PDC!$F$24+PDC!$F$22+$O103,0))</f>
        <v>0</v>
      </c>
    </row>
    <row r="104" spans="1:25" x14ac:dyDescent="0.3">
      <c r="A104" s="149" t="str">
        <f>IF(LEN(LocatieLijst!A104)=0,"",LocatieLijst!A104)</f>
        <v/>
      </c>
      <c r="B104" s="149" t="str">
        <f>IF(LEN(LocatieLijst!B104)=0,"",LocatieLijst!B104)</f>
        <v/>
      </c>
      <c r="C104" s="149" t="str">
        <f>IF(LEN(LocatieLijst!C104)=0,"",LocatieLijst!C104)</f>
        <v/>
      </c>
      <c r="D104" s="149" t="str">
        <f>IF(LEN(LocatieLijst!D104)=0,"",LocatieLijst!D104)</f>
        <v/>
      </c>
      <c r="E104" s="149" t="str">
        <f>IF(LEN(LocatieLijst!E104)=0,"",LocatieLijst!E104)</f>
        <v/>
      </c>
      <c r="F104" s="149" t="str">
        <f>IF(LEN(LocatieLijst!F104)=0,"",LocatieLijst!F104)</f>
        <v/>
      </c>
      <c r="G104" s="149" t="str">
        <f>IF(LEN(LocatieLijst!K104)=0,"",LocatieLijst!K104)</f>
        <v/>
      </c>
      <c r="H104" s="150" t="str">
        <f>IF(G104="Vervalt","Vervalt",IF(G104=0,"",IF(LEN(G104)=0,"",(VLOOKUP($G104,PDC!$B$6:$I$74,2,FALSE)))))</f>
        <v/>
      </c>
      <c r="I104" s="149" t="str">
        <f>IF(LEN(LocatieLijst!M104)=0,"",LocatieLijst!M104)</f>
        <v/>
      </c>
      <c r="J104" s="2"/>
      <c r="K104" s="2"/>
      <c r="L104" s="3"/>
      <c r="M104" s="8"/>
      <c r="N104" s="8"/>
      <c r="O104" s="12"/>
      <c r="P104" s="4"/>
      <c r="Q104" s="4"/>
      <c r="R104" s="4"/>
      <c r="S104" s="72">
        <f t="shared" si="2"/>
        <v>0</v>
      </c>
      <c r="T104" s="72">
        <f>IF(G104="Vervalt",0,IF(G104=0,0,IF(LEN(G104)=0,0,(VLOOKUP($G104,PDC!$B$6:$I$74,6,FALSE)))))</f>
        <v>0</v>
      </c>
      <c r="U104" s="72">
        <f t="shared" si="3"/>
        <v>0</v>
      </c>
      <c r="V104" s="73">
        <f>IF(G104="Vervalt",0,IF(J104="Inkoop bij 3e partij",Q104*(1+PDC!$F$28),0))</f>
        <v>0</v>
      </c>
      <c r="W104" s="73">
        <f>IF(G104="Vervalt",0,IF(J104="Inkoop bij 3e partij",P104*(1+PDC!$F$27)+IF(G104=0,0,IF(LEN(G104)=0,0,VLOOKUP($G104,PDC!$B$6:$I$74,7,FALSE))),0))</f>
        <v>0</v>
      </c>
      <c r="X104" s="74">
        <f>IF(G104="Vervalt",0,IF(J104="Inkoop bij 3e partij",0,IF(G104=0,0,IF(LEN(G104)=0,0,VLOOKUP($G104,PDC!$B$6:$I$74,5,FALSE)))))</f>
        <v>0</v>
      </c>
      <c r="Y104" s="74">
        <f>IF(G104="Vervalt",0,IF(J104="On-Net maken",$M104*PDC!$F$23+$N104*PDC!$F$24+PDC!$F$22+$O104,0))</f>
        <v>0</v>
      </c>
    </row>
    <row r="105" spans="1:25" x14ac:dyDescent="0.3">
      <c r="A105" s="149" t="str">
        <f>IF(LEN(LocatieLijst!A105)=0,"",LocatieLijst!A105)</f>
        <v/>
      </c>
      <c r="B105" s="149" t="str">
        <f>IF(LEN(LocatieLijst!B105)=0,"",LocatieLijst!B105)</f>
        <v/>
      </c>
      <c r="C105" s="149" t="str">
        <f>IF(LEN(LocatieLijst!C105)=0,"",LocatieLijst!C105)</f>
        <v/>
      </c>
      <c r="D105" s="149" t="str">
        <f>IF(LEN(LocatieLijst!D105)=0,"",LocatieLijst!D105)</f>
        <v/>
      </c>
      <c r="E105" s="149" t="str">
        <f>IF(LEN(LocatieLijst!E105)=0,"",LocatieLijst!E105)</f>
        <v/>
      </c>
      <c r="F105" s="149" t="str">
        <f>IF(LEN(LocatieLijst!F105)=0,"",LocatieLijst!F105)</f>
        <v/>
      </c>
      <c r="G105" s="149" t="str">
        <f>IF(LEN(LocatieLijst!K105)=0,"",LocatieLijst!K105)</f>
        <v/>
      </c>
      <c r="H105" s="150" t="str">
        <f>IF(G105="Vervalt","Vervalt",IF(G105=0,"",IF(LEN(G105)=0,"",(VLOOKUP($G105,PDC!$B$6:$I$74,2,FALSE)))))</f>
        <v/>
      </c>
      <c r="I105" s="149" t="str">
        <f>IF(LEN(LocatieLijst!M105)=0,"",LocatieLijst!M105)</f>
        <v/>
      </c>
      <c r="J105" s="2"/>
      <c r="K105" s="2"/>
      <c r="L105" s="3"/>
      <c r="M105" s="8"/>
      <c r="N105" s="8"/>
      <c r="O105" s="12"/>
      <c r="P105" s="4"/>
      <c r="Q105" s="4"/>
      <c r="R105" s="4"/>
      <c r="S105" s="72">
        <f t="shared" si="2"/>
        <v>0</v>
      </c>
      <c r="T105" s="72">
        <f>IF(G105="Vervalt",0,IF(G105=0,0,IF(LEN(G105)=0,0,(VLOOKUP($G105,PDC!$B$6:$I$74,6,FALSE)))))</f>
        <v>0</v>
      </c>
      <c r="U105" s="72">
        <f t="shared" si="3"/>
        <v>0</v>
      </c>
      <c r="V105" s="73">
        <f>IF(G105="Vervalt",0,IF(J105="Inkoop bij 3e partij",Q105*(1+PDC!$F$28),0))</f>
        <v>0</v>
      </c>
      <c r="W105" s="73">
        <f>IF(G105="Vervalt",0,IF(J105="Inkoop bij 3e partij",P105*(1+PDC!$F$27)+IF(G105=0,0,IF(LEN(G105)=0,0,VLOOKUP($G105,PDC!$B$6:$I$74,7,FALSE))),0))</f>
        <v>0</v>
      </c>
      <c r="X105" s="74">
        <f>IF(G105="Vervalt",0,IF(J105="Inkoop bij 3e partij",0,IF(G105=0,0,IF(LEN(G105)=0,0,VLOOKUP($G105,PDC!$B$6:$I$74,5,FALSE)))))</f>
        <v>0</v>
      </c>
      <c r="Y105" s="74">
        <f>IF(G105="Vervalt",0,IF(J105="On-Net maken",$M105*PDC!$F$23+$N105*PDC!$F$24+PDC!$F$22+$O105,0))</f>
        <v>0</v>
      </c>
    </row>
    <row r="106" spans="1:25" x14ac:dyDescent="0.3">
      <c r="A106" s="149" t="str">
        <f>IF(LEN(LocatieLijst!A106)=0,"",LocatieLijst!A106)</f>
        <v/>
      </c>
      <c r="B106" s="149" t="str">
        <f>IF(LEN(LocatieLijst!B106)=0,"",LocatieLijst!B106)</f>
        <v/>
      </c>
      <c r="C106" s="149" t="str">
        <f>IF(LEN(LocatieLijst!C106)=0,"",LocatieLijst!C106)</f>
        <v/>
      </c>
      <c r="D106" s="149" t="str">
        <f>IF(LEN(LocatieLijst!D106)=0,"",LocatieLijst!D106)</f>
        <v/>
      </c>
      <c r="E106" s="149" t="str">
        <f>IF(LEN(LocatieLijst!E106)=0,"",LocatieLijst!E106)</f>
        <v/>
      </c>
      <c r="F106" s="149" t="str">
        <f>IF(LEN(LocatieLijst!F106)=0,"",LocatieLijst!F106)</f>
        <v/>
      </c>
      <c r="G106" s="149" t="str">
        <f>IF(LEN(LocatieLijst!K106)=0,"",LocatieLijst!K106)</f>
        <v/>
      </c>
      <c r="H106" s="150" t="str">
        <f>IF(G106="Vervalt","Vervalt",IF(G106=0,"",IF(LEN(G106)=0,"",(VLOOKUP($G106,PDC!$B$6:$I$74,2,FALSE)))))</f>
        <v/>
      </c>
      <c r="I106" s="149" t="str">
        <f>IF(LEN(LocatieLijst!M106)=0,"",LocatieLijst!M106)</f>
        <v/>
      </c>
      <c r="J106" s="2"/>
      <c r="K106" s="2"/>
      <c r="L106" s="3"/>
      <c r="M106" s="8"/>
      <c r="N106" s="8"/>
      <c r="O106" s="12"/>
      <c r="P106" s="4"/>
      <c r="Q106" s="4"/>
      <c r="R106" s="4"/>
      <c r="S106" s="72">
        <f t="shared" si="2"/>
        <v>0</v>
      </c>
      <c r="T106" s="72">
        <f>IF(G106="Vervalt",0,IF(G106=0,0,IF(LEN(G106)=0,0,(VLOOKUP($G106,PDC!$B$6:$I$74,6,FALSE)))))</f>
        <v>0</v>
      </c>
      <c r="U106" s="72">
        <f t="shared" si="3"/>
        <v>0</v>
      </c>
      <c r="V106" s="73">
        <f>IF(G106="Vervalt",0,IF(J106="Inkoop bij 3e partij",Q106*(1+PDC!$F$28),0))</f>
        <v>0</v>
      </c>
      <c r="W106" s="73">
        <f>IF(G106="Vervalt",0,IF(J106="Inkoop bij 3e partij",P106*(1+PDC!$F$27)+IF(G106=0,0,IF(LEN(G106)=0,0,VLOOKUP($G106,PDC!$B$6:$I$74,7,FALSE))),0))</f>
        <v>0</v>
      </c>
      <c r="X106" s="74">
        <f>IF(G106="Vervalt",0,IF(J106="Inkoop bij 3e partij",0,IF(G106=0,0,IF(LEN(G106)=0,0,VLOOKUP($G106,PDC!$B$6:$I$74,5,FALSE)))))</f>
        <v>0</v>
      </c>
      <c r="Y106" s="74">
        <f>IF(G106="Vervalt",0,IF(J106="On-Net maken",$M106*PDC!$F$23+$N106*PDC!$F$24+PDC!$F$22+$O106,0))</f>
        <v>0</v>
      </c>
    </row>
    <row r="107" spans="1:25" x14ac:dyDescent="0.3">
      <c r="A107" s="149" t="str">
        <f>IF(LEN(LocatieLijst!A107)=0,"",LocatieLijst!A107)</f>
        <v/>
      </c>
      <c r="B107" s="149" t="str">
        <f>IF(LEN(LocatieLijst!B107)=0,"",LocatieLijst!B107)</f>
        <v/>
      </c>
      <c r="C107" s="149" t="str">
        <f>IF(LEN(LocatieLijst!C107)=0,"",LocatieLijst!C107)</f>
        <v/>
      </c>
      <c r="D107" s="149" t="str">
        <f>IF(LEN(LocatieLijst!D107)=0,"",LocatieLijst!D107)</f>
        <v/>
      </c>
      <c r="E107" s="149" t="str">
        <f>IF(LEN(LocatieLijst!E107)=0,"",LocatieLijst!E107)</f>
        <v/>
      </c>
      <c r="F107" s="149" t="str">
        <f>IF(LEN(LocatieLijst!F107)=0,"",LocatieLijst!F107)</f>
        <v/>
      </c>
      <c r="G107" s="149" t="str">
        <f>IF(LEN(LocatieLijst!K107)=0,"",LocatieLijst!K107)</f>
        <v/>
      </c>
      <c r="H107" s="150" t="str">
        <f>IF(G107="Vervalt","Vervalt",IF(G107=0,"",IF(LEN(G107)=0,"",(VLOOKUP($G107,PDC!$B$6:$I$74,2,FALSE)))))</f>
        <v/>
      </c>
      <c r="I107" s="149" t="str">
        <f>IF(LEN(LocatieLijst!M107)=0,"",LocatieLijst!M107)</f>
        <v/>
      </c>
      <c r="J107" s="2"/>
      <c r="K107" s="2"/>
      <c r="L107" s="3"/>
      <c r="M107" s="8"/>
      <c r="N107" s="8"/>
      <c r="O107" s="12"/>
      <c r="P107" s="4"/>
      <c r="Q107" s="4"/>
      <c r="R107" s="4"/>
      <c r="S107" s="72">
        <f t="shared" si="2"/>
        <v>0</v>
      </c>
      <c r="T107" s="72">
        <f>IF(G107="Vervalt",0,IF(G107=0,0,IF(LEN(G107)=0,0,(VLOOKUP($G107,PDC!$B$6:$I$74,6,FALSE)))))</f>
        <v>0</v>
      </c>
      <c r="U107" s="72">
        <f t="shared" si="3"/>
        <v>0</v>
      </c>
      <c r="V107" s="73">
        <f>IF(G107="Vervalt",0,IF(J107="Inkoop bij 3e partij",Q107*(1+PDC!$F$28),0))</f>
        <v>0</v>
      </c>
      <c r="W107" s="73">
        <f>IF(G107="Vervalt",0,IF(J107="Inkoop bij 3e partij",P107*(1+PDC!$F$27)+IF(G107=0,0,IF(LEN(G107)=0,0,VLOOKUP($G107,PDC!$B$6:$I$74,7,FALSE))),0))</f>
        <v>0</v>
      </c>
      <c r="X107" s="74">
        <f>IF(G107="Vervalt",0,IF(J107="Inkoop bij 3e partij",0,IF(G107=0,0,IF(LEN(G107)=0,0,VLOOKUP($G107,PDC!$B$6:$I$74,5,FALSE)))))</f>
        <v>0</v>
      </c>
      <c r="Y107" s="74">
        <f>IF(G107="Vervalt",0,IF(J107="On-Net maken",$M107*PDC!$F$23+$N107*PDC!$F$24+PDC!$F$22+$O107,0))</f>
        <v>0</v>
      </c>
    </row>
    <row r="108" spans="1:25" x14ac:dyDescent="0.3">
      <c r="A108" s="149" t="str">
        <f>IF(LEN(LocatieLijst!A108)=0,"",LocatieLijst!A108)</f>
        <v/>
      </c>
      <c r="B108" s="149" t="str">
        <f>IF(LEN(LocatieLijst!B108)=0,"",LocatieLijst!B108)</f>
        <v/>
      </c>
      <c r="C108" s="149" t="str">
        <f>IF(LEN(LocatieLijst!C108)=0,"",LocatieLijst!C108)</f>
        <v/>
      </c>
      <c r="D108" s="149" t="str">
        <f>IF(LEN(LocatieLijst!D108)=0,"",LocatieLijst!D108)</f>
        <v/>
      </c>
      <c r="E108" s="149" t="str">
        <f>IF(LEN(LocatieLijst!E108)=0,"",LocatieLijst!E108)</f>
        <v/>
      </c>
      <c r="F108" s="149" t="str">
        <f>IF(LEN(LocatieLijst!F108)=0,"",LocatieLijst!F108)</f>
        <v/>
      </c>
      <c r="G108" s="149" t="str">
        <f>IF(LEN(LocatieLijst!K108)=0,"",LocatieLijst!K108)</f>
        <v/>
      </c>
      <c r="H108" s="150" t="str">
        <f>IF(G108="Vervalt","Vervalt",IF(G108=0,"",IF(LEN(G108)=0,"",(VLOOKUP($G108,PDC!$B$6:$I$74,2,FALSE)))))</f>
        <v/>
      </c>
      <c r="I108" s="149" t="str">
        <f>IF(LEN(LocatieLijst!M108)=0,"",LocatieLijst!M108)</f>
        <v/>
      </c>
      <c r="J108" s="2"/>
      <c r="K108" s="2"/>
      <c r="L108" s="3"/>
      <c r="M108" s="8"/>
      <c r="N108" s="8"/>
      <c r="O108" s="12"/>
      <c r="P108" s="4"/>
      <c r="Q108" s="4"/>
      <c r="R108" s="4"/>
      <c r="S108" s="72">
        <f t="shared" si="2"/>
        <v>0</v>
      </c>
      <c r="T108" s="72">
        <f>IF(G108="Vervalt",0,IF(G108=0,0,IF(LEN(G108)=0,0,(VLOOKUP($G108,PDC!$B$6:$I$74,6,FALSE)))))</f>
        <v>0</v>
      </c>
      <c r="U108" s="72">
        <f t="shared" si="3"/>
        <v>0</v>
      </c>
      <c r="V108" s="73">
        <f>IF(G108="Vervalt",0,IF(J108="Inkoop bij 3e partij",Q108*(1+PDC!$F$28),0))</f>
        <v>0</v>
      </c>
      <c r="W108" s="73">
        <f>IF(G108="Vervalt",0,IF(J108="Inkoop bij 3e partij",P108*(1+PDC!$F$27)+IF(G108=0,0,IF(LEN(G108)=0,0,VLOOKUP($G108,PDC!$B$6:$I$74,7,FALSE))),0))</f>
        <v>0</v>
      </c>
      <c r="X108" s="74">
        <f>IF(G108="Vervalt",0,IF(J108="Inkoop bij 3e partij",0,IF(G108=0,0,IF(LEN(G108)=0,0,VLOOKUP($G108,PDC!$B$6:$I$74,5,FALSE)))))</f>
        <v>0</v>
      </c>
      <c r="Y108" s="74">
        <f>IF(G108="Vervalt",0,IF(J108="On-Net maken",$M108*PDC!$F$23+$N108*PDC!$F$24+PDC!$F$22+$O108,0))</f>
        <v>0</v>
      </c>
    </row>
    <row r="109" spans="1:25" x14ac:dyDescent="0.3">
      <c r="A109" s="149" t="str">
        <f>IF(LEN(LocatieLijst!A109)=0,"",LocatieLijst!A109)</f>
        <v/>
      </c>
      <c r="B109" s="149" t="str">
        <f>IF(LEN(LocatieLijst!B109)=0,"",LocatieLijst!B109)</f>
        <v/>
      </c>
      <c r="C109" s="149" t="str">
        <f>IF(LEN(LocatieLijst!C109)=0,"",LocatieLijst!C109)</f>
        <v/>
      </c>
      <c r="D109" s="149" t="str">
        <f>IF(LEN(LocatieLijst!D109)=0,"",LocatieLijst!D109)</f>
        <v/>
      </c>
      <c r="E109" s="149" t="str">
        <f>IF(LEN(LocatieLijst!E109)=0,"",LocatieLijst!E109)</f>
        <v/>
      </c>
      <c r="F109" s="149" t="str">
        <f>IF(LEN(LocatieLijst!F109)=0,"",LocatieLijst!F109)</f>
        <v/>
      </c>
      <c r="G109" s="149" t="str">
        <f>IF(LEN(LocatieLijst!K109)=0,"",LocatieLijst!K109)</f>
        <v/>
      </c>
      <c r="H109" s="150" t="str">
        <f>IF(G109="Vervalt","Vervalt",IF(G109=0,"",IF(LEN(G109)=0,"",(VLOOKUP($G109,PDC!$B$6:$I$74,2,FALSE)))))</f>
        <v/>
      </c>
      <c r="I109" s="149" t="str">
        <f>IF(LEN(LocatieLijst!M109)=0,"",LocatieLijst!M109)</f>
        <v/>
      </c>
      <c r="J109" s="2"/>
      <c r="K109" s="2"/>
      <c r="L109" s="3"/>
      <c r="M109" s="8"/>
      <c r="N109" s="8"/>
      <c r="O109" s="12"/>
      <c r="P109" s="4"/>
      <c r="Q109" s="4"/>
      <c r="R109" s="4"/>
      <c r="S109" s="72">
        <f t="shared" si="2"/>
        <v>0</v>
      </c>
      <c r="T109" s="72">
        <f>IF(G109="Vervalt",0,IF(G109=0,0,IF(LEN(G109)=0,0,(VLOOKUP($G109,PDC!$B$6:$I$74,6,FALSE)))))</f>
        <v>0</v>
      </c>
      <c r="U109" s="72">
        <f t="shared" si="3"/>
        <v>0</v>
      </c>
      <c r="V109" s="73">
        <f>IF(G109="Vervalt",0,IF(J109="Inkoop bij 3e partij",Q109*(1+PDC!$F$28),0))</f>
        <v>0</v>
      </c>
      <c r="W109" s="73">
        <f>IF(G109="Vervalt",0,IF(J109="Inkoop bij 3e partij",P109*(1+PDC!$F$27)+IF(G109=0,0,IF(LEN(G109)=0,0,VLOOKUP($G109,PDC!$B$6:$I$74,7,FALSE))),0))</f>
        <v>0</v>
      </c>
      <c r="X109" s="74">
        <f>IF(G109="Vervalt",0,IF(J109="Inkoop bij 3e partij",0,IF(G109=0,0,IF(LEN(G109)=0,0,VLOOKUP($G109,PDC!$B$6:$I$74,5,FALSE)))))</f>
        <v>0</v>
      </c>
      <c r="Y109" s="74">
        <f>IF(G109="Vervalt",0,IF(J109="On-Net maken",$M109*PDC!$F$23+$N109*PDC!$F$24+PDC!$F$22+$O109,0))</f>
        <v>0</v>
      </c>
    </row>
    <row r="110" spans="1:25" x14ac:dyDescent="0.3">
      <c r="A110" s="149" t="str">
        <f>IF(LEN(LocatieLijst!A110)=0,"",LocatieLijst!A110)</f>
        <v/>
      </c>
      <c r="B110" s="149" t="str">
        <f>IF(LEN(LocatieLijst!B110)=0,"",LocatieLijst!B110)</f>
        <v/>
      </c>
      <c r="C110" s="149" t="str">
        <f>IF(LEN(LocatieLijst!C110)=0,"",LocatieLijst!C110)</f>
        <v/>
      </c>
      <c r="D110" s="149" t="str">
        <f>IF(LEN(LocatieLijst!D110)=0,"",LocatieLijst!D110)</f>
        <v/>
      </c>
      <c r="E110" s="149" t="str">
        <f>IF(LEN(LocatieLijst!E110)=0,"",LocatieLijst!E110)</f>
        <v/>
      </c>
      <c r="F110" s="149" t="str">
        <f>IF(LEN(LocatieLijst!F110)=0,"",LocatieLijst!F110)</f>
        <v/>
      </c>
      <c r="G110" s="149" t="str">
        <f>IF(LEN(LocatieLijst!K110)=0,"",LocatieLijst!K110)</f>
        <v/>
      </c>
      <c r="H110" s="150" t="str">
        <f>IF(G110="Vervalt","Vervalt",IF(G110=0,"",IF(LEN(G110)=0,"",(VLOOKUP($G110,PDC!$B$6:$I$74,2,FALSE)))))</f>
        <v/>
      </c>
      <c r="I110" s="149" t="str">
        <f>IF(LEN(LocatieLijst!M110)=0,"",LocatieLijst!M110)</f>
        <v/>
      </c>
      <c r="J110" s="2"/>
      <c r="K110" s="2"/>
      <c r="L110" s="3"/>
      <c r="M110" s="8"/>
      <c r="N110" s="8"/>
      <c r="O110" s="12"/>
      <c r="P110" s="4"/>
      <c r="Q110" s="4"/>
      <c r="R110" s="4"/>
      <c r="S110" s="72">
        <f t="shared" si="2"/>
        <v>0</v>
      </c>
      <c r="T110" s="72">
        <f>IF(G110="Vervalt",0,IF(G110=0,0,IF(LEN(G110)=0,0,(VLOOKUP($G110,PDC!$B$6:$I$74,6,FALSE)))))</f>
        <v>0</v>
      </c>
      <c r="U110" s="72">
        <f t="shared" si="3"/>
        <v>0</v>
      </c>
      <c r="V110" s="73">
        <f>IF(G110="Vervalt",0,IF(J110="Inkoop bij 3e partij",Q110*(1+PDC!$F$28),0))</f>
        <v>0</v>
      </c>
      <c r="W110" s="73">
        <f>IF(G110="Vervalt",0,IF(J110="Inkoop bij 3e partij",P110*(1+PDC!$F$27)+IF(G110=0,0,IF(LEN(G110)=0,0,VLOOKUP($G110,PDC!$B$6:$I$74,7,FALSE))),0))</f>
        <v>0</v>
      </c>
      <c r="X110" s="74">
        <f>IF(G110="Vervalt",0,IF(J110="Inkoop bij 3e partij",0,IF(G110=0,0,IF(LEN(G110)=0,0,VLOOKUP($G110,PDC!$B$6:$I$74,5,FALSE)))))</f>
        <v>0</v>
      </c>
      <c r="Y110" s="74">
        <f>IF(G110="Vervalt",0,IF(J110="On-Net maken",$M110*PDC!$F$23+$N110*PDC!$F$24+PDC!$F$22+$O110,0))</f>
        <v>0</v>
      </c>
    </row>
    <row r="111" spans="1:25" x14ac:dyDescent="0.3">
      <c r="A111" s="149" t="str">
        <f>IF(LEN(LocatieLijst!A111)=0,"",LocatieLijst!A111)</f>
        <v/>
      </c>
      <c r="B111" s="149" t="str">
        <f>IF(LEN(LocatieLijst!B111)=0,"",LocatieLijst!B111)</f>
        <v/>
      </c>
      <c r="C111" s="149" t="str">
        <f>IF(LEN(LocatieLijst!C111)=0,"",LocatieLijst!C111)</f>
        <v/>
      </c>
      <c r="D111" s="149" t="str">
        <f>IF(LEN(LocatieLijst!D111)=0,"",LocatieLijst!D111)</f>
        <v/>
      </c>
      <c r="E111" s="149" t="str">
        <f>IF(LEN(LocatieLijst!E111)=0,"",LocatieLijst!E111)</f>
        <v/>
      </c>
      <c r="F111" s="149" t="str">
        <f>IF(LEN(LocatieLijst!F111)=0,"",LocatieLijst!F111)</f>
        <v/>
      </c>
      <c r="G111" s="149" t="str">
        <f>IF(LEN(LocatieLijst!K111)=0,"",LocatieLijst!K111)</f>
        <v/>
      </c>
      <c r="H111" s="150" t="str">
        <f>IF(G111="Vervalt","Vervalt",IF(G111=0,"",IF(LEN(G111)=0,"",(VLOOKUP($G111,PDC!$B$6:$I$74,2,FALSE)))))</f>
        <v/>
      </c>
      <c r="I111" s="149" t="str">
        <f>IF(LEN(LocatieLijst!M111)=0,"",LocatieLijst!M111)</f>
        <v/>
      </c>
      <c r="J111" s="2"/>
      <c r="K111" s="2"/>
      <c r="L111" s="3"/>
      <c r="M111" s="8"/>
      <c r="N111" s="8"/>
      <c r="O111" s="12"/>
      <c r="P111" s="4"/>
      <c r="Q111" s="4"/>
      <c r="R111" s="4"/>
      <c r="S111" s="72">
        <f t="shared" si="2"/>
        <v>0</v>
      </c>
      <c r="T111" s="72">
        <f>IF(G111="Vervalt",0,IF(G111=0,0,IF(LEN(G111)=0,0,(VLOOKUP($G111,PDC!$B$6:$I$74,6,FALSE)))))</f>
        <v>0</v>
      </c>
      <c r="U111" s="72">
        <f t="shared" si="3"/>
        <v>0</v>
      </c>
      <c r="V111" s="73">
        <f>IF(G111="Vervalt",0,IF(J111="Inkoop bij 3e partij",Q111*(1+PDC!$F$28),0))</f>
        <v>0</v>
      </c>
      <c r="W111" s="73">
        <f>IF(G111="Vervalt",0,IF(J111="Inkoop bij 3e partij",P111*(1+PDC!$F$27)+IF(G111=0,0,IF(LEN(G111)=0,0,VLOOKUP($G111,PDC!$B$6:$I$74,7,FALSE))),0))</f>
        <v>0</v>
      </c>
      <c r="X111" s="74">
        <f>IF(G111="Vervalt",0,IF(J111="Inkoop bij 3e partij",0,IF(G111=0,0,IF(LEN(G111)=0,0,VLOOKUP($G111,PDC!$B$6:$I$74,5,FALSE)))))</f>
        <v>0</v>
      </c>
      <c r="Y111" s="74">
        <f>IF(G111="Vervalt",0,IF(J111="On-Net maken",$M111*PDC!$F$23+$N111*PDC!$F$24+PDC!$F$22+$O111,0))</f>
        <v>0</v>
      </c>
    </row>
    <row r="112" spans="1:25" x14ac:dyDescent="0.3">
      <c r="A112" s="149" t="str">
        <f>IF(LEN(LocatieLijst!A112)=0,"",LocatieLijst!A112)</f>
        <v/>
      </c>
      <c r="B112" s="149" t="str">
        <f>IF(LEN(LocatieLijst!B112)=0,"",LocatieLijst!B112)</f>
        <v/>
      </c>
      <c r="C112" s="149" t="str">
        <f>IF(LEN(LocatieLijst!C112)=0,"",LocatieLijst!C112)</f>
        <v/>
      </c>
      <c r="D112" s="149" t="str">
        <f>IF(LEN(LocatieLijst!D112)=0,"",LocatieLijst!D112)</f>
        <v/>
      </c>
      <c r="E112" s="149" t="str">
        <f>IF(LEN(LocatieLijst!E112)=0,"",LocatieLijst!E112)</f>
        <v/>
      </c>
      <c r="F112" s="149" t="str">
        <f>IF(LEN(LocatieLijst!F112)=0,"",LocatieLijst!F112)</f>
        <v/>
      </c>
      <c r="G112" s="149" t="str">
        <f>IF(LEN(LocatieLijst!K112)=0,"",LocatieLijst!K112)</f>
        <v/>
      </c>
      <c r="H112" s="150" t="str">
        <f>IF(G112="Vervalt","Vervalt",IF(G112=0,"",IF(LEN(G112)=0,"",(VLOOKUP($G112,PDC!$B$6:$I$74,2,FALSE)))))</f>
        <v/>
      </c>
      <c r="I112" s="149" t="str">
        <f>IF(LEN(LocatieLijst!M112)=0,"",LocatieLijst!M112)</f>
        <v/>
      </c>
      <c r="J112" s="2"/>
      <c r="K112" s="2"/>
      <c r="L112" s="3"/>
      <c r="M112" s="8"/>
      <c r="N112" s="8"/>
      <c r="O112" s="12"/>
      <c r="P112" s="4"/>
      <c r="Q112" s="4"/>
      <c r="R112" s="4"/>
      <c r="S112" s="72">
        <f t="shared" si="2"/>
        <v>0</v>
      </c>
      <c r="T112" s="72">
        <f>IF(G112="Vervalt",0,IF(G112=0,0,IF(LEN(G112)=0,0,(VLOOKUP($G112,PDC!$B$6:$I$74,6,FALSE)))))</f>
        <v>0</v>
      </c>
      <c r="U112" s="72">
        <f t="shared" si="3"/>
        <v>0</v>
      </c>
      <c r="V112" s="73">
        <f>IF(G112="Vervalt",0,IF(J112="Inkoop bij 3e partij",Q112*(1+PDC!$F$28),0))</f>
        <v>0</v>
      </c>
      <c r="W112" s="73">
        <f>IF(G112="Vervalt",0,IF(J112="Inkoop bij 3e partij",P112*(1+PDC!$F$27)+IF(G112=0,0,IF(LEN(G112)=0,0,VLOOKUP($G112,PDC!$B$6:$I$74,7,FALSE))),0))</f>
        <v>0</v>
      </c>
      <c r="X112" s="74">
        <f>IF(G112="Vervalt",0,IF(J112="Inkoop bij 3e partij",0,IF(G112=0,0,IF(LEN(G112)=0,0,VLOOKUP($G112,PDC!$B$6:$I$74,5,FALSE)))))</f>
        <v>0</v>
      </c>
      <c r="Y112" s="74">
        <f>IF(G112="Vervalt",0,IF(J112="On-Net maken",$M112*PDC!$F$23+$N112*PDC!$F$24+PDC!$F$22+$O112,0))</f>
        <v>0</v>
      </c>
    </row>
    <row r="113" spans="1:25" x14ac:dyDescent="0.3">
      <c r="A113" s="149" t="str">
        <f>IF(LEN(LocatieLijst!A113)=0,"",LocatieLijst!A113)</f>
        <v/>
      </c>
      <c r="B113" s="149" t="str">
        <f>IF(LEN(LocatieLijst!B113)=0,"",LocatieLijst!B113)</f>
        <v/>
      </c>
      <c r="C113" s="149" t="str">
        <f>IF(LEN(LocatieLijst!C113)=0,"",LocatieLijst!C113)</f>
        <v/>
      </c>
      <c r="D113" s="149" t="str">
        <f>IF(LEN(LocatieLijst!D113)=0,"",LocatieLijst!D113)</f>
        <v/>
      </c>
      <c r="E113" s="149" t="str">
        <f>IF(LEN(LocatieLijst!E113)=0,"",LocatieLijst!E113)</f>
        <v/>
      </c>
      <c r="F113" s="149" t="str">
        <f>IF(LEN(LocatieLijst!F113)=0,"",LocatieLijst!F113)</f>
        <v/>
      </c>
      <c r="G113" s="149" t="str">
        <f>IF(LEN(LocatieLijst!K113)=0,"",LocatieLijst!K113)</f>
        <v/>
      </c>
      <c r="H113" s="150" t="str">
        <f>IF(G113="Vervalt","Vervalt",IF(G113=0,"",IF(LEN(G113)=0,"",(VLOOKUP($G113,PDC!$B$6:$I$74,2,FALSE)))))</f>
        <v/>
      </c>
      <c r="I113" s="149" t="str">
        <f>IF(LEN(LocatieLijst!M113)=0,"",LocatieLijst!M113)</f>
        <v/>
      </c>
      <c r="J113" s="2"/>
      <c r="K113" s="2"/>
      <c r="L113" s="3"/>
      <c r="M113" s="8"/>
      <c r="N113" s="8"/>
      <c r="O113" s="12"/>
      <c r="P113" s="4"/>
      <c r="Q113" s="4"/>
      <c r="R113" s="4"/>
      <c r="S113" s="72">
        <f t="shared" si="2"/>
        <v>0</v>
      </c>
      <c r="T113" s="72">
        <f>IF(G113="Vervalt",0,IF(G113=0,0,IF(LEN(G113)=0,0,(VLOOKUP($G113,PDC!$B$6:$I$74,6,FALSE)))))</f>
        <v>0</v>
      </c>
      <c r="U113" s="72">
        <f t="shared" si="3"/>
        <v>0</v>
      </c>
      <c r="V113" s="73">
        <f>IF(G113="Vervalt",0,IF(J113="Inkoop bij 3e partij",Q113*(1+PDC!$F$28),0))</f>
        <v>0</v>
      </c>
      <c r="W113" s="73">
        <f>IF(G113="Vervalt",0,IF(J113="Inkoop bij 3e partij",P113*(1+PDC!$F$27)+IF(G113=0,0,IF(LEN(G113)=0,0,VLOOKUP($G113,PDC!$B$6:$I$74,7,FALSE))),0))</f>
        <v>0</v>
      </c>
      <c r="X113" s="74">
        <f>IF(G113="Vervalt",0,IF(J113="Inkoop bij 3e partij",0,IF(G113=0,0,IF(LEN(G113)=0,0,VLOOKUP($G113,PDC!$B$6:$I$74,5,FALSE)))))</f>
        <v>0</v>
      </c>
      <c r="Y113" s="74">
        <f>IF(G113="Vervalt",0,IF(J113="On-Net maken",$M113*PDC!$F$23+$N113*PDC!$F$24+PDC!$F$22+$O113,0))</f>
        <v>0</v>
      </c>
    </row>
    <row r="114" spans="1:25" x14ac:dyDescent="0.3">
      <c r="A114" s="149" t="str">
        <f>IF(LEN(LocatieLijst!A114)=0,"",LocatieLijst!A114)</f>
        <v/>
      </c>
      <c r="B114" s="149" t="str">
        <f>IF(LEN(LocatieLijst!B114)=0,"",LocatieLijst!B114)</f>
        <v/>
      </c>
      <c r="C114" s="149" t="str">
        <f>IF(LEN(LocatieLijst!C114)=0,"",LocatieLijst!C114)</f>
        <v/>
      </c>
      <c r="D114" s="149" t="str">
        <f>IF(LEN(LocatieLijst!D114)=0,"",LocatieLijst!D114)</f>
        <v/>
      </c>
      <c r="E114" s="149" t="str">
        <f>IF(LEN(LocatieLijst!E114)=0,"",LocatieLijst!E114)</f>
        <v/>
      </c>
      <c r="F114" s="149" t="str">
        <f>IF(LEN(LocatieLijst!F114)=0,"",LocatieLijst!F114)</f>
        <v/>
      </c>
      <c r="G114" s="149" t="str">
        <f>IF(LEN(LocatieLijst!K114)=0,"",LocatieLijst!K114)</f>
        <v/>
      </c>
      <c r="H114" s="150" t="str">
        <f>IF(G114="Vervalt","Vervalt",IF(G114=0,"",IF(LEN(G114)=0,"",(VLOOKUP($G114,PDC!$B$6:$I$74,2,FALSE)))))</f>
        <v/>
      </c>
      <c r="I114" s="149" t="str">
        <f>IF(LEN(LocatieLijst!M114)=0,"",LocatieLijst!M114)</f>
        <v/>
      </c>
      <c r="J114" s="2"/>
      <c r="K114" s="2"/>
      <c r="L114" s="3"/>
      <c r="M114" s="8"/>
      <c r="N114" s="8"/>
      <c r="O114" s="12"/>
      <c r="P114" s="4"/>
      <c r="Q114" s="4"/>
      <c r="R114" s="4"/>
      <c r="S114" s="72">
        <f t="shared" si="2"/>
        <v>0</v>
      </c>
      <c r="T114" s="72">
        <f>IF(G114="Vervalt",0,IF(G114=0,0,IF(LEN(G114)=0,0,(VLOOKUP($G114,PDC!$B$6:$I$74,6,FALSE)))))</f>
        <v>0</v>
      </c>
      <c r="U114" s="72">
        <f t="shared" si="3"/>
        <v>0</v>
      </c>
      <c r="V114" s="73">
        <f>IF(G114="Vervalt",0,IF(J114="Inkoop bij 3e partij",Q114*(1+PDC!$F$28),0))</f>
        <v>0</v>
      </c>
      <c r="W114" s="73">
        <f>IF(G114="Vervalt",0,IF(J114="Inkoop bij 3e partij",P114*(1+PDC!$F$27)+IF(G114=0,0,IF(LEN(G114)=0,0,VLOOKUP($G114,PDC!$B$6:$I$74,7,FALSE))),0))</f>
        <v>0</v>
      </c>
      <c r="X114" s="74">
        <f>IF(G114="Vervalt",0,IF(J114="Inkoop bij 3e partij",0,IF(G114=0,0,IF(LEN(G114)=0,0,VLOOKUP($G114,PDC!$B$6:$I$74,5,FALSE)))))</f>
        <v>0</v>
      </c>
      <c r="Y114" s="74">
        <f>IF(G114="Vervalt",0,IF(J114="On-Net maken",$M114*PDC!$F$23+$N114*PDC!$F$24+PDC!$F$22+$O114,0))</f>
        <v>0</v>
      </c>
    </row>
    <row r="115" spans="1:25" x14ac:dyDescent="0.3">
      <c r="A115" s="149" t="str">
        <f>IF(LEN(LocatieLijst!A115)=0,"",LocatieLijst!A115)</f>
        <v/>
      </c>
      <c r="B115" s="149" t="str">
        <f>IF(LEN(LocatieLijst!B115)=0,"",LocatieLijst!B115)</f>
        <v/>
      </c>
      <c r="C115" s="149" t="str">
        <f>IF(LEN(LocatieLijst!C115)=0,"",LocatieLijst!C115)</f>
        <v/>
      </c>
      <c r="D115" s="149" t="str">
        <f>IF(LEN(LocatieLijst!D115)=0,"",LocatieLijst!D115)</f>
        <v/>
      </c>
      <c r="E115" s="149" t="str">
        <f>IF(LEN(LocatieLijst!E115)=0,"",LocatieLijst!E115)</f>
        <v/>
      </c>
      <c r="F115" s="149" t="str">
        <f>IF(LEN(LocatieLijst!F115)=0,"",LocatieLijst!F115)</f>
        <v/>
      </c>
      <c r="G115" s="149" t="str">
        <f>IF(LEN(LocatieLijst!K115)=0,"",LocatieLijst!K115)</f>
        <v/>
      </c>
      <c r="H115" s="150" t="str">
        <f>IF(G115="Vervalt","Vervalt",IF(G115=0,"",IF(LEN(G115)=0,"",(VLOOKUP($G115,PDC!$B$6:$I$74,2,FALSE)))))</f>
        <v/>
      </c>
      <c r="I115" s="149" t="str">
        <f>IF(LEN(LocatieLijst!M115)=0,"",LocatieLijst!M115)</f>
        <v/>
      </c>
      <c r="J115" s="2"/>
      <c r="K115" s="2"/>
      <c r="L115" s="3"/>
      <c r="M115" s="8"/>
      <c r="N115" s="8"/>
      <c r="O115" s="12"/>
      <c r="P115" s="4"/>
      <c r="Q115" s="4"/>
      <c r="R115" s="4"/>
      <c r="S115" s="72">
        <f t="shared" si="2"/>
        <v>0</v>
      </c>
      <c r="T115" s="72">
        <f>IF(G115="Vervalt",0,IF(G115=0,0,IF(LEN(G115)=0,0,(VLOOKUP($G115,PDC!$B$6:$I$74,6,FALSE)))))</f>
        <v>0</v>
      </c>
      <c r="U115" s="72">
        <f t="shared" si="3"/>
        <v>0</v>
      </c>
      <c r="V115" s="73">
        <f>IF(G115="Vervalt",0,IF(J115="Inkoop bij 3e partij",Q115*(1+PDC!$F$28),0))</f>
        <v>0</v>
      </c>
      <c r="W115" s="73">
        <f>IF(G115="Vervalt",0,IF(J115="Inkoop bij 3e partij",P115*(1+PDC!$F$27)+IF(G115=0,0,IF(LEN(G115)=0,0,VLOOKUP($G115,PDC!$B$6:$I$74,7,FALSE))),0))</f>
        <v>0</v>
      </c>
      <c r="X115" s="74">
        <f>IF(G115="Vervalt",0,IF(J115="Inkoop bij 3e partij",0,IF(G115=0,0,IF(LEN(G115)=0,0,VLOOKUP($G115,PDC!$B$6:$I$74,5,FALSE)))))</f>
        <v>0</v>
      </c>
      <c r="Y115" s="74">
        <f>IF(G115="Vervalt",0,IF(J115="On-Net maken",$M115*PDC!$F$23+$N115*PDC!$F$24+PDC!$F$22+$O115,0))</f>
        <v>0</v>
      </c>
    </row>
    <row r="116" spans="1:25" x14ac:dyDescent="0.3">
      <c r="A116" s="149" t="str">
        <f>IF(LEN(LocatieLijst!A116)=0,"",LocatieLijst!A116)</f>
        <v/>
      </c>
      <c r="B116" s="149" t="str">
        <f>IF(LEN(LocatieLijst!B116)=0,"",LocatieLijst!B116)</f>
        <v/>
      </c>
      <c r="C116" s="149" t="str">
        <f>IF(LEN(LocatieLijst!C116)=0,"",LocatieLijst!C116)</f>
        <v/>
      </c>
      <c r="D116" s="149" t="str">
        <f>IF(LEN(LocatieLijst!D116)=0,"",LocatieLijst!D116)</f>
        <v/>
      </c>
      <c r="E116" s="149" t="str">
        <f>IF(LEN(LocatieLijst!E116)=0,"",LocatieLijst!E116)</f>
        <v/>
      </c>
      <c r="F116" s="149" t="str">
        <f>IF(LEN(LocatieLijst!F116)=0,"",LocatieLijst!F116)</f>
        <v/>
      </c>
      <c r="G116" s="149" t="str">
        <f>IF(LEN(LocatieLijst!K116)=0,"",LocatieLijst!K116)</f>
        <v/>
      </c>
      <c r="H116" s="150" t="str">
        <f>IF(G116="Vervalt","Vervalt",IF(G116=0,"",IF(LEN(G116)=0,"",(VLOOKUP($G116,PDC!$B$6:$I$74,2,FALSE)))))</f>
        <v/>
      </c>
      <c r="I116" s="149" t="str">
        <f>IF(LEN(LocatieLijst!M116)=0,"",LocatieLijst!M116)</f>
        <v/>
      </c>
      <c r="J116" s="2"/>
      <c r="K116" s="2"/>
      <c r="L116" s="3"/>
      <c r="M116" s="8"/>
      <c r="N116" s="8"/>
      <c r="O116" s="12"/>
      <c r="P116" s="4"/>
      <c r="Q116" s="4"/>
      <c r="R116" s="4"/>
      <c r="S116" s="72">
        <f t="shared" si="2"/>
        <v>0</v>
      </c>
      <c r="T116" s="72">
        <f>IF(G116="Vervalt",0,IF(G116=0,0,IF(LEN(G116)=0,0,(VLOOKUP($G116,PDC!$B$6:$I$74,6,FALSE)))))</f>
        <v>0</v>
      </c>
      <c r="U116" s="72">
        <f t="shared" si="3"/>
        <v>0</v>
      </c>
      <c r="V116" s="73">
        <f>IF(G116="Vervalt",0,IF(J116="Inkoop bij 3e partij",Q116*(1+PDC!$F$28),0))</f>
        <v>0</v>
      </c>
      <c r="W116" s="73">
        <f>IF(G116="Vervalt",0,IF(J116="Inkoop bij 3e partij",P116*(1+PDC!$F$27)+IF(G116=0,0,IF(LEN(G116)=0,0,VLOOKUP($G116,PDC!$B$6:$I$74,7,FALSE))),0))</f>
        <v>0</v>
      </c>
      <c r="X116" s="74">
        <f>IF(G116="Vervalt",0,IF(J116="Inkoop bij 3e partij",0,IF(G116=0,0,IF(LEN(G116)=0,0,VLOOKUP($G116,PDC!$B$6:$I$74,5,FALSE)))))</f>
        <v>0</v>
      </c>
      <c r="Y116" s="74">
        <f>IF(G116="Vervalt",0,IF(J116="On-Net maken",$M116*PDC!$F$23+$N116*PDC!$F$24+PDC!$F$22+$O116,0))</f>
        <v>0</v>
      </c>
    </row>
    <row r="117" spans="1:25" x14ac:dyDescent="0.3">
      <c r="A117" s="149" t="str">
        <f>IF(LEN(LocatieLijst!A117)=0,"",LocatieLijst!A117)</f>
        <v/>
      </c>
      <c r="B117" s="149" t="str">
        <f>IF(LEN(LocatieLijst!B117)=0,"",LocatieLijst!B117)</f>
        <v/>
      </c>
      <c r="C117" s="149" t="str">
        <f>IF(LEN(LocatieLijst!C117)=0,"",LocatieLijst!C117)</f>
        <v/>
      </c>
      <c r="D117" s="149" t="str">
        <f>IF(LEN(LocatieLijst!D117)=0,"",LocatieLijst!D117)</f>
        <v/>
      </c>
      <c r="E117" s="149" t="str">
        <f>IF(LEN(LocatieLijst!E117)=0,"",LocatieLijst!E117)</f>
        <v/>
      </c>
      <c r="F117" s="149" t="str">
        <f>IF(LEN(LocatieLijst!F117)=0,"",LocatieLijst!F117)</f>
        <v/>
      </c>
      <c r="G117" s="149" t="str">
        <f>IF(LEN(LocatieLijst!K117)=0,"",LocatieLijst!K117)</f>
        <v/>
      </c>
      <c r="H117" s="150" t="str">
        <f>IF(G117="Vervalt","Vervalt",IF(G117=0,"",IF(LEN(G117)=0,"",(VLOOKUP($G117,PDC!$B$6:$I$74,2,FALSE)))))</f>
        <v/>
      </c>
      <c r="I117" s="149" t="str">
        <f>IF(LEN(LocatieLijst!M117)=0,"",LocatieLijst!M117)</f>
        <v/>
      </c>
      <c r="J117" s="2"/>
      <c r="K117" s="2"/>
      <c r="L117" s="3"/>
      <c r="M117" s="8"/>
      <c r="N117" s="8"/>
      <c r="O117" s="12"/>
      <c r="P117" s="4"/>
      <c r="Q117" s="4"/>
      <c r="R117" s="4"/>
      <c r="S117" s="72">
        <f t="shared" si="2"/>
        <v>0</v>
      </c>
      <c r="T117" s="72">
        <f>IF(G117="Vervalt",0,IF(G117=0,0,IF(LEN(G117)=0,0,(VLOOKUP($G117,PDC!$B$6:$I$74,6,FALSE)))))</f>
        <v>0</v>
      </c>
      <c r="U117" s="72">
        <f t="shared" si="3"/>
        <v>0</v>
      </c>
      <c r="V117" s="73">
        <f>IF(G117="Vervalt",0,IF(J117="Inkoop bij 3e partij",Q117*(1+PDC!$F$28),0))</f>
        <v>0</v>
      </c>
      <c r="W117" s="73">
        <f>IF(G117="Vervalt",0,IF(J117="Inkoop bij 3e partij",P117*(1+PDC!$F$27)+IF(G117=0,0,IF(LEN(G117)=0,0,VLOOKUP($G117,PDC!$B$6:$I$74,7,FALSE))),0))</f>
        <v>0</v>
      </c>
      <c r="X117" s="74">
        <f>IF(G117="Vervalt",0,IF(J117="Inkoop bij 3e partij",0,IF(G117=0,0,IF(LEN(G117)=0,0,VLOOKUP($G117,PDC!$B$6:$I$74,5,FALSE)))))</f>
        <v>0</v>
      </c>
      <c r="Y117" s="74">
        <f>IF(G117="Vervalt",0,IF(J117="On-Net maken",$M117*PDC!$F$23+$N117*PDC!$F$24+PDC!$F$22+$O117,0))</f>
        <v>0</v>
      </c>
    </row>
    <row r="118" spans="1:25" x14ac:dyDescent="0.3">
      <c r="A118" s="149" t="str">
        <f>IF(LEN(LocatieLijst!A118)=0,"",LocatieLijst!A118)</f>
        <v/>
      </c>
      <c r="B118" s="149" t="str">
        <f>IF(LEN(LocatieLijst!B118)=0,"",LocatieLijst!B118)</f>
        <v/>
      </c>
      <c r="C118" s="149" t="str">
        <f>IF(LEN(LocatieLijst!C118)=0,"",LocatieLijst!C118)</f>
        <v/>
      </c>
      <c r="D118" s="149" t="str">
        <f>IF(LEN(LocatieLijst!D118)=0,"",LocatieLijst!D118)</f>
        <v/>
      </c>
      <c r="E118" s="149" t="str">
        <f>IF(LEN(LocatieLijst!E118)=0,"",LocatieLijst!E118)</f>
        <v/>
      </c>
      <c r="F118" s="149" t="str">
        <f>IF(LEN(LocatieLijst!F118)=0,"",LocatieLijst!F118)</f>
        <v/>
      </c>
      <c r="G118" s="149" t="str">
        <f>IF(LEN(LocatieLijst!K118)=0,"",LocatieLijst!K118)</f>
        <v/>
      </c>
      <c r="H118" s="150" t="str">
        <f>IF(G118="Vervalt","Vervalt",IF(G118=0,"",IF(LEN(G118)=0,"",(VLOOKUP($G118,PDC!$B$6:$I$74,2,FALSE)))))</f>
        <v/>
      </c>
      <c r="I118" s="149" t="str">
        <f>IF(LEN(LocatieLijst!M118)=0,"",LocatieLijst!M118)</f>
        <v/>
      </c>
      <c r="J118" s="2"/>
      <c r="K118" s="2"/>
      <c r="L118" s="3"/>
      <c r="M118" s="8"/>
      <c r="N118" s="8"/>
      <c r="O118" s="12"/>
      <c r="P118" s="4"/>
      <c r="Q118" s="4"/>
      <c r="R118" s="4"/>
      <c r="S118" s="72">
        <f t="shared" si="2"/>
        <v>0</v>
      </c>
      <c r="T118" s="72">
        <f>IF(G118="Vervalt",0,IF(G118=0,0,IF(LEN(G118)=0,0,(VLOOKUP($G118,PDC!$B$6:$I$74,6,FALSE)))))</f>
        <v>0</v>
      </c>
      <c r="U118" s="72">
        <f t="shared" si="3"/>
        <v>0</v>
      </c>
      <c r="V118" s="73">
        <f>IF(G118="Vervalt",0,IF(J118="Inkoop bij 3e partij",Q118*(1+PDC!$F$28),0))</f>
        <v>0</v>
      </c>
      <c r="W118" s="73">
        <f>IF(G118="Vervalt",0,IF(J118="Inkoop bij 3e partij",P118*(1+PDC!$F$27)+IF(G118=0,0,IF(LEN(G118)=0,0,VLOOKUP($G118,PDC!$B$6:$I$74,7,FALSE))),0))</f>
        <v>0</v>
      </c>
      <c r="X118" s="74">
        <f>IF(G118="Vervalt",0,IF(J118="Inkoop bij 3e partij",0,IF(G118=0,0,IF(LEN(G118)=0,0,VLOOKUP($G118,PDC!$B$6:$I$74,5,FALSE)))))</f>
        <v>0</v>
      </c>
      <c r="Y118" s="74">
        <f>IF(G118="Vervalt",0,IF(J118="On-Net maken",$M118*PDC!$F$23+$N118*PDC!$F$24+PDC!$F$22+$O118,0))</f>
        <v>0</v>
      </c>
    </row>
    <row r="119" spans="1:25" x14ac:dyDescent="0.3">
      <c r="A119" s="149" t="str">
        <f>IF(LEN(LocatieLijst!A119)=0,"",LocatieLijst!A119)</f>
        <v/>
      </c>
      <c r="B119" s="149" t="str">
        <f>IF(LEN(LocatieLijst!B119)=0,"",LocatieLijst!B119)</f>
        <v/>
      </c>
      <c r="C119" s="149" t="str">
        <f>IF(LEN(LocatieLijst!C119)=0,"",LocatieLijst!C119)</f>
        <v/>
      </c>
      <c r="D119" s="149" t="str">
        <f>IF(LEN(LocatieLijst!D119)=0,"",LocatieLijst!D119)</f>
        <v/>
      </c>
      <c r="E119" s="149" t="str">
        <f>IF(LEN(LocatieLijst!E119)=0,"",LocatieLijst!E119)</f>
        <v/>
      </c>
      <c r="F119" s="149" t="str">
        <f>IF(LEN(LocatieLijst!F119)=0,"",LocatieLijst!F119)</f>
        <v/>
      </c>
      <c r="G119" s="149" t="str">
        <f>IF(LEN(LocatieLijst!K119)=0,"",LocatieLijst!K119)</f>
        <v/>
      </c>
      <c r="H119" s="150" t="str">
        <f>IF(G119="Vervalt","Vervalt",IF(G119=0,"",IF(LEN(G119)=0,"",(VLOOKUP($G119,PDC!$B$6:$I$74,2,FALSE)))))</f>
        <v/>
      </c>
      <c r="I119" s="149" t="str">
        <f>IF(LEN(LocatieLijst!M119)=0,"",LocatieLijst!M119)</f>
        <v/>
      </c>
      <c r="J119" s="2"/>
      <c r="K119" s="2"/>
      <c r="L119" s="3"/>
      <c r="M119" s="8"/>
      <c r="N119" s="8"/>
      <c r="O119" s="12"/>
      <c r="P119" s="4"/>
      <c r="Q119" s="4"/>
      <c r="R119" s="4"/>
      <c r="S119" s="72">
        <f t="shared" si="2"/>
        <v>0</v>
      </c>
      <c r="T119" s="72">
        <f>IF(G119="Vervalt",0,IF(G119=0,0,IF(LEN(G119)=0,0,(VLOOKUP($G119,PDC!$B$6:$I$74,6,FALSE)))))</f>
        <v>0</v>
      </c>
      <c r="U119" s="72">
        <f t="shared" si="3"/>
        <v>0</v>
      </c>
      <c r="V119" s="73">
        <f>IF(G119="Vervalt",0,IF(J119="Inkoop bij 3e partij",Q119*(1+PDC!$F$28),0))</f>
        <v>0</v>
      </c>
      <c r="W119" s="73">
        <f>IF(G119="Vervalt",0,IF(J119="Inkoop bij 3e partij",P119*(1+PDC!$F$27)+IF(G119=0,0,IF(LEN(G119)=0,0,VLOOKUP($G119,PDC!$B$6:$I$74,7,FALSE))),0))</f>
        <v>0</v>
      </c>
      <c r="X119" s="74">
        <f>IF(G119="Vervalt",0,IF(J119="Inkoop bij 3e partij",0,IF(G119=0,0,IF(LEN(G119)=0,0,VLOOKUP($G119,PDC!$B$6:$I$74,5,FALSE)))))</f>
        <v>0</v>
      </c>
      <c r="Y119" s="74">
        <f>IF(G119="Vervalt",0,IF(J119="On-Net maken",$M119*PDC!$F$23+$N119*PDC!$F$24+PDC!$F$22+$O119,0))</f>
        <v>0</v>
      </c>
    </row>
    <row r="120" spans="1:25" x14ac:dyDescent="0.3">
      <c r="A120" s="149" t="str">
        <f>IF(LEN(LocatieLijst!A120)=0,"",LocatieLijst!A120)</f>
        <v/>
      </c>
      <c r="B120" s="149" t="str">
        <f>IF(LEN(LocatieLijst!B120)=0,"",LocatieLijst!B120)</f>
        <v/>
      </c>
      <c r="C120" s="149" t="str">
        <f>IF(LEN(LocatieLijst!C120)=0,"",LocatieLijst!C120)</f>
        <v/>
      </c>
      <c r="D120" s="149" t="str">
        <f>IF(LEN(LocatieLijst!D120)=0,"",LocatieLijst!D120)</f>
        <v/>
      </c>
      <c r="E120" s="149" t="str">
        <f>IF(LEN(LocatieLijst!E120)=0,"",LocatieLijst!E120)</f>
        <v/>
      </c>
      <c r="F120" s="149" t="str">
        <f>IF(LEN(LocatieLijst!F120)=0,"",LocatieLijst!F120)</f>
        <v/>
      </c>
      <c r="G120" s="149" t="str">
        <f>IF(LEN(LocatieLijst!K120)=0,"",LocatieLijst!K120)</f>
        <v/>
      </c>
      <c r="H120" s="150" t="str">
        <f>IF(G120="Vervalt","Vervalt",IF(G120=0,"",IF(LEN(G120)=0,"",(VLOOKUP($G120,PDC!$B$6:$I$74,2,FALSE)))))</f>
        <v/>
      </c>
      <c r="I120" s="149" t="str">
        <f>IF(LEN(LocatieLijst!M120)=0,"",LocatieLijst!M120)</f>
        <v/>
      </c>
      <c r="J120" s="2"/>
      <c r="K120" s="2"/>
      <c r="L120" s="3"/>
      <c r="M120" s="8"/>
      <c r="N120" s="8"/>
      <c r="O120" s="12"/>
      <c r="P120" s="4"/>
      <c r="Q120" s="4"/>
      <c r="R120" s="4"/>
      <c r="S120" s="72">
        <f t="shared" si="2"/>
        <v>0</v>
      </c>
      <c r="T120" s="72">
        <f>IF(G120="Vervalt",0,IF(G120=0,0,IF(LEN(G120)=0,0,(VLOOKUP($G120,PDC!$B$6:$I$74,6,FALSE)))))</f>
        <v>0</v>
      </c>
      <c r="U120" s="72">
        <f t="shared" si="3"/>
        <v>0</v>
      </c>
      <c r="V120" s="73">
        <f>IF(G120="Vervalt",0,IF(J120="Inkoop bij 3e partij",Q120*(1+PDC!$F$28),0))</f>
        <v>0</v>
      </c>
      <c r="W120" s="73">
        <f>IF(G120="Vervalt",0,IF(J120="Inkoop bij 3e partij",P120*(1+PDC!$F$27)+IF(G120=0,0,IF(LEN(G120)=0,0,VLOOKUP($G120,PDC!$B$6:$I$74,7,FALSE))),0))</f>
        <v>0</v>
      </c>
      <c r="X120" s="74">
        <f>IF(G120="Vervalt",0,IF(J120="Inkoop bij 3e partij",0,IF(G120=0,0,IF(LEN(G120)=0,0,VLOOKUP($G120,PDC!$B$6:$I$74,5,FALSE)))))</f>
        <v>0</v>
      </c>
      <c r="Y120" s="74">
        <f>IF(G120="Vervalt",0,IF(J120="On-Net maken",$M120*PDC!$F$23+$N120*PDC!$F$24+PDC!$F$22+$O120,0))</f>
        <v>0</v>
      </c>
    </row>
    <row r="121" spans="1:25" x14ac:dyDescent="0.3">
      <c r="A121" s="149" t="str">
        <f>IF(LEN(LocatieLijst!A121)=0,"",LocatieLijst!A121)</f>
        <v/>
      </c>
      <c r="B121" s="149" t="str">
        <f>IF(LEN(LocatieLijst!B121)=0,"",LocatieLijst!B121)</f>
        <v/>
      </c>
      <c r="C121" s="149" t="str">
        <f>IF(LEN(LocatieLijst!C121)=0,"",LocatieLijst!C121)</f>
        <v/>
      </c>
      <c r="D121" s="149" t="str">
        <f>IF(LEN(LocatieLijst!D121)=0,"",LocatieLijst!D121)</f>
        <v/>
      </c>
      <c r="E121" s="149" t="str">
        <f>IF(LEN(LocatieLijst!E121)=0,"",LocatieLijst!E121)</f>
        <v/>
      </c>
      <c r="F121" s="149" t="str">
        <f>IF(LEN(LocatieLijst!F121)=0,"",LocatieLijst!F121)</f>
        <v/>
      </c>
      <c r="G121" s="149" t="str">
        <f>IF(LEN(LocatieLijst!K121)=0,"",LocatieLijst!K121)</f>
        <v/>
      </c>
      <c r="H121" s="150" t="str">
        <f>IF(G121="Vervalt","Vervalt",IF(G121=0,"",IF(LEN(G121)=0,"",(VLOOKUP($G121,PDC!$B$6:$I$74,2,FALSE)))))</f>
        <v/>
      </c>
      <c r="I121" s="149" t="str">
        <f>IF(LEN(LocatieLijst!M121)=0,"",LocatieLijst!M121)</f>
        <v/>
      </c>
      <c r="J121" s="2"/>
      <c r="K121" s="2"/>
      <c r="L121" s="3"/>
      <c r="M121" s="8"/>
      <c r="N121" s="8"/>
      <c r="O121" s="12"/>
      <c r="P121" s="4"/>
      <c r="Q121" s="4"/>
      <c r="R121" s="4"/>
      <c r="S121" s="72">
        <f t="shared" si="2"/>
        <v>0</v>
      </c>
      <c r="T121" s="72">
        <f>IF(G121="Vervalt",0,IF(G121=0,0,IF(LEN(G121)=0,0,(VLOOKUP($G121,PDC!$B$6:$I$74,6,FALSE)))))</f>
        <v>0</v>
      </c>
      <c r="U121" s="72">
        <f t="shared" si="3"/>
        <v>0</v>
      </c>
      <c r="V121" s="73">
        <f>IF(G121="Vervalt",0,IF(J121="Inkoop bij 3e partij",Q121*(1+PDC!$F$28),0))</f>
        <v>0</v>
      </c>
      <c r="W121" s="73">
        <f>IF(G121="Vervalt",0,IF(J121="Inkoop bij 3e partij",P121*(1+PDC!$F$27)+IF(G121=0,0,IF(LEN(G121)=0,0,VLOOKUP($G121,PDC!$B$6:$I$74,7,FALSE))),0))</f>
        <v>0</v>
      </c>
      <c r="X121" s="74">
        <f>IF(G121="Vervalt",0,IF(J121="Inkoop bij 3e partij",0,IF(G121=0,0,IF(LEN(G121)=0,0,VLOOKUP($G121,PDC!$B$6:$I$74,5,FALSE)))))</f>
        <v>0</v>
      </c>
      <c r="Y121" s="74">
        <f>IF(G121="Vervalt",0,IF(J121="On-Net maken",$M121*PDC!$F$23+$N121*PDC!$F$24+PDC!$F$22+$O121,0))</f>
        <v>0</v>
      </c>
    </row>
    <row r="122" spans="1:25" x14ac:dyDescent="0.3">
      <c r="A122" s="149" t="str">
        <f>IF(LEN(LocatieLijst!A122)=0,"",LocatieLijst!A122)</f>
        <v/>
      </c>
      <c r="B122" s="149" t="str">
        <f>IF(LEN(LocatieLijst!B122)=0,"",LocatieLijst!B122)</f>
        <v/>
      </c>
      <c r="C122" s="149" t="str">
        <f>IF(LEN(LocatieLijst!C122)=0,"",LocatieLijst!C122)</f>
        <v/>
      </c>
      <c r="D122" s="149" t="str">
        <f>IF(LEN(LocatieLijst!D122)=0,"",LocatieLijst!D122)</f>
        <v/>
      </c>
      <c r="E122" s="149" t="str">
        <f>IF(LEN(LocatieLijst!E122)=0,"",LocatieLijst!E122)</f>
        <v/>
      </c>
      <c r="F122" s="149" t="str">
        <f>IF(LEN(LocatieLijst!F122)=0,"",LocatieLijst!F122)</f>
        <v/>
      </c>
      <c r="G122" s="149" t="str">
        <f>IF(LEN(LocatieLijst!K122)=0,"",LocatieLijst!K122)</f>
        <v/>
      </c>
      <c r="H122" s="150" t="str">
        <f>IF(G122="Vervalt","Vervalt",IF(G122=0,"",IF(LEN(G122)=0,"",(VLOOKUP($G122,PDC!$B$6:$I$74,2,FALSE)))))</f>
        <v/>
      </c>
      <c r="I122" s="149" t="str">
        <f>IF(LEN(LocatieLijst!M122)=0,"",LocatieLijst!M122)</f>
        <v/>
      </c>
      <c r="J122" s="2"/>
      <c r="K122" s="2"/>
      <c r="L122" s="3"/>
      <c r="M122" s="8"/>
      <c r="N122" s="8"/>
      <c r="O122" s="12"/>
      <c r="P122" s="4"/>
      <c r="Q122" s="4"/>
      <c r="R122" s="4"/>
      <c r="S122" s="72">
        <f t="shared" si="2"/>
        <v>0</v>
      </c>
      <c r="T122" s="72">
        <f>IF(G122="Vervalt",0,IF(G122=0,0,IF(LEN(G122)=0,0,(VLOOKUP($G122,PDC!$B$6:$I$74,6,FALSE)))))</f>
        <v>0</v>
      </c>
      <c r="U122" s="72">
        <f t="shared" si="3"/>
        <v>0</v>
      </c>
      <c r="V122" s="73">
        <f>IF(G122="Vervalt",0,IF(J122="Inkoop bij 3e partij",Q122*(1+PDC!$F$28),0))</f>
        <v>0</v>
      </c>
      <c r="W122" s="73">
        <f>IF(G122="Vervalt",0,IF(J122="Inkoop bij 3e partij",P122*(1+PDC!$F$27)+IF(G122=0,0,IF(LEN(G122)=0,0,VLOOKUP($G122,PDC!$B$6:$I$74,7,FALSE))),0))</f>
        <v>0</v>
      </c>
      <c r="X122" s="74">
        <f>IF(G122="Vervalt",0,IF(J122="Inkoop bij 3e partij",0,IF(G122=0,0,IF(LEN(G122)=0,0,VLOOKUP($G122,PDC!$B$6:$I$74,5,FALSE)))))</f>
        <v>0</v>
      </c>
      <c r="Y122" s="74">
        <f>IF(G122="Vervalt",0,IF(J122="On-Net maken",$M122*PDC!$F$23+$N122*PDC!$F$24+PDC!$F$22+$O122,0))</f>
        <v>0</v>
      </c>
    </row>
    <row r="123" spans="1:25" x14ac:dyDescent="0.3">
      <c r="A123" s="149" t="str">
        <f>IF(LEN(LocatieLijst!A123)=0,"",LocatieLijst!A123)</f>
        <v/>
      </c>
      <c r="B123" s="149" t="str">
        <f>IF(LEN(LocatieLijst!B123)=0,"",LocatieLijst!B123)</f>
        <v/>
      </c>
      <c r="C123" s="149" t="str">
        <f>IF(LEN(LocatieLijst!C123)=0,"",LocatieLijst!C123)</f>
        <v/>
      </c>
      <c r="D123" s="149" t="str">
        <f>IF(LEN(LocatieLijst!D123)=0,"",LocatieLijst!D123)</f>
        <v/>
      </c>
      <c r="E123" s="149" t="str">
        <f>IF(LEN(LocatieLijst!E123)=0,"",LocatieLijst!E123)</f>
        <v/>
      </c>
      <c r="F123" s="149" t="str">
        <f>IF(LEN(LocatieLijst!F123)=0,"",LocatieLijst!F123)</f>
        <v/>
      </c>
      <c r="G123" s="149" t="str">
        <f>IF(LEN(LocatieLijst!K123)=0,"",LocatieLijst!K123)</f>
        <v/>
      </c>
      <c r="H123" s="150" t="str">
        <f>IF(G123="Vervalt","Vervalt",IF(G123=0,"",IF(LEN(G123)=0,"",(VLOOKUP($G123,PDC!$B$6:$I$74,2,FALSE)))))</f>
        <v/>
      </c>
      <c r="I123" s="149" t="str">
        <f>IF(LEN(LocatieLijst!M123)=0,"",LocatieLijst!M123)</f>
        <v/>
      </c>
      <c r="J123" s="2"/>
      <c r="K123" s="2"/>
      <c r="L123" s="3"/>
      <c r="M123" s="8"/>
      <c r="N123" s="8"/>
      <c r="O123" s="12"/>
      <c r="P123" s="4"/>
      <c r="Q123" s="4"/>
      <c r="R123" s="4"/>
      <c r="S123" s="72">
        <f t="shared" si="2"/>
        <v>0</v>
      </c>
      <c r="T123" s="72">
        <f>IF(G123="Vervalt",0,IF(G123=0,0,IF(LEN(G123)=0,0,(VLOOKUP($G123,PDC!$B$6:$I$74,6,FALSE)))))</f>
        <v>0</v>
      </c>
      <c r="U123" s="72">
        <f t="shared" si="3"/>
        <v>0</v>
      </c>
      <c r="V123" s="73">
        <f>IF(G123="Vervalt",0,IF(J123="Inkoop bij 3e partij",Q123*(1+PDC!$F$28),0))</f>
        <v>0</v>
      </c>
      <c r="W123" s="73">
        <f>IF(G123="Vervalt",0,IF(J123="Inkoop bij 3e partij",P123*(1+PDC!$F$27)+IF(G123=0,0,IF(LEN(G123)=0,0,VLOOKUP($G123,PDC!$B$6:$I$74,7,FALSE))),0))</f>
        <v>0</v>
      </c>
      <c r="X123" s="74">
        <f>IF(G123="Vervalt",0,IF(J123="Inkoop bij 3e partij",0,IF(G123=0,0,IF(LEN(G123)=0,0,VLOOKUP($G123,PDC!$B$6:$I$74,5,FALSE)))))</f>
        <v>0</v>
      </c>
      <c r="Y123" s="74">
        <f>IF(G123="Vervalt",0,IF(J123="On-Net maken",$M123*PDC!$F$23+$N123*PDC!$F$24+PDC!$F$22+$O123,0))</f>
        <v>0</v>
      </c>
    </row>
    <row r="124" spans="1:25" x14ac:dyDescent="0.3">
      <c r="A124" s="149" t="str">
        <f>IF(LEN(LocatieLijst!A124)=0,"",LocatieLijst!A124)</f>
        <v/>
      </c>
      <c r="B124" s="149" t="str">
        <f>IF(LEN(LocatieLijst!B124)=0,"",LocatieLijst!B124)</f>
        <v/>
      </c>
      <c r="C124" s="149" t="str">
        <f>IF(LEN(LocatieLijst!C124)=0,"",LocatieLijst!C124)</f>
        <v/>
      </c>
      <c r="D124" s="149" t="str">
        <f>IF(LEN(LocatieLijst!D124)=0,"",LocatieLijst!D124)</f>
        <v/>
      </c>
      <c r="E124" s="149" t="str">
        <f>IF(LEN(LocatieLijst!E124)=0,"",LocatieLijst!E124)</f>
        <v/>
      </c>
      <c r="F124" s="149" t="str">
        <f>IF(LEN(LocatieLijst!F124)=0,"",LocatieLijst!F124)</f>
        <v/>
      </c>
      <c r="G124" s="149" t="str">
        <f>IF(LEN(LocatieLijst!K124)=0,"",LocatieLijst!K124)</f>
        <v/>
      </c>
      <c r="H124" s="150" t="str">
        <f>IF(G124="Vervalt","Vervalt",IF(G124=0,"",IF(LEN(G124)=0,"",(VLOOKUP($G124,PDC!$B$6:$I$74,2,FALSE)))))</f>
        <v/>
      </c>
      <c r="I124" s="149" t="str">
        <f>IF(LEN(LocatieLijst!M124)=0,"",LocatieLijst!M124)</f>
        <v/>
      </c>
      <c r="J124" s="2"/>
      <c r="K124" s="2"/>
      <c r="L124" s="3"/>
      <c r="M124" s="8"/>
      <c r="N124" s="8"/>
      <c r="O124" s="12"/>
      <c r="P124" s="4"/>
      <c r="Q124" s="4"/>
      <c r="R124" s="4"/>
      <c r="S124" s="72">
        <f t="shared" si="2"/>
        <v>0</v>
      </c>
      <c r="T124" s="72">
        <f>IF(G124="Vervalt",0,IF(G124=0,0,IF(LEN(G124)=0,0,(VLOOKUP($G124,PDC!$B$6:$I$74,6,FALSE)))))</f>
        <v>0</v>
      </c>
      <c r="U124" s="72">
        <f t="shared" si="3"/>
        <v>0</v>
      </c>
      <c r="V124" s="73">
        <f>IF(G124="Vervalt",0,IF(J124="Inkoop bij 3e partij",Q124*(1+PDC!$F$28),0))</f>
        <v>0</v>
      </c>
      <c r="W124" s="73">
        <f>IF(G124="Vervalt",0,IF(J124="Inkoop bij 3e partij",P124*(1+PDC!$F$27)+IF(G124=0,0,IF(LEN(G124)=0,0,VLOOKUP($G124,PDC!$B$6:$I$74,7,FALSE))),0))</f>
        <v>0</v>
      </c>
      <c r="X124" s="74">
        <f>IF(G124="Vervalt",0,IF(J124="Inkoop bij 3e partij",0,IF(G124=0,0,IF(LEN(G124)=0,0,VLOOKUP($G124,PDC!$B$6:$I$74,5,FALSE)))))</f>
        <v>0</v>
      </c>
      <c r="Y124" s="74">
        <f>IF(G124="Vervalt",0,IF(J124="On-Net maken",$M124*PDC!$F$23+$N124*PDC!$F$24+PDC!$F$22+$O124,0))</f>
        <v>0</v>
      </c>
    </row>
    <row r="125" spans="1:25" x14ac:dyDescent="0.3">
      <c r="A125" s="149" t="str">
        <f>IF(LEN(LocatieLijst!A125)=0,"",LocatieLijst!A125)</f>
        <v/>
      </c>
      <c r="B125" s="149" t="str">
        <f>IF(LEN(LocatieLijst!B125)=0,"",LocatieLijst!B125)</f>
        <v/>
      </c>
      <c r="C125" s="149" t="str">
        <f>IF(LEN(LocatieLijst!C125)=0,"",LocatieLijst!C125)</f>
        <v/>
      </c>
      <c r="D125" s="149" t="str">
        <f>IF(LEN(LocatieLijst!D125)=0,"",LocatieLijst!D125)</f>
        <v/>
      </c>
      <c r="E125" s="149" t="str">
        <f>IF(LEN(LocatieLijst!E125)=0,"",LocatieLijst!E125)</f>
        <v/>
      </c>
      <c r="F125" s="149" t="str">
        <f>IF(LEN(LocatieLijst!F125)=0,"",LocatieLijst!F125)</f>
        <v/>
      </c>
      <c r="G125" s="149" t="str">
        <f>IF(LEN(LocatieLijst!K125)=0,"",LocatieLijst!K125)</f>
        <v/>
      </c>
      <c r="H125" s="150" t="str">
        <f>IF(G125="Vervalt","Vervalt",IF(G125=0,"",IF(LEN(G125)=0,"",(VLOOKUP($G125,PDC!$B$6:$I$74,2,FALSE)))))</f>
        <v/>
      </c>
      <c r="I125" s="149" t="str">
        <f>IF(LEN(LocatieLijst!M125)=0,"",LocatieLijst!M125)</f>
        <v/>
      </c>
      <c r="J125" s="2"/>
      <c r="K125" s="2"/>
      <c r="L125" s="3"/>
      <c r="M125" s="8"/>
      <c r="N125" s="8"/>
      <c r="O125" s="12"/>
      <c r="P125" s="4"/>
      <c r="Q125" s="4"/>
      <c r="R125" s="4"/>
      <c r="S125" s="72">
        <f t="shared" si="2"/>
        <v>0</v>
      </c>
      <c r="T125" s="72">
        <f>IF(G125="Vervalt",0,IF(G125=0,0,IF(LEN(G125)=0,0,(VLOOKUP($G125,PDC!$B$6:$I$74,6,FALSE)))))</f>
        <v>0</v>
      </c>
      <c r="U125" s="72">
        <f t="shared" si="3"/>
        <v>0</v>
      </c>
      <c r="V125" s="73">
        <f>IF(G125="Vervalt",0,IF(J125="Inkoop bij 3e partij",Q125*(1+PDC!$F$28),0))</f>
        <v>0</v>
      </c>
      <c r="W125" s="73">
        <f>IF(G125="Vervalt",0,IF(J125="Inkoop bij 3e partij",P125*(1+PDC!$F$27)+IF(G125=0,0,IF(LEN(G125)=0,0,VLOOKUP($G125,PDC!$B$6:$I$74,7,FALSE))),0))</f>
        <v>0</v>
      </c>
      <c r="X125" s="74">
        <f>IF(G125="Vervalt",0,IF(J125="Inkoop bij 3e partij",0,IF(G125=0,0,IF(LEN(G125)=0,0,VLOOKUP($G125,PDC!$B$6:$I$74,5,FALSE)))))</f>
        <v>0</v>
      </c>
      <c r="Y125" s="74">
        <f>IF(G125="Vervalt",0,IF(J125="On-Net maken",$M125*PDC!$F$23+$N125*PDC!$F$24+PDC!$F$22+$O125,0))</f>
        <v>0</v>
      </c>
    </row>
    <row r="126" spans="1:25" x14ac:dyDescent="0.3">
      <c r="A126" s="149" t="str">
        <f>IF(LEN(LocatieLijst!A126)=0,"",LocatieLijst!A126)</f>
        <v/>
      </c>
      <c r="B126" s="149" t="str">
        <f>IF(LEN(LocatieLijst!B126)=0,"",LocatieLijst!B126)</f>
        <v/>
      </c>
      <c r="C126" s="149" t="str">
        <f>IF(LEN(LocatieLijst!C126)=0,"",LocatieLijst!C126)</f>
        <v/>
      </c>
      <c r="D126" s="149" t="str">
        <f>IF(LEN(LocatieLijst!D126)=0,"",LocatieLijst!D126)</f>
        <v/>
      </c>
      <c r="E126" s="149" t="str">
        <f>IF(LEN(LocatieLijst!E126)=0,"",LocatieLijst!E126)</f>
        <v/>
      </c>
      <c r="F126" s="149" t="str">
        <f>IF(LEN(LocatieLijst!F126)=0,"",LocatieLijst!F126)</f>
        <v/>
      </c>
      <c r="G126" s="149" t="str">
        <f>IF(LEN(LocatieLijst!K126)=0,"",LocatieLijst!K126)</f>
        <v/>
      </c>
      <c r="H126" s="150" t="str">
        <f>IF(G126="Vervalt","Vervalt",IF(G126=0,"",IF(LEN(G126)=0,"",(VLOOKUP($G126,PDC!$B$6:$I$74,2,FALSE)))))</f>
        <v/>
      </c>
      <c r="I126" s="149" t="str">
        <f>IF(LEN(LocatieLijst!M126)=0,"",LocatieLijst!M126)</f>
        <v/>
      </c>
      <c r="J126" s="2"/>
      <c r="K126" s="2"/>
      <c r="L126" s="3"/>
      <c r="M126" s="8"/>
      <c r="N126" s="8"/>
      <c r="O126" s="12"/>
      <c r="P126" s="4"/>
      <c r="Q126" s="4"/>
      <c r="R126" s="4"/>
      <c r="S126" s="72">
        <f t="shared" si="2"/>
        <v>0</v>
      </c>
      <c r="T126" s="72">
        <f>IF(G126="Vervalt",0,IF(G126=0,0,IF(LEN(G126)=0,0,(VLOOKUP($G126,PDC!$B$6:$I$74,6,FALSE)))))</f>
        <v>0</v>
      </c>
      <c r="U126" s="72">
        <f t="shared" si="3"/>
        <v>0</v>
      </c>
      <c r="V126" s="73">
        <f>IF(G126="Vervalt",0,IF(J126="Inkoop bij 3e partij",Q126*(1+PDC!$F$28),0))</f>
        <v>0</v>
      </c>
      <c r="W126" s="73">
        <f>IF(G126="Vervalt",0,IF(J126="Inkoop bij 3e partij",P126*(1+PDC!$F$27)+IF(G126=0,0,IF(LEN(G126)=0,0,VLOOKUP($G126,PDC!$B$6:$I$74,7,FALSE))),0))</f>
        <v>0</v>
      </c>
      <c r="X126" s="74">
        <f>IF(G126="Vervalt",0,IF(J126="Inkoop bij 3e partij",0,IF(G126=0,0,IF(LEN(G126)=0,0,VLOOKUP($G126,PDC!$B$6:$I$74,5,FALSE)))))</f>
        <v>0</v>
      </c>
      <c r="Y126" s="74">
        <f>IF(G126="Vervalt",0,IF(J126="On-Net maken",$M126*PDC!$F$23+$N126*PDC!$F$24+PDC!$F$22+$O126,0))</f>
        <v>0</v>
      </c>
    </row>
    <row r="127" spans="1:25" x14ac:dyDescent="0.3">
      <c r="A127" s="149" t="str">
        <f>IF(LEN(LocatieLijst!A127)=0,"",LocatieLijst!A127)</f>
        <v/>
      </c>
      <c r="B127" s="149" t="str">
        <f>IF(LEN(LocatieLijst!B127)=0,"",LocatieLijst!B127)</f>
        <v/>
      </c>
      <c r="C127" s="149" t="str">
        <f>IF(LEN(LocatieLijst!C127)=0,"",LocatieLijst!C127)</f>
        <v/>
      </c>
      <c r="D127" s="149" t="str">
        <f>IF(LEN(LocatieLijst!D127)=0,"",LocatieLijst!D127)</f>
        <v/>
      </c>
      <c r="E127" s="149" t="str">
        <f>IF(LEN(LocatieLijst!E127)=0,"",LocatieLijst!E127)</f>
        <v/>
      </c>
      <c r="F127" s="149" t="str">
        <f>IF(LEN(LocatieLijst!F127)=0,"",LocatieLijst!F127)</f>
        <v/>
      </c>
      <c r="G127" s="149" t="str">
        <f>IF(LEN(LocatieLijst!K127)=0,"",LocatieLijst!K127)</f>
        <v/>
      </c>
      <c r="H127" s="150" t="str">
        <f>IF(G127="Vervalt","Vervalt",IF(G127=0,"",IF(LEN(G127)=0,"",(VLOOKUP($G127,PDC!$B$6:$I$74,2,FALSE)))))</f>
        <v/>
      </c>
      <c r="I127" s="149" t="str">
        <f>IF(LEN(LocatieLijst!M127)=0,"",LocatieLijst!M127)</f>
        <v/>
      </c>
      <c r="J127" s="2"/>
      <c r="K127" s="2"/>
      <c r="L127" s="3"/>
      <c r="M127" s="8"/>
      <c r="N127" s="8"/>
      <c r="O127" s="12"/>
      <c r="P127" s="4"/>
      <c r="Q127" s="4"/>
      <c r="R127" s="4"/>
      <c r="S127" s="72">
        <f t="shared" si="2"/>
        <v>0</v>
      </c>
      <c r="T127" s="72">
        <f>IF(G127="Vervalt",0,IF(G127=0,0,IF(LEN(G127)=0,0,(VLOOKUP($G127,PDC!$B$6:$I$74,6,FALSE)))))</f>
        <v>0</v>
      </c>
      <c r="U127" s="72">
        <f t="shared" si="3"/>
        <v>0</v>
      </c>
      <c r="V127" s="73">
        <f>IF(G127="Vervalt",0,IF(J127="Inkoop bij 3e partij",Q127*(1+PDC!$F$28),0))</f>
        <v>0</v>
      </c>
      <c r="W127" s="73">
        <f>IF(G127="Vervalt",0,IF(J127="Inkoop bij 3e partij",P127*(1+PDC!$F$27)+IF(G127=0,0,IF(LEN(G127)=0,0,VLOOKUP($G127,PDC!$B$6:$I$74,7,FALSE))),0))</f>
        <v>0</v>
      </c>
      <c r="X127" s="74">
        <f>IF(G127="Vervalt",0,IF(J127="Inkoop bij 3e partij",0,IF(G127=0,0,IF(LEN(G127)=0,0,VLOOKUP($G127,PDC!$B$6:$I$74,5,FALSE)))))</f>
        <v>0</v>
      </c>
      <c r="Y127" s="74">
        <f>IF(G127="Vervalt",0,IF(J127="On-Net maken",$M127*PDC!$F$23+$N127*PDC!$F$24+PDC!$F$22+$O127,0))</f>
        <v>0</v>
      </c>
    </row>
    <row r="128" spans="1:25" x14ac:dyDescent="0.3">
      <c r="A128" s="149" t="str">
        <f>IF(LEN(LocatieLijst!A128)=0,"",LocatieLijst!A128)</f>
        <v/>
      </c>
      <c r="B128" s="149" t="str">
        <f>IF(LEN(LocatieLijst!B128)=0,"",LocatieLijst!B128)</f>
        <v/>
      </c>
      <c r="C128" s="149" t="str">
        <f>IF(LEN(LocatieLijst!C128)=0,"",LocatieLijst!C128)</f>
        <v/>
      </c>
      <c r="D128" s="149" t="str">
        <f>IF(LEN(LocatieLijst!D128)=0,"",LocatieLijst!D128)</f>
        <v/>
      </c>
      <c r="E128" s="149" t="str">
        <f>IF(LEN(LocatieLijst!E128)=0,"",LocatieLijst!E128)</f>
        <v/>
      </c>
      <c r="F128" s="149" t="str">
        <f>IF(LEN(LocatieLijst!F128)=0,"",LocatieLijst!F128)</f>
        <v/>
      </c>
      <c r="G128" s="149" t="str">
        <f>IF(LEN(LocatieLijst!K128)=0,"",LocatieLijst!K128)</f>
        <v/>
      </c>
      <c r="H128" s="150" t="str">
        <f>IF(G128="Vervalt","Vervalt",IF(G128=0,"",IF(LEN(G128)=0,"",(VLOOKUP($G128,PDC!$B$6:$I$74,2,FALSE)))))</f>
        <v/>
      </c>
      <c r="I128" s="149" t="str">
        <f>IF(LEN(LocatieLijst!M128)=0,"",LocatieLijst!M128)</f>
        <v/>
      </c>
      <c r="J128" s="2"/>
      <c r="K128" s="2"/>
      <c r="L128" s="3"/>
      <c r="M128" s="8"/>
      <c r="N128" s="8"/>
      <c r="O128" s="12"/>
      <c r="P128" s="4"/>
      <c r="Q128" s="4"/>
      <c r="R128" s="4"/>
      <c r="S128" s="72">
        <f t="shared" si="2"/>
        <v>0</v>
      </c>
      <c r="T128" s="72">
        <f>IF(G128="Vervalt",0,IF(G128=0,0,IF(LEN(G128)=0,0,(VLOOKUP($G128,PDC!$B$6:$I$74,6,FALSE)))))</f>
        <v>0</v>
      </c>
      <c r="U128" s="72">
        <f t="shared" si="3"/>
        <v>0</v>
      </c>
      <c r="V128" s="73">
        <f>IF(G128="Vervalt",0,IF(J128="Inkoop bij 3e partij",Q128*(1+PDC!$F$28),0))</f>
        <v>0</v>
      </c>
      <c r="W128" s="73">
        <f>IF(G128="Vervalt",0,IF(J128="Inkoop bij 3e partij",P128*(1+PDC!$F$27)+IF(G128=0,0,IF(LEN(G128)=0,0,VLOOKUP($G128,PDC!$B$6:$I$74,7,FALSE))),0))</f>
        <v>0</v>
      </c>
      <c r="X128" s="74">
        <f>IF(G128="Vervalt",0,IF(J128="Inkoop bij 3e partij",0,IF(G128=0,0,IF(LEN(G128)=0,0,VLOOKUP($G128,PDC!$B$6:$I$74,5,FALSE)))))</f>
        <v>0</v>
      </c>
      <c r="Y128" s="74">
        <f>IF(G128="Vervalt",0,IF(J128="On-Net maken",$M128*PDC!$F$23+$N128*PDC!$F$24+PDC!$F$22+$O128,0))</f>
        <v>0</v>
      </c>
    </row>
    <row r="129" spans="1:25" x14ac:dyDescent="0.3">
      <c r="A129" s="149" t="str">
        <f>IF(LEN(LocatieLijst!A129)=0,"",LocatieLijst!A129)</f>
        <v/>
      </c>
      <c r="B129" s="149" t="str">
        <f>IF(LEN(LocatieLijst!B129)=0,"",LocatieLijst!B129)</f>
        <v/>
      </c>
      <c r="C129" s="149" t="str">
        <f>IF(LEN(LocatieLijst!C129)=0,"",LocatieLijst!C129)</f>
        <v/>
      </c>
      <c r="D129" s="149" t="str">
        <f>IF(LEN(LocatieLijst!D129)=0,"",LocatieLijst!D129)</f>
        <v/>
      </c>
      <c r="E129" s="149" t="str">
        <f>IF(LEN(LocatieLijst!E129)=0,"",LocatieLijst!E129)</f>
        <v/>
      </c>
      <c r="F129" s="149" t="str">
        <f>IF(LEN(LocatieLijst!F129)=0,"",LocatieLijst!F129)</f>
        <v/>
      </c>
      <c r="G129" s="149" t="str">
        <f>IF(LEN(LocatieLijst!K129)=0,"",LocatieLijst!K129)</f>
        <v/>
      </c>
      <c r="H129" s="150" t="str">
        <f>IF(G129="Vervalt","Vervalt",IF(G129=0,"",IF(LEN(G129)=0,"",(VLOOKUP($G129,PDC!$B$6:$I$74,2,FALSE)))))</f>
        <v/>
      </c>
      <c r="I129" s="149" t="str">
        <f>IF(LEN(LocatieLijst!M129)=0,"",LocatieLijst!M129)</f>
        <v/>
      </c>
      <c r="J129" s="2"/>
      <c r="K129" s="2"/>
      <c r="L129" s="3"/>
      <c r="M129" s="8"/>
      <c r="N129" s="8"/>
      <c r="O129" s="12"/>
      <c r="P129" s="4"/>
      <c r="Q129" s="4"/>
      <c r="R129" s="4"/>
      <c r="S129" s="72">
        <f t="shared" si="2"/>
        <v>0</v>
      </c>
      <c r="T129" s="72">
        <f>IF(G129="Vervalt",0,IF(G129=0,0,IF(LEN(G129)=0,0,(VLOOKUP($G129,PDC!$B$6:$I$74,6,FALSE)))))</f>
        <v>0</v>
      </c>
      <c r="U129" s="72">
        <f t="shared" si="3"/>
        <v>0</v>
      </c>
      <c r="V129" s="73">
        <f>IF(G129="Vervalt",0,IF(J129="Inkoop bij 3e partij",Q129*(1+PDC!$F$28),0))</f>
        <v>0</v>
      </c>
      <c r="W129" s="73">
        <f>IF(G129="Vervalt",0,IF(J129="Inkoop bij 3e partij",P129*(1+PDC!$F$27)+IF(G129=0,0,IF(LEN(G129)=0,0,VLOOKUP($G129,PDC!$B$6:$I$74,7,FALSE))),0))</f>
        <v>0</v>
      </c>
      <c r="X129" s="74">
        <f>IF(G129="Vervalt",0,IF(J129="Inkoop bij 3e partij",0,IF(G129=0,0,IF(LEN(G129)=0,0,VLOOKUP($G129,PDC!$B$6:$I$74,5,FALSE)))))</f>
        <v>0</v>
      </c>
      <c r="Y129" s="74">
        <f>IF(G129="Vervalt",0,IF(J129="On-Net maken",$M129*PDC!$F$23+$N129*PDC!$F$24+PDC!$F$22+$O129,0))</f>
        <v>0</v>
      </c>
    </row>
    <row r="130" spans="1:25" x14ac:dyDescent="0.3">
      <c r="A130" s="149" t="str">
        <f>IF(LEN(LocatieLijst!A130)=0,"",LocatieLijst!A130)</f>
        <v/>
      </c>
      <c r="B130" s="149" t="str">
        <f>IF(LEN(LocatieLijst!B130)=0,"",LocatieLijst!B130)</f>
        <v/>
      </c>
      <c r="C130" s="149" t="str">
        <f>IF(LEN(LocatieLijst!C130)=0,"",LocatieLijst!C130)</f>
        <v/>
      </c>
      <c r="D130" s="149" t="str">
        <f>IF(LEN(LocatieLijst!D130)=0,"",LocatieLijst!D130)</f>
        <v/>
      </c>
      <c r="E130" s="149" t="str">
        <f>IF(LEN(LocatieLijst!E130)=0,"",LocatieLijst!E130)</f>
        <v/>
      </c>
      <c r="F130" s="149" t="str">
        <f>IF(LEN(LocatieLijst!F130)=0,"",LocatieLijst!F130)</f>
        <v/>
      </c>
      <c r="G130" s="149" t="str">
        <f>IF(LEN(LocatieLijst!K130)=0,"",LocatieLijst!K130)</f>
        <v/>
      </c>
      <c r="H130" s="150" t="str">
        <f>IF(G130="Vervalt","Vervalt",IF(G130=0,"",IF(LEN(G130)=0,"",(VLOOKUP($G130,PDC!$B$6:$I$74,2,FALSE)))))</f>
        <v/>
      </c>
      <c r="I130" s="149" t="str">
        <f>IF(LEN(LocatieLijst!M130)=0,"",LocatieLijst!M130)</f>
        <v/>
      </c>
      <c r="J130" s="2"/>
      <c r="K130" s="2"/>
      <c r="L130" s="3"/>
      <c r="M130" s="8"/>
      <c r="N130" s="8"/>
      <c r="O130" s="12"/>
      <c r="P130" s="4"/>
      <c r="Q130" s="4"/>
      <c r="R130" s="4"/>
      <c r="S130" s="72">
        <f t="shared" si="2"/>
        <v>0</v>
      </c>
      <c r="T130" s="72">
        <f>IF(G130="Vervalt",0,IF(G130=0,0,IF(LEN(G130)=0,0,(VLOOKUP($G130,PDC!$B$6:$I$74,6,FALSE)))))</f>
        <v>0</v>
      </c>
      <c r="U130" s="72">
        <f t="shared" si="3"/>
        <v>0</v>
      </c>
      <c r="V130" s="73">
        <f>IF(G130="Vervalt",0,IF(J130="Inkoop bij 3e partij",Q130*(1+PDC!$F$28),0))</f>
        <v>0</v>
      </c>
      <c r="W130" s="73">
        <f>IF(G130="Vervalt",0,IF(J130="Inkoop bij 3e partij",P130*(1+PDC!$F$27)+IF(G130=0,0,IF(LEN(G130)=0,0,VLOOKUP($G130,PDC!$B$6:$I$74,7,FALSE))),0))</f>
        <v>0</v>
      </c>
      <c r="X130" s="74">
        <f>IF(G130="Vervalt",0,IF(J130="Inkoop bij 3e partij",0,IF(G130=0,0,IF(LEN(G130)=0,0,VLOOKUP($G130,PDC!$B$6:$I$74,5,FALSE)))))</f>
        <v>0</v>
      </c>
      <c r="Y130" s="74">
        <f>IF(G130="Vervalt",0,IF(J130="On-Net maken",$M130*PDC!$F$23+$N130*PDC!$F$24+PDC!$F$22+$O130,0))</f>
        <v>0</v>
      </c>
    </row>
    <row r="131" spans="1:25" x14ac:dyDescent="0.3">
      <c r="A131" s="149" t="str">
        <f>IF(LEN(LocatieLijst!A131)=0,"",LocatieLijst!A131)</f>
        <v/>
      </c>
      <c r="B131" s="149" t="str">
        <f>IF(LEN(LocatieLijst!B131)=0,"",LocatieLijst!B131)</f>
        <v/>
      </c>
      <c r="C131" s="149" t="str">
        <f>IF(LEN(LocatieLijst!C131)=0,"",LocatieLijst!C131)</f>
        <v/>
      </c>
      <c r="D131" s="149" t="str">
        <f>IF(LEN(LocatieLijst!D131)=0,"",LocatieLijst!D131)</f>
        <v/>
      </c>
      <c r="E131" s="149" t="str">
        <f>IF(LEN(LocatieLijst!E131)=0,"",LocatieLijst!E131)</f>
        <v/>
      </c>
      <c r="F131" s="149" t="str">
        <f>IF(LEN(LocatieLijst!F131)=0,"",LocatieLijst!F131)</f>
        <v/>
      </c>
      <c r="G131" s="149" t="str">
        <f>IF(LEN(LocatieLijst!K131)=0,"",LocatieLijst!K131)</f>
        <v/>
      </c>
      <c r="H131" s="150" t="str">
        <f>IF(G131="Vervalt","Vervalt",IF(G131=0,"",IF(LEN(G131)=0,"",(VLOOKUP($G131,PDC!$B$6:$I$74,2,FALSE)))))</f>
        <v/>
      </c>
      <c r="I131" s="149" t="str">
        <f>IF(LEN(LocatieLijst!M131)=0,"",LocatieLijst!M131)</f>
        <v/>
      </c>
      <c r="J131" s="2"/>
      <c r="K131" s="2"/>
      <c r="L131" s="3"/>
      <c r="M131" s="8"/>
      <c r="N131" s="8"/>
      <c r="O131" s="12"/>
      <c r="P131" s="4"/>
      <c r="Q131" s="4"/>
      <c r="R131" s="4"/>
      <c r="S131" s="72">
        <f t="shared" si="2"/>
        <v>0</v>
      </c>
      <c r="T131" s="72">
        <f>IF(G131="Vervalt",0,IF(G131=0,0,IF(LEN(G131)=0,0,(VLOOKUP($G131,PDC!$B$6:$I$74,6,FALSE)))))</f>
        <v>0</v>
      </c>
      <c r="U131" s="72">
        <f t="shared" si="3"/>
        <v>0</v>
      </c>
      <c r="V131" s="73">
        <f>IF(G131="Vervalt",0,IF(J131="Inkoop bij 3e partij",Q131*(1+PDC!$F$28),0))</f>
        <v>0</v>
      </c>
      <c r="W131" s="73">
        <f>IF(G131="Vervalt",0,IF(J131="Inkoop bij 3e partij",P131*(1+PDC!$F$27)+IF(G131=0,0,IF(LEN(G131)=0,0,VLOOKUP($G131,PDC!$B$6:$I$74,7,FALSE))),0))</f>
        <v>0</v>
      </c>
      <c r="X131" s="74">
        <f>IF(G131="Vervalt",0,IF(J131="Inkoop bij 3e partij",0,IF(G131=0,0,IF(LEN(G131)=0,0,VLOOKUP($G131,PDC!$B$6:$I$74,5,FALSE)))))</f>
        <v>0</v>
      </c>
      <c r="Y131" s="74">
        <f>IF(G131="Vervalt",0,IF(J131="On-Net maken",$M131*PDC!$F$23+$N131*PDC!$F$24+PDC!$F$22+$O131,0))</f>
        <v>0</v>
      </c>
    </row>
    <row r="132" spans="1:25" x14ac:dyDescent="0.3">
      <c r="A132" s="149" t="str">
        <f>IF(LEN(LocatieLijst!A132)=0,"",LocatieLijst!A132)</f>
        <v/>
      </c>
      <c r="B132" s="149" t="str">
        <f>IF(LEN(LocatieLijst!B132)=0,"",LocatieLijst!B132)</f>
        <v/>
      </c>
      <c r="C132" s="149" t="str">
        <f>IF(LEN(LocatieLijst!C132)=0,"",LocatieLijst!C132)</f>
        <v/>
      </c>
      <c r="D132" s="149" t="str">
        <f>IF(LEN(LocatieLijst!D132)=0,"",LocatieLijst!D132)</f>
        <v/>
      </c>
      <c r="E132" s="149" t="str">
        <f>IF(LEN(LocatieLijst!E132)=0,"",LocatieLijst!E132)</f>
        <v/>
      </c>
      <c r="F132" s="149" t="str">
        <f>IF(LEN(LocatieLijst!F132)=0,"",LocatieLijst!F132)</f>
        <v/>
      </c>
      <c r="G132" s="149" t="str">
        <f>IF(LEN(LocatieLijst!K132)=0,"",LocatieLijst!K132)</f>
        <v/>
      </c>
      <c r="H132" s="150" t="str">
        <f>IF(G132="Vervalt","Vervalt",IF(G132=0,"",IF(LEN(G132)=0,"",(VLOOKUP($G132,PDC!$B$6:$I$74,2,FALSE)))))</f>
        <v/>
      </c>
      <c r="I132" s="149" t="str">
        <f>IF(LEN(LocatieLijst!M132)=0,"",LocatieLijst!M132)</f>
        <v/>
      </c>
      <c r="J132" s="2"/>
      <c r="K132" s="2"/>
      <c r="L132" s="3"/>
      <c r="M132" s="8"/>
      <c r="N132" s="8"/>
      <c r="O132" s="12"/>
      <c r="P132" s="4"/>
      <c r="Q132" s="4"/>
      <c r="R132" s="4"/>
      <c r="S132" s="72">
        <f t="shared" si="2"/>
        <v>0</v>
      </c>
      <c r="T132" s="72">
        <f>IF(G132="Vervalt",0,IF(G132=0,0,IF(LEN(G132)=0,0,(VLOOKUP($G132,PDC!$B$6:$I$74,6,FALSE)))))</f>
        <v>0</v>
      </c>
      <c r="U132" s="72">
        <f t="shared" si="3"/>
        <v>0</v>
      </c>
      <c r="V132" s="73">
        <f>IF(G132="Vervalt",0,IF(J132="Inkoop bij 3e partij",Q132*(1+PDC!$F$28),0))</f>
        <v>0</v>
      </c>
      <c r="W132" s="73">
        <f>IF(G132="Vervalt",0,IF(J132="Inkoop bij 3e partij",P132*(1+PDC!$F$27)+IF(G132=0,0,IF(LEN(G132)=0,0,VLOOKUP($G132,PDC!$B$6:$I$74,7,FALSE))),0))</f>
        <v>0</v>
      </c>
      <c r="X132" s="74">
        <f>IF(G132="Vervalt",0,IF(J132="Inkoop bij 3e partij",0,IF(G132=0,0,IF(LEN(G132)=0,0,VLOOKUP($G132,PDC!$B$6:$I$74,5,FALSE)))))</f>
        <v>0</v>
      </c>
      <c r="Y132" s="74">
        <f>IF(G132="Vervalt",0,IF(J132="On-Net maken",$M132*PDC!$F$23+$N132*PDC!$F$24+PDC!$F$22+$O132,0))</f>
        <v>0</v>
      </c>
    </row>
    <row r="133" spans="1:25" x14ac:dyDescent="0.3">
      <c r="A133" s="149" t="str">
        <f>IF(LEN(LocatieLijst!A133)=0,"",LocatieLijst!A133)</f>
        <v/>
      </c>
      <c r="B133" s="149" t="str">
        <f>IF(LEN(LocatieLijst!B133)=0,"",LocatieLijst!B133)</f>
        <v/>
      </c>
      <c r="C133" s="149" t="str">
        <f>IF(LEN(LocatieLijst!C133)=0,"",LocatieLijst!C133)</f>
        <v/>
      </c>
      <c r="D133" s="149" t="str">
        <f>IF(LEN(LocatieLijst!D133)=0,"",LocatieLijst!D133)</f>
        <v/>
      </c>
      <c r="E133" s="149" t="str">
        <f>IF(LEN(LocatieLijst!E133)=0,"",LocatieLijst!E133)</f>
        <v/>
      </c>
      <c r="F133" s="149" t="str">
        <f>IF(LEN(LocatieLijst!F133)=0,"",LocatieLijst!F133)</f>
        <v/>
      </c>
      <c r="G133" s="149" t="str">
        <f>IF(LEN(LocatieLijst!K133)=0,"",LocatieLijst!K133)</f>
        <v/>
      </c>
      <c r="H133" s="150" t="str">
        <f>IF(G133="Vervalt","Vervalt",IF(G133=0,"",IF(LEN(G133)=0,"",(VLOOKUP($G133,PDC!$B$6:$I$74,2,FALSE)))))</f>
        <v/>
      </c>
      <c r="I133" s="149" t="str">
        <f>IF(LEN(LocatieLijst!M133)=0,"",LocatieLijst!M133)</f>
        <v/>
      </c>
      <c r="J133" s="2"/>
      <c r="K133" s="2"/>
      <c r="L133" s="3"/>
      <c r="M133" s="8"/>
      <c r="N133" s="8"/>
      <c r="O133" s="12"/>
      <c r="P133" s="4"/>
      <c r="Q133" s="4"/>
      <c r="R133" s="4"/>
      <c r="S133" s="72">
        <f t="shared" si="2"/>
        <v>0</v>
      </c>
      <c r="T133" s="72">
        <f>IF(G133="Vervalt",0,IF(G133=0,0,IF(LEN(G133)=0,0,(VLOOKUP($G133,PDC!$B$6:$I$74,6,FALSE)))))</f>
        <v>0</v>
      </c>
      <c r="U133" s="72">
        <f t="shared" si="3"/>
        <v>0</v>
      </c>
      <c r="V133" s="73">
        <f>IF(G133="Vervalt",0,IF(J133="Inkoop bij 3e partij",Q133*(1+PDC!$F$28),0))</f>
        <v>0</v>
      </c>
      <c r="W133" s="73">
        <f>IF(G133="Vervalt",0,IF(J133="Inkoop bij 3e partij",P133*(1+PDC!$F$27)+IF(G133=0,0,IF(LEN(G133)=0,0,VLOOKUP($G133,PDC!$B$6:$I$74,7,FALSE))),0))</f>
        <v>0</v>
      </c>
      <c r="X133" s="74">
        <f>IF(G133="Vervalt",0,IF(J133="Inkoop bij 3e partij",0,IF(G133=0,0,IF(LEN(G133)=0,0,VLOOKUP($G133,PDC!$B$6:$I$74,5,FALSE)))))</f>
        <v>0</v>
      </c>
      <c r="Y133" s="74">
        <f>IF(G133="Vervalt",0,IF(J133="On-Net maken",$M133*PDC!$F$23+$N133*PDC!$F$24+PDC!$F$22+$O133,0))</f>
        <v>0</v>
      </c>
    </row>
    <row r="134" spans="1:25" x14ac:dyDescent="0.3">
      <c r="A134" s="149" t="str">
        <f>IF(LEN(LocatieLijst!A134)=0,"",LocatieLijst!A134)</f>
        <v/>
      </c>
      <c r="B134" s="149" t="str">
        <f>IF(LEN(LocatieLijst!B134)=0,"",LocatieLijst!B134)</f>
        <v/>
      </c>
      <c r="C134" s="149" t="str">
        <f>IF(LEN(LocatieLijst!C134)=0,"",LocatieLijst!C134)</f>
        <v/>
      </c>
      <c r="D134" s="149" t="str">
        <f>IF(LEN(LocatieLijst!D134)=0,"",LocatieLijst!D134)</f>
        <v/>
      </c>
      <c r="E134" s="149" t="str">
        <f>IF(LEN(LocatieLijst!E134)=0,"",LocatieLijst!E134)</f>
        <v/>
      </c>
      <c r="F134" s="149" t="str">
        <f>IF(LEN(LocatieLijst!F134)=0,"",LocatieLijst!F134)</f>
        <v/>
      </c>
      <c r="G134" s="149" t="str">
        <f>IF(LEN(LocatieLijst!K134)=0,"",LocatieLijst!K134)</f>
        <v/>
      </c>
      <c r="H134" s="150" t="str">
        <f>IF(G134="Vervalt","Vervalt",IF(G134=0,"",IF(LEN(G134)=0,"",(VLOOKUP($G134,PDC!$B$6:$I$74,2,FALSE)))))</f>
        <v/>
      </c>
      <c r="I134" s="149" t="str">
        <f>IF(LEN(LocatieLijst!M134)=0,"",LocatieLijst!M134)</f>
        <v/>
      </c>
      <c r="J134" s="2"/>
      <c r="K134" s="2"/>
      <c r="L134" s="3"/>
      <c r="M134" s="8"/>
      <c r="N134" s="8"/>
      <c r="O134" s="12"/>
      <c r="P134" s="4"/>
      <c r="Q134" s="4"/>
      <c r="R134" s="4"/>
      <c r="S134" s="72">
        <f t="shared" si="2"/>
        <v>0</v>
      </c>
      <c r="T134" s="72">
        <f>IF(G134="Vervalt",0,IF(G134=0,0,IF(LEN(G134)=0,0,(VLOOKUP($G134,PDC!$B$6:$I$74,6,FALSE)))))</f>
        <v>0</v>
      </c>
      <c r="U134" s="72">
        <f t="shared" si="3"/>
        <v>0</v>
      </c>
      <c r="V134" s="73">
        <f>IF(G134="Vervalt",0,IF(J134="Inkoop bij 3e partij",Q134*(1+PDC!$F$28),0))</f>
        <v>0</v>
      </c>
      <c r="W134" s="73">
        <f>IF(G134="Vervalt",0,IF(J134="Inkoop bij 3e partij",P134*(1+PDC!$F$27)+IF(G134=0,0,IF(LEN(G134)=0,0,VLOOKUP($G134,PDC!$B$6:$I$74,7,FALSE))),0))</f>
        <v>0</v>
      </c>
      <c r="X134" s="74">
        <f>IF(G134="Vervalt",0,IF(J134="Inkoop bij 3e partij",0,IF(G134=0,0,IF(LEN(G134)=0,0,VLOOKUP($G134,PDC!$B$6:$I$74,5,FALSE)))))</f>
        <v>0</v>
      </c>
      <c r="Y134" s="74">
        <f>IF(G134="Vervalt",0,IF(J134="On-Net maken",$M134*PDC!$F$23+$N134*PDC!$F$24+PDC!$F$22+$O134,0))</f>
        <v>0</v>
      </c>
    </row>
    <row r="135" spans="1:25" x14ac:dyDescent="0.3">
      <c r="A135" s="149" t="str">
        <f>IF(LEN(LocatieLijst!A135)=0,"",LocatieLijst!A135)</f>
        <v/>
      </c>
      <c r="B135" s="149" t="str">
        <f>IF(LEN(LocatieLijst!B135)=0,"",LocatieLijst!B135)</f>
        <v/>
      </c>
      <c r="C135" s="149" t="str">
        <f>IF(LEN(LocatieLijst!C135)=0,"",LocatieLijst!C135)</f>
        <v/>
      </c>
      <c r="D135" s="149" t="str">
        <f>IF(LEN(LocatieLijst!D135)=0,"",LocatieLijst!D135)</f>
        <v/>
      </c>
      <c r="E135" s="149" t="str">
        <f>IF(LEN(LocatieLijst!E135)=0,"",LocatieLijst!E135)</f>
        <v/>
      </c>
      <c r="F135" s="149" t="str">
        <f>IF(LEN(LocatieLijst!F135)=0,"",LocatieLijst!F135)</f>
        <v/>
      </c>
      <c r="G135" s="149" t="str">
        <f>IF(LEN(LocatieLijst!K135)=0,"",LocatieLijst!K135)</f>
        <v/>
      </c>
      <c r="H135" s="150" t="str">
        <f>IF(G135="Vervalt","Vervalt",IF(G135=0,"",IF(LEN(G135)=0,"",(VLOOKUP($G135,PDC!$B$6:$I$74,2,FALSE)))))</f>
        <v/>
      </c>
      <c r="I135" s="149" t="str">
        <f>IF(LEN(LocatieLijst!M135)=0,"",LocatieLijst!M135)</f>
        <v/>
      </c>
      <c r="J135" s="2"/>
      <c r="K135" s="2"/>
      <c r="L135" s="3"/>
      <c r="M135" s="8"/>
      <c r="N135" s="8"/>
      <c r="O135" s="12"/>
      <c r="P135" s="4"/>
      <c r="Q135" s="4"/>
      <c r="R135" s="4"/>
      <c r="S135" s="72">
        <f t="shared" si="2"/>
        <v>0</v>
      </c>
      <c r="T135" s="72">
        <f>IF(G135="Vervalt",0,IF(G135=0,0,IF(LEN(G135)=0,0,(VLOOKUP($G135,PDC!$B$6:$I$74,6,FALSE)))))</f>
        <v>0</v>
      </c>
      <c r="U135" s="72">
        <f t="shared" si="3"/>
        <v>0</v>
      </c>
      <c r="V135" s="73">
        <f>IF(G135="Vervalt",0,IF(J135="Inkoop bij 3e partij",Q135*(1+PDC!$F$28),0))</f>
        <v>0</v>
      </c>
      <c r="W135" s="73">
        <f>IF(G135="Vervalt",0,IF(J135="Inkoop bij 3e partij",P135*(1+PDC!$F$27)+IF(G135=0,0,IF(LEN(G135)=0,0,VLOOKUP($G135,PDC!$B$6:$I$74,7,FALSE))),0))</f>
        <v>0</v>
      </c>
      <c r="X135" s="74">
        <f>IF(G135="Vervalt",0,IF(J135="Inkoop bij 3e partij",0,IF(G135=0,0,IF(LEN(G135)=0,0,VLOOKUP($G135,PDC!$B$6:$I$74,5,FALSE)))))</f>
        <v>0</v>
      </c>
      <c r="Y135" s="74">
        <f>IF(G135="Vervalt",0,IF(J135="On-Net maken",$M135*PDC!$F$23+$N135*PDC!$F$24+PDC!$F$22+$O135,0))</f>
        <v>0</v>
      </c>
    </row>
    <row r="136" spans="1:25" x14ac:dyDescent="0.3">
      <c r="A136" s="149" t="str">
        <f>IF(LEN(LocatieLijst!A136)=0,"",LocatieLijst!A136)</f>
        <v/>
      </c>
      <c r="B136" s="149" t="str">
        <f>IF(LEN(LocatieLijst!B136)=0,"",LocatieLijst!B136)</f>
        <v/>
      </c>
      <c r="C136" s="149" t="str">
        <f>IF(LEN(LocatieLijst!C136)=0,"",LocatieLijst!C136)</f>
        <v/>
      </c>
      <c r="D136" s="149" t="str">
        <f>IF(LEN(LocatieLijst!D136)=0,"",LocatieLijst!D136)</f>
        <v/>
      </c>
      <c r="E136" s="149" t="str">
        <f>IF(LEN(LocatieLijst!E136)=0,"",LocatieLijst!E136)</f>
        <v/>
      </c>
      <c r="F136" s="149" t="str">
        <f>IF(LEN(LocatieLijst!F136)=0,"",LocatieLijst!F136)</f>
        <v/>
      </c>
      <c r="G136" s="149" t="str">
        <f>IF(LEN(LocatieLijst!K136)=0,"",LocatieLijst!K136)</f>
        <v/>
      </c>
      <c r="H136" s="150" t="str">
        <f>IF(G136="Vervalt","Vervalt",IF(G136=0,"",IF(LEN(G136)=0,"",(VLOOKUP($G136,PDC!$B$6:$I$74,2,FALSE)))))</f>
        <v/>
      </c>
      <c r="I136" s="149" t="str">
        <f>IF(LEN(LocatieLijst!M136)=0,"",LocatieLijst!M136)</f>
        <v/>
      </c>
      <c r="J136" s="2"/>
      <c r="K136" s="2"/>
      <c r="L136" s="3"/>
      <c r="M136" s="8"/>
      <c r="N136" s="8"/>
      <c r="O136" s="12"/>
      <c r="P136" s="4"/>
      <c r="Q136" s="4"/>
      <c r="R136" s="4"/>
      <c r="S136" s="72">
        <f t="shared" si="2"/>
        <v>0</v>
      </c>
      <c r="T136" s="72">
        <f>IF(G136="Vervalt",0,IF(G136=0,0,IF(LEN(G136)=0,0,(VLOOKUP($G136,PDC!$B$6:$I$74,6,FALSE)))))</f>
        <v>0</v>
      </c>
      <c r="U136" s="72">
        <f t="shared" si="3"/>
        <v>0</v>
      </c>
      <c r="V136" s="73">
        <f>IF(G136="Vervalt",0,IF(J136="Inkoop bij 3e partij",Q136*(1+PDC!$F$28),0))</f>
        <v>0</v>
      </c>
      <c r="W136" s="73">
        <f>IF(G136="Vervalt",0,IF(J136="Inkoop bij 3e partij",P136*(1+PDC!$F$27)+IF(G136=0,0,IF(LEN(G136)=0,0,VLOOKUP($G136,PDC!$B$6:$I$74,7,FALSE))),0))</f>
        <v>0</v>
      </c>
      <c r="X136" s="74">
        <f>IF(G136="Vervalt",0,IF(J136="Inkoop bij 3e partij",0,IF(G136=0,0,IF(LEN(G136)=0,0,VLOOKUP($G136,PDC!$B$6:$I$74,5,FALSE)))))</f>
        <v>0</v>
      </c>
      <c r="Y136" s="74">
        <f>IF(G136="Vervalt",0,IF(J136="On-Net maken",$M136*PDC!$F$23+$N136*PDC!$F$24+PDC!$F$22+$O136,0))</f>
        <v>0</v>
      </c>
    </row>
    <row r="137" spans="1:25" x14ac:dyDescent="0.3">
      <c r="A137" s="149" t="str">
        <f>IF(LEN(LocatieLijst!A137)=0,"",LocatieLijst!A137)</f>
        <v/>
      </c>
      <c r="B137" s="149" t="str">
        <f>IF(LEN(LocatieLijst!B137)=0,"",LocatieLijst!B137)</f>
        <v/>
      </c>
      <c r="C137" s="149" t="str">
        <f>IF(LEN(LocatieLijst!C137)=0,"",LocatieLijst!C137)</f>
        <v/>
      </c>
      <c r="D137" s="149" t="str">
        <f>IF(LEN(LocatieLijst!D137)=0,"",LocatieLijst!D137)</f>
        <v/>
      </c>
      <c r="E137" s="149" t="str">
        <f>IF(LEN(LocatieLijst!E137)=0,"",LocatieLijst!E137)</f>
        <v/>
      </c>
      <c r="F137" s="149" t="str">
        <f>IF(LEN(LocatieLijst!F137)=0,"",LocatieLijst!F137)</f>
        <v/>
      </c>
      <c r="G137" s="149" t="str">
        <f>IF(LEN(LocatieLijst!K137)=0,"",LocatieLijst!K137)</f>
        <v/>
      </c>
      <c r="H137" s="150" t="str">
        <f>IF(G137="Vervalt","Vervalt",IF(G137=0,"",IF(LEN(G137)=0,"",(VLOOKUP($G137,PDC!$B$6:$I$74,2,FALSE)))))</f>
        <v/>
      </c>
      <c r="I137" s="149" t="str">
        <f>IF(LEN(LocatieLijst!M137)=0,"",LocatieLijst!M137)</f>
        <v/>
      </c>
      <c r="J137" s="2"/>
      <c r="K137" s="2"/>
      <c r="L137" s="3"/>
      <c r="M137" s="8"/>
      <c r="N137" s="8"/>
      <c r="O137" s="12"/>
      <c r="P137" s="4"/>
      <c r="Q137" s="4"/>
      <c r="R137" s="4"/>
      <c r="S137" s="72">
        <f t="shared" si="2"/>
        <v>0</v>
      </c>
      <c r="T137" s="72">
        <f>IF(G137="Vervalt",0,IF(G137=0,0,IF(LEN(G137)=0,0,(VLOOKUP($G137,PDC!$B$6:$I$74,6,FALSE)))))</f>
        <v>0</v>
      </c>
      <c r="U137" s="72">
        <f t="shared" si="3"/>
        <v>0</v>
      </c>
      <c r="V137" s="73">
        <f>IF(G137="Vervalt",0,IF(J137="Inkoop bij 3e partij",Q137*(1+PDC!$F$28),0))</f>
        <v>0</v>
      </c>
      <c r="W137" s="73">
        <f>IF(G137="Vervalt",0,IF(J137="Inkoop bij 3e partij",P137*(1+PDC!$F$27)+IF(G137=0,0,IF(LEN(G137)=0,0,VLOOKUP($G137,PDC!$B$6:$I$74,7,FALSE))),0))</f>
        <v>0</v>
      </c>
      <c r="X137" s="74">
        <f>IF(G137="Vervalt",0,IF(J137="Inkoop bij 3e partij",0,IF(G137=0,0,IF(LEN(G137)=0,0,VLOOKUP($G137,PDC!$B$6:$I$74,5,FALSE)))))</f>
        <v>0</v>
      </c>
      <c r="Y137" s="74">
        <f>IF(G137="Vervalt",0,IF(J137="On-Net maken",$M137*PDC!$F$23+$N137*PDC!$F$24+PDC!$F$22+$O137,0))</f>
        <v>0</v>
      </c>
    </row>
    <row r="138" spans="1:25" x14ac:dyDescent="0.3">
      <c r="A138" s="149" t="str">
        <f>IF(LEN(LocatieLijst!A138)=0,"",LocatieLijst!A138)</f>
        <v/>
      </c>
      <c r="B138" s="149" t="str">
        <f>IF(LEN(LocatieLijst!B138)=0,"",LocatieLijst!B138)</f>
        <v/>
      </c>
      <c r="C138" s="149" t="str">
        <f>IF(LEN(LocatieLijst!C138)=0,"",LocatieLijst!C138)</f>
        <v/>
      </c>
      <c r="D138" s="149" t="str">
        <f>IF(LEN(LocatieLijst!D138)=0,"",LocatieLijst!D138)</f>
        <v/>
      </c>
      <c r="E138" s="149" t="str">
        <f>IF(LEN(LocatieLijst!E138)=0,"",LocatieLijst!E138)</f>
        <v/>
      </c>
      <c r="F138" s="149" t="str">
        <f>IF(LEN(LocatieLijst!F138)=0,"",LocatieLijst!F138)</f>
        <v/>
      </c>
      <c r="G138" s="149" t="str">
        <f>IF(LEN(LocatieLijst!K138)=0,"",LocatieLijst!K138)</f>
        <v/>
      </c>
      <c r="H138" s="150" t="str">
        <f>IF(G138="Vervalt","Vervalt",IF(G138=0,"",IF(LEN(G138)=0,"",(VLOOKUP($G138,PDC!$B$6:$I$74,2,FALSE)))))</f>
        <v/>
      </c>
      <c r="I138" s="149" t="str">
        <f>IF(LEN(LocatieLijst!M138)=0,"",LocatieLijst!M138)</f>
        <v/>
      </c>
      <c r="J138" s="2"/>
      <c r="K138" s="2"/>
      <c r="L138" s="3"/>
      <c r="M138" s="8"/>
      <c r="N138" s="8"/>
      <c r="O138" s="12"/>
      <c r="P138" s="4"/>
      <c r="Q138" s="4"/>
      <c r="R138" s="4"/>
      <c r="S138" s="72">
        <f t="shared" si="2"/>
        <v>0</v>
      </c>
      <c r="T138" s="72">
        <f>IF(G138="Vervalt",0,IF(G138=0,0,IF(LEN(G138)=0,0,(VLOOKUP($G138,PDC!$B$6:$I$74,6,FALSE)))))</f>
        <v>0</v>
      </c>
      <c r="U138" s="72">
        <f t="shared" si="3"/>
        <v>0</v>
      </c>
      <c r="V138" s="73">
        <f>IF(G138="Vervalt",0,IF(J138="Inkoop bij 3e partij",Q138*(1+PDC!$F$28),0))</f>
        <v>0</v>
      </c>
      <c r="W138" s="73">
        <f>IF(G138="Vervalt",0,IF(J138="Inkoop bij 3e partij",P138*(1+PDC!$F$27)+IF(G138=0,0,IF(LEN(G138)=0,0,VLOOKUP($G138,PDC!$B$6:$I$74,7,FALSE))),0))</f>
        <v>0</v>
      </c>
      <c r="X138" s="74">
        <f>IF(G138="Vervalt",0,IF(J138="Inkoop bij 3e partij",0,IF(G138=0,0,IF(LEN(G138)=0,0,VLOOKUP($G138,PDC!$B$6:$I$74,5,FALSE)))))</f>
        <v>0</v>
      </c>
      <c r="Y138" s="74">
        <f>IF(G138="Vervalt",0,IF(J138="On-Net maken",$M138*PDC!$F$23+$N138*PDC!$F$24+PDC!$F$22+$O138,0))</f>
        <v>0</v>
      </c>
    </row>
    <row r="139" spans="1:25" x14ac:dyDescent="0.3">
      <c r="A139" s="149" t="str">
        <f>IF(LEN(LocatieLijst!A139)=0,"",LocatieLijst!A139)</f>
        <v/>
      </c>
      <c r="B139" s="149" t="str">
        <f>IF(LEN(LocatieLijst!B139)=0,"",LocatieLijst!B139)</f>
        <v/>
      </c>
      <c r="C139" s="149" t="str">
        <f>IF(LEN(LocatieLijst!C139)=0,"",LocatieLijst!C139)</f>
        <v/>
      </c>
      <c r="D139" s="149" t="str">
        <f>IF(LEN(LocatieLijst!D139)=0,"",LocatieLijst!D139)</f>
        <v/>
      </c>
      <c r="E139" s="149" t="str">
        <f>IF(LEN(LocatieLijst!E139)=0,"",LocatieLijst!E139)</f>
        <v/>
      </c>
      <c r="F139" s="149" t="str">
        <f>IF(LEN(LocatieLijst!F139)=0,"",LocatieLijst!F139)</f>
        <v/>
      </c>
      <c r="G139" s="149" t="str">
        <f>IF(LEN(LocatieLijst!K139)=0,"",LocatieLijst!K139)</f>
        <v/>
      </c>
      <c r="H139" s="150" t="str">
        <f>IF(G139="Vervalt","Vervalt",IF(G139=0,"",IF(LEN(G139)=0,"",(VLOOKUP($G139,PDC!$B$6:$I$74,2,FALSE)))))</f>
        <v/>
      </c>
      <c r="I139" s="149" t="str">
        <f>IF(LEN(LocatieLijst!M139)=0,"",LocatieLijst!M139)</f>
        <v/>
      </c>
      <c r="J139" s="2"/>
      <c r="K139" s="2"/>
      <c r="L139" s="3"/>
      <c r="M139" s="8"/>
      <c r="N139" s="8"/>
      <c r="O139" s="12"/>
      <c r="P139" s="4"/>
      <c r="Q139" s="4"/>
      <c r="R139" s="4"/>
      <c r="S139" s="72">
        <f t="shared" si="2"/>
        <v>0</v>
      </c>
      <c r="T139" s="72">
        <f>IF(G139="Vervalt",0,IF(G139=0,0,IF(LEN(G139)=0,0,(VLOOKUP($G139,PDC!$B$6:$I$74,6,FALSE)))))</f>
        <v>0</v>
      </c>
      <c r="U139" s="72">
        <f t="shared" si="3"/>
        <v>0</v>
      </c>
      <c r="V139" s="73">
        <f>IF(G139="Vervalt",0,IF(J139="Inkoop bij 3e partij",Q139*(1+PDC!$F$28),0))</f>
        <v>0</v>
      </c>
      <c r="W139" s="73">
        <f>IF(G139="Vervalt",0,IF(J139="Inkoop bij 3e partij",P139*(1+PDC!$F$27)+IF(G139=0,0,IF(LEN(G139)=0,0,VLOOKUP($G139,PDC!$B$6:$I$74,7,FALSE))),0))</f>
        <v>0</v>
      </c>
      <c r="X139" s="74">
        <f>IF(G139="Vervalt",0,IF(J139="Inkoop bij 3e partij",0,IF(G139=0,0,IF(LEN(G139)=0,0,VLOOKUP($G139,PDC!$B$6:$I$74,5,FALSE)))))</f>
        <v>0</v>
      </c>
      <c r="Y139" s="74">
        <f>IF(G139="Vervalt",0,IF(J139="On-Net maken",$M139*PDC!$F$23+$N139*PDC!$F$24+PDC!$F$22+$O139,0))</f>
        <v>0</v>
      </c>
    </row>
    <row r="140" spans="1:25" x14ac:dyDescent="0.3">
      <c r="A140" s="149" t="str">
        <f>IF(LEN(LocatieLijst!A140)=0,"",LocatieLijst!A140)</f>
        <v/>
      </c>
      <c r="B140" s="149" t="str">
        <f>IF(LEN(LocatieLijst!B140)=0,"",LocatieLijst!B140)</f>
        <v/>
      </c>
      <c r="C140" s="149" t="str">
        <f>IF(LEN(LocatieLijst!C140)=0,"",LocatieLijst!C140)</f>
        <v/>
      </c>
      <c r="D140" s="149" t="str">
        <f>IF(LEN(LocatieLijst!D140)=0,"",LocatieLijst!D140)</f>
        <v/>
      </c>
      <c r="E140" s="149" t="str">
        <f>IF(LEN(LocatieLijst!E140)=0,"",LocatieLijst!E140)</f>
        <v/>
      </c>
      <c r="F140" s="149" t="str">
        <f>IF(LEN(LocatieLijst!F140)=0,"",LocatieLijst!F140)</f>
        <v/>
      </c>
      <c r="G140" s="149" t="str">
        <f>IF(LEN(LocatieLijst!K140)=0,"",LocatieLijst!K140)</f>
        <v/>
      </c>
      <c r="H140" s="150" t="str">
        <f>IF(G140="Vervalt","Vervalt",IF(G140=0,"",IF(LEN(G140)=0,"",(VLOOKUP($G140,PDC!$B$6:$I$74,2,FALSE)))))</f>
        <v/>
      </c>
      <c r="I140" s="149" t="str">
        <f>IF(LEN(LocatieLijst!M140)=0,"",LocatieLijst!M140)</f>
        <v/>
      </c>
      <c r="J140" s="2"/>
      <c r="K140" s="2"/>
      <c r="L140" s="3"/>
      <c r="M140" s="8"/>
      <c r="N140" s="8"/>
      <c r="O140" s="12"/>
      <c r="P140" s="4"/>
      <c r="Q140" s="4"/>
      <c r="R140" s="4"/>
      <c r="S140" s="72">
        <f t="shared" si="2"/>
        <v>0</v>
      </c>
      <c r="T140" s="72">
        <f>IF(G140="Vervalt",0,IF(G140=0,0,IF(LEN(G140)=0,0,(VLOOKUP($G140,PDC!$B$6:$I$74,6,FALSE)))))</f>
        <v>0</v>
      </c>
      <c r="U140" s="72">
        <f t="shared" si="3"/>
        <v>0</v>
      </c>
      <c r="V140" s="73">
        <f>IF(G140="Vervalt",0,IF(J140="Inkoop bij 3e partij",Q140*(1+PDC!$F$28),0))</f>
        <v>0</v>
      </c>
      <c r="W140" s="73">
        <f>IF(G140="Vervalt",0,IF(J140="Inkoop bij 3e partij",P140*(1+PDC!$F$27)+IF(G140=0,0,IF(LEN(G140)=0,0,VLOOKUP($G140,PDC!$B$6:$I$74,7,FALSE))),0))</f>
        <v>0</v>
      </c>
      <c r="X140" s="74">
        <f>IF(G140="Vervalt",0,IF(J140="Inkoop bij 3e partij",0,IF(G140=0,0,IF(LEN(G140)=0,0,VLOOKUP($G140,PDC!$B$6:$I$74,5,FALSE)))))</f>
        <v>0</v>
      </c>
      <c r="Y140" s="74">
        <f>IF(G140="Vervalt",0,IF(J140="On-Net maken",$M140*PDC!$F$23+$N140*PDC!$F$24+PDC!$F$22+$O140,0))</f>
        <v>0</v>
      </c>
    </row>
    <row r="141" spans="1:25" x14ac:dyDescent="0.3">
      <c r="A141" s="149" t="str">
        <f>IF(LEN(LocatieLijst!A141)=0,"",LocatieLijst!A141)</f>
        <v/>
      </c>
      <c r="B141" s="149" t="str">
        <f>IF(LEN(LocatieLijst!B141)=0,"",LocatieLijst!B141)</f>
        <v/>
      </c>
      <c r="C141" s="149" t="str">
        <f>IF(LEN(LocatieLijst!C141)=0,"",LocatieLijst!C141)</f>
        <v/>
      </c>
      <c r="D141" s="149" t="str">
        <f>IF(LEN(LocatieLijst!D141)=0,"",LocatieLijst!D141)</f>
        <v/>
      </c>
      <c r="E141" s="149" t="str">
        <f>IF(LEN(LocatieLijst!E141)=0,"",LocatieLijst!E141)</f>
        <v/>
      </c>
      <c r="F141" s="149" t="str">
        <f>IF(LEN(LocatieLijst!F141)=0,"",LocatieLijst!F141)</f>
        <v/>
      </c>
      <c r="G141" s="149" t="str">
        <f>IF(LEN(LocatieLijst!K141)=0,"",LocatieLijst!K141)</f>
        <v/>
      </c>
      <c r="H141" s="150" t="str">
        <f>IF(G141="Vervalt","Vervalt",IF(G141=0,"",IF(LEN(G141)=0,"",(VLOOKUP($G141,PDC!$B$6:$I$74,2,FALSE)))))</f>
        <v/>
      </c>
      <c r="I141" s="149" t="str">
        <f>IF(LEN(LocatieLijst!M141)=0,"",LocatieLijst!M141)</f>
        <v/>
      </c>
      <c r="J141" s="2"/>
      <c r="K141" s="2"/>
      <c r="L141" s="3"/>
      <c r="M141" s="8"/>
      <c r="N141" s="8"/>
      <c r="O141" s="12"/>
      <c r="P141" s="4"/>
      <c r="Q141" s="4"/>
      <c r="R141" s="4"/>
      <c r="S141" s="72">
        <f t="shared" ref="S141:S204" si="4">IF(J141="Inkoop bij 3e partij",V141,X141)</f>
        <v>0</v>
      </c>
      <c r="T141" s="72">
        <f>IF(G141="Vervalt",0,IF(G141=0,0,IF(LEN(G141)=0,0,(VLOOKUP($G141,PDC!$B$6:$I$74,6,FALSE)))))</f>
        <v>0</v>
      </c>
      <c r="U141" s="72">
        <f t="shared" ref="U141:U204" si="5">IF(J141="On-Net maken",Y141,IF(J141="Inkoop bij 3e partij",W141,0))</f>
        <v>0</v>
      </c>
      <c r="V141" s="73">
        <f>IF(G141="Vervalt",0,IF(J141="Inkoop bij 3e partij",Q141*(1+PDC!$F$28),0))</f>
        <v>0</v>
      </c>
      <c r="W141" s="73">
        <f>IF(G141="Vervalt",0,IF(J141="Inkoop bij 3e partij",P141*(1+PDC!$F$27)+IF(G141=0,0,IF(LEN(G141)=0,0,VLOOKUP($G141,PDC!$B$6:$I$74,7,FALSE))),0))</f>
        <v>0</v>
      </c>
      <c r="X141" s="74">
        <f>IF(G141="Vervalt",0,IF(J141="Inkoop bij 3e partij",0,IF(G141=0,0,IF(LEN(G141)=0,0,VLOOKUP($G141,PDC!$B$6:$I$74,5,FALSE)))))</f>
        <v>0</v>
      </c>
      <c r="Y141" s="74">
        <f>IF(G141="Vervalt",0,IF(J141="On-Net maken",$M141*PDC!$F$23+$N141*PDC!$F$24+PDC!$F$22+$O141,0))</f>
        <v>0</v>
      </c>
    </row>
    <row r="142" spans="1:25" x14ac:dyDescent="0.3">
      <c r="A142" s="149" t="str">
        <f>IF(LEN(LocatieLijst!A142)=0,"",LocatieLijst!A142)</f>
        <v/>
      </c>
      <c r="B142" s="149" t="str">
        <f>IF(LEN(LocatieLijst!B142)=0,"",LocatieLijst!B142)</f>
        <v/>
      </c>
      <c r="C142" s="149" t="str">
        <f>IF(LEN(LocatieLijst!C142)=0,"",LocatieLijst!C142)</f>
        <v/>
      </c>
      <c r="D142" s="149" t="str">
        <f>IF(LEN(LocatieLijst!D142)=0,"",LocatieLijst!D142)</f>
        <v/>
      </c>
      <c r="E142" s="149" t="str">
        <f>IF(LEN(LocatieLijst!E142)=0,"",LocatieLijst!E142)</f>
        <v/>
      </c>
      <c r="F142" s="149" t="str">
        <f>IF(LEN(LocatieLijst!F142)=0,"",LocatieLijst!F142)</f>
        <v/>
      </c>
      <c r="G142" s="149" t="str">
        <f>IF(LEN(LocatieLijst!K142)=0,"",LocatieLijst!K142)</f>
        <v/>
      </c>
      <c r="H142" s="150" t="str">
        <f>IF(G142="Vervalt","Vervalt",IF(G142=0,"",IF(LEN(G142)=0,"",(VLOOKUP($G142,PDC!$B$6:$I$74,2,FALSE)))))</f>
        <v/>
      </c>
      <c r="I142" s="149" t="str">
        <f>IF(LEN(LocatieLijst!M142)=0,"",LocatieLijst!M142)</f>
        <v/>
      </c>
      <c r="J142" s="2"/>
      <c r="K142" s="2"/>
      <c r="L142" s="3"/>
      <c r="M142" s="8"/>
      <c r="N142" s="8"/>
      <c r="O142" s="12"/>
      <c r="P142" s="4"/>
      <c r="Q142" s="4"/>
      <c r="R142" s="4"/>
      <c r="S142" s="72">
        <f t="shared" si="4"/>
        <v>0</v>
      </c>
      <c r="T142" s="72">
        <f>IF(G142="Vervalt",0,IF(G142=0,0,IF(LEN(G142)=0,0,(VLOOKUP($G142,PDC!$B$6:$I$74,6,FALSE)))))</f>
        <v>0</v>
      </c>
      <c r="U142" s="72">
        <f t="shared" si="5"/>
        <v>0</v>
      </c>
      <c r="V142" s="73">
        <f>IF(G142="Vervalt",0,IF(J142="Inkoop bij 3e partij",Q142*(1+PDC!$F$28),0))</f>
        <v>0</v>
      </c>
      <c r="W142" s="73">
        <f>IF(G142="Vervalt",0,IF(J142="Inkoop bij 3e partij",P142*(1+PDC!$F$27)+IF(G142=0,0,IF(LEN(G142)=0,0,VLOOKUP($G142,PDC!$B$6:$I$74,7,FALSE))),0))</f>
        <v>0</v>
      </c>
      <c r="X142" s="74">
        <f>IF(G142="Vervalt",0,IF(J142="Inkoop bij 3e partij",0,IF(G142=0,0,IF(LEN(G142)=0,0,VLOOKUP($G142,PDC!$B$6:$I$74,5,FALSE)))))</f>
        <v>0</v>
      </c>
      <c r="Y142" s="74">
        <f>IF(G142="Vervalt",0,IF(J142="On-Net maken",$M142*PDC!$F$23+$N142*PDC!$F$24+PDC!$F$22+$O142,0))</f>
        <v>0</v>
      </c>
    </row>
    <row r="143" spans="1:25" x14ac:dyDescent="0.3">
      <c r="A143" s="149" t="str">
        <f>IF(LEN(LocatieLijst!A143)=0,"",LocatieLijst!A143)</f>
        <v/>
      </c>
      <c r="B143" s="149" t="str">
        <f>IF(LEN(LocatieLijst!B143)=0,"",LocatieLijst!B143)</f>
        <v/>
      </c>
      <c r="C143" s="149" t="str">
        <f>IF(LEN(LocatieLijst!C143)=0,"",LocatieLijst!C143)</f>
        <v/>
      </c>
      <c r="D143" s="149" t="str">
        <f>IF(LEN(LocatieLijst!D143)=0,"",LocatieLijst!D143)</f>
        <v/>
      </c>
      <c r="E143" s="149" t="str">
        <f>IF(LEN(LocatieLijst!E143)=0,"",LocatieLijst!E143)</f>
        <v/>
      </c>
      <c r="F143" s="149" t="str">
        <f>IF(LEN(LocatieLijst!F143)=0,"",LocatieLijst!F143)</f>
        <v/>
      </c>
      <c r="G143" s="149" t="str">
        <f>IF(LEN(LocatieLijst!K143)=0,"",LocatieLijst!K143)</f>
        <v/>
      </c>
      <c r="H143" s="150" t="str">
        <f>IF(G143="Vervalt","Vervalt",IF(G143=0,"",IF(LEN(G143)=0,"",(VLOOKUP($G143,PDC!$B$6:$I$74,2,FALSE)))))</f>
        <v/>
      </c>
      <c r="I143" s="149" t="str">
        <f>IF(LEN(LocatieLijst!M143)=0,"",LocatieLijst!M143)</f>
        <v/>
      </c>
      <c r="J143" s="2"/>
      <c r="K143" s="2"/>
      <c r="L143" s="3"/>
      <c r="M143" s="8"/>
      <c r="N143" s="8"/>
      <c r="O143" s="12"/>
      <c r="P143" s="4"/>
      <c r="Q143" s="4"/>
      <c r="R143" s="4"/>
      <c r="S143" s="72">
        <f t="shared" si="4"/>
        <v>0</v>
      </c>
      <c r="T143" s="72">
        <f>IF(G143="Vervalt",0,IF(G143=0,0,IF(LEN(G143)=0,0,(VLOOKUP($G143,PDC!$B$6:$I$74,6,FALSE)))))</f>
        <v>0</v>
      </c>
      <c r="U143" s="72">
        <f t="shared" si="5"/>
        <v>0</v>
      </c>
      <c r="V143" s="73">
        <f>IF(G143="Vervalt",0,IF(J143="Inkoop bij 3e partij",Q143*(1+PDC!$F$28),0))</f>
        <v>0</v>
      </c>
      <c r="W143" s="73">
        <f>IF(G143="Vervalt",0,IF(J143="Inkoop bij 3e partij",P143*(1+PDC!$F$27)+IF(G143=0,0,IF(LEN(G143)=0,0,VLOOKUP($G143,PDC!$B$6:$I$74,7,FALSE))),0))</f>
        <v>0</v>
      </c>
      <c r="X143" s="74">
        <f>IF(G143="Vervalt",0,IF(J143="Inkoop bij 3e partij",0,IF(G143=0,0,IF(LEN(G143)=0,0,VLOOKUP($G143,PDC!$B$6:$I$74,5,FALSE)))))</f>
        <v>0</v>
      </c>
      <c r="Y143" s="74">
        <f>IF(G143="Vervalt",0,IF(J143="On-Net maken",$M143*PDC!$F$23+$N143*PDC!$F$24+PDC!$F$22+$O143,0))</f>
        <v>0</v>
      </c>
    </row>
    <row r="144" spans="1:25" x14ac:dyDescent="0.3">
      <c r="A144" s="149" t="str">
        <f>IF(LEN(LocatieLijst!A144)=0,"",LocatieLijst!A144)</f>
        <v/>
      </c>
      <c r="B144" s="149" t="str">
        <f>IF(LEN(LocatieLijst!B144)=0,"",LocatieLijst!B144)</f>
        <v/>
      </c>
      <c r="C144" s="149" t="str">
        <f>IF(LEN(LocatieLijst!C144)=0,"",LocatieLijst!C144)</f>
        <v/>
      </c>
      <c r="D144" s="149" t="str">
        <f>IF(LEN(LocatieLijst!D144)=0,"",LocatieLijst!D144)</f>
        <v/>
      </c>
      <c r="E144" s="149" t="str">
        <f>IF(LEN(LocatieLijst!E144)=0,"",LocatieLijst!E144)</f>
        <v/>
      </c>
      <c r="F144" s="149" t="str">
        <f>IF(LEN(LocatieLijst!F144)=0,"",LocatieLijst!F144)</f>
        <v/>
      </c>
      <c r="G144" s="149" t="str">
        <f>IF(LEN(LocatieLijst!K144)=0,"",LocatieLijst!K144)</f>
        <v/>
      </c>
      <c r="H144" s="150" t="str">
        <f>IF(G144="Vervalt","Vervalt",IF(G144=0,"",IF(LEN(G144)=0,"",(VLOOKUP($G144,PDC!$B$6:$I$74,2,FALSE)))))</f>
        <v/>
      </c>
      <c r="I144" s="149" t="str">
        <f>IF(LEN(LocatieLijst!M144)=0,"",LocatieLijst!M144)</f>
        <v/>
      </c>
      <c r="J144" s="2"/>
      <c r="K144" s="2"/>
      <c r="L144" s="3"/>
      <c r="M144" s="8"/>
      <c r="N144" s="8"/>
      <c r="O144" s="12"/>
      <c r="P144" s="4"/>
      <c r="Q144" s="4"/>
      <c r="R144" s="4"/>
      <c r="S144" s="72">
        <f t="shared" si="4"/>
        <v>0</v>
      </c>
      <c r="T144" s="72">
        <f>IF(G144="Vervalt",0,IF(G144=0,0,IF(LEN(G144)=0,0,(VLOOKUP($G144,PDC!$B$6:$I$74,6,FALSE)))))</f>
        <v>0</v>
      </c>
      <c r="U144" s="72">
        <f t="shared" si="5"/>
        <v>0</v>
      </c>
      <c r="V144" s="73">
        <f>IF(G144="Vervalt",0,IF(J144="Inkoop bij 3e partij",Q144*(1+PDC!$F$28),0))</f>
        <v>0</v>
      </c>
      <c r="W144" s="73">
        <f>IF(G144="Vervalt",0,IF(J144="Inkoop bij 3e partij",P144*(1+PDC!$F$27)+IF(G144=0,0,IF(LEN(G144)=0,0,VLOOKUP($G144,PDC!$B$6:$I$74,7,FALSE))),0))</f>
        <v>0</v>
      </c>
      <c r="X144" s="74">
        <f>IF(G144="Vervalt",0,IF(J144="Inkoop bij 3e partij",0,IF(G144=0,0,IF(LEN(G144)=0,0,VLOOKUP($G144,PDC!$B$6:$I$74,5,FALSE)))))</f>
        <v>0</v>
      </c>
      <c r="Y144" s="74">
        <f>IF(G144="Vervalt",0,IF(J144="On-Net maken",$M144*PDC!$F$23+$N144*PDC!$F$24+PDC!$F$22+$O144,0))</f>
        <v>0</v>
      </c>
    </row>
    <row r="145" spans="1:25" x14ac:dyDescent="0.3">
      <c r="A145" s="149" t="str">
        <f>IF(LEN(LocatieLijst!A145)=0,"",LocatieLijst!A145)</f>
        <v/>
      </c>
      <c r="B145" s="149" t="str">
        <f>IF(LEN(LocatieLijst!B145)=0,"",LocatieLijst!B145)</f>
        <v/>
      </c>
      <c r="C145" s="149" t="str">
        <f>IF(LEN(LocatieLijst!C145)=0,"",LocatieLijst!C145)</f>
        <v/>
      </c>
      <c r="D145" s="149" t="str">
        <f>IF(LEN(LocatieLijst!D145)=0,"",LocatieLijst!D145)</f>
        <v/>
      </c>
      <c r="E145" s="149" t="str">
        <f>IF(LEN(LocatieLijst!E145)=0,"",LocatieLijst!E145)</f>
        <v/>
      </c>
      <c r="F145" s="149" t="str">
        <f>IF(LEN(LocatieLijst!F145)=0,"",LocatieLijst!F145)</f>
        <v/>
      </c>
      <c r="G145" s="149" t="str">
        <f>IF(LEN(LocatieLijst!K145)=0,"",LocatieLijst!K145)</f>
        <v/>
      </c>
      <c r="H145" s="150" t="str">
        <f>IF(G145="Vervalt","Vervalt",IF(G145=0,"",IF(LEN(G145)=0,"",(VLOOKUP($G145,PDC!$B$6:$I$74,2,FALSE)))))</f>
        <v/>
      </c>
      <c r="I145" s="149" t="str">
        <f>IF(LEN(LocatieLijst!M145)=0,"",LocatieLijst!M145)</f>
        <v/>
      </c>
      <c r="J145" s="2"/>
      <c r="K145" s="2"/>
      <c r="L145" s="3"/>
      <c r="M145" s="8"/>
      <c r="N145" s="8"/>
      <c r="O145" s="12"/>
      <c r="P145" s="4"/>
      <c r="Q145" s="4"/>
      <c r="R145" s="4"/>
      <c r="S145" s="72">
        <f t="shared" si="4"/>
        <v>0</v>
      </c>
      <c r="T145" s="72">
        <f>IF(G145="Vervalt",0,IF(G145=0,0,IF(LEN(G145)=0,0,(VLOOKUP($G145,PDC!$B$6:$I$74,6,FALSE)))))</f>
        <v>0</v>
      </c>
      <c r="U145" s="72">
        <f t="shared" si="5"/>
        <v>0</v>
      </c>
      <c r="V145" s="73">
        <f>IF(G145="Vervalt",0,IF(J145="Inkoop bij 3e partij",Q145*(1+PDC!$F$28),0))</f>
        <v>0</v>
      </c>
      <c r="W145" s="73">
        <f>IF(G145="Vervalt",0,IF(J145="Inkoop bij 3e partij",P145*(1+PDC!$F$27)+IF(G145=0,0,IF(LEN(G145)=0,0,VLOOKUP($G145,PDC!$B$6:$I$74,7,FALSE))),0))</f>
        <v>0</v>
      </c>
      <c r="X145" s="74">
        <f>IF(G145="Vervalt",0,IF(J145="Inkoop bij 3e partij",0,IF(G145=0,0,IF(LEN(G145)=0,0,VLOOKUP($G145,PDC!$B$6:$I$74,5,FALSE)))))</f>
        <v>0</v>
      </c>
      <c r="Y145" s="74">
        <f>IF(G145="Vervalt",0,IF(J145="On-Net maken",$M145*PDC!$F$23+$N145*PDC!$F$24+PDC!$F$22+$O145,0))</f>
        <v>0</v>
      </c>
    </row>
    <row r="146" spans="1:25" x14ac:dyDescent="0.3">
      <c r="A146" s="149" t="str">
        <f>IF(LEN(LocatieLijst!A146)=0,"",LocatieLijst!A146)</f>
        <v/>
      </c>
      <c r="B146" s="149" t="str">
        <f>IF(LEN(LocatieLijst!B146)=0,"",LocatieLijst!B146)</f>
        <v/>
      </c>
      <c r="C146" s="149" t="str">
        <f>IF(LEN(LocatieLijst!C146)=0,"",LocatieLijst!C146)</f>
        <v/>
      </c>
      <c r="D146" s="149" t="str">
        <f>IF(LEN(LocatieLijst!D146)=0,"",LocatieLijst!D146)</f>
        <v/>
      </c>
      <c r="E146" s="149" t="str">
        <f>IF(LEN(LocatieLijst!E146)=0,"",LocatieLijst!E146)</f>
        <v/>
      </c>
      <c r="F146" s="149" t="str">
        <f>IF(LEN(LocatieLijst!F146)=0,"",LocatieLijst!F146)</f>
        <v/>
      </c>
      <c r="G146" s="149" t="str">
        <f>IF(LEN(LocatieLijst!K146)=0,"",LocatieLijst!K146)</f>
        <v/>
      </c>
      <c r="H146" s="150" t="str">
        <f>IF(G146="Vervalt","Vervalt",IF(G146=0,"",IF(LEN(G146)=0,"",(VLOOKUP($G146,PDC!$B$6:$I$74,2,FALSE)))))</f>
        <v/>
      </c>
      <c r="I146" s="149" t="str">
        <f>IF(LEN(LocatieLijst!M146)=0,"",LocatieLijst!M146)</f>
        <v/>
      </c>
      <c r="J146" s="2"/>
      <c r="K146" s="2"/>
      <c r="L146" s="3"/>
      <c r="M146" s="8"/>
      <c r="N146" s="8"/>
      <c r="O146" s="12"/>
      <c r="P146" s="4"/>
      <c r="Q146" s="4"/>
      <c r="R146" s="4"/>
      <c r="S146" s="72">
        <f t="shared" si="4"/>
        <v>0</v>
      </c>
      <c r="T146" s="72">
        <f>IF(G146="Vervalt",0,IF(G146=0,0,IF(LEN(G146)=0,0,(VLOOKUP($G146,PDC!$B$6:$I$74,6,FALSE)))))</f>
        <v>0</v>
      </c>
      <c r="U146" s="72">
        <f t="shared" si="5"/>
        <v>0</v>
      </c>
      <c r="V146" s="73">
        <f>IF(G146="Vervalt",0,IF(J146="Inkoop bij 3e partij",Q146*(1+PDC!$F$28),0))</f>
        <v>0</v>
      </c>
      <c r="W146" s="73">
        <f>IF(G146="Vervalt",0,IF(J146="Inkoop bij 3e partij",P146*(1+PDC!$F$27)+IF(G146=0,0,IF(LEN(G146)=0,0,VLOOKUP($G146,PDC!$B$6:$I$74,7,FALSE))),0))</f>
        <v>0</v>
      </c>
      <c r="X146" s="74">
        <f>IF(G146="Vervalt",0,IF(J146="Inkoop bij 3e partij",0,IF(G146=0,0,IF(LEN(G146)=0,0,VLOOKUP($G146,PDC!$B$6:$I$74,5,FALSE)))))</f>
        <v>0</v>
      </c>
      <c r="Y146" s="74">
        <f>IF(G146="Vervalt",0,IF(J146="On-Net maken",$M146*PDC!$F$23+$N146*PDC!$F$24+PDC!$F$22+$O146,0))</f>
        <v>0</v>
      </c>
    </row>
    <row r="147" spans="1:25" x14ac:dyDescent="0.3">
      <c r="A147" s="149" t="str">
        <f>IF(LEN(LocatieLijst!A147)=0,"",LocatieLijst!A147)</f>
        <v/>
      </c>
      <c r="B147" s="149" t="str">
        <f>IF(LEN(LocatieLijst!B147)=0,"",LocatieLijst!B147)</f>
        <v/>
      </c>
      <c r="C147" s="149" t="str">
        <f>IF(LEN(LocatieLijst!C147)=0,"",LocatieLijst!C147)</f>
        <v/>
      </c>
      <c r="D147" s="149" t="str">
        <f>IF(LEN(LocatieLijst!D147)=0,"",LocatieLijst!D147)</f>
        <v/>
      </c>
      <c r="E147" s="149" t="str">
        <f>IF(LEN(LocatieLijst!E147)=0,"",LocatieLijst!E147)</f>
        <v/>
      </c>
      <c r="F147" s="149" t="str">
        <f>IF(LEN(LocatieLijst!F147)=0,"",LocatieLijst!F147)</f>
        <v/>
      </c>
      <c r="G147" s="149" t="str">
        <f>IF(LEN(LocatieLijst!K147)=0,"",LocatieLijst!K147)</f>
        <v/>
      </c>
      <c r="H147" s="150" t="str">
        <f>IF(G147="Vervalt","Vervalt",IF(G147=0,"",IF(LEN(G147)=0,"",(VLOOKUP($G147,PDC!$B$6:$I$74,2,FALSE)))))</f>
        <v/>
      </c>
      <c r="I147" s="149" t="str">
        <f>IF(LEN(LocatieLijst!M147)=0,"",LocatieLijst!M147)</f>
        <v/>
      </c>
      <c r="J147" s="2"/>
      <c r="K147" s="2"/>
      <c r="L147" s="3"/>
      <c r="M147" s="8"/>
      <c r="N147" s="8"/>
      <c r="O147" s="12"/>
      <c r="P147" s="4"/>
      <c r="Q147" s="4"/>
      <c r="R147" s="4"/>
      <c r="S147" s="72">
        <f t="shared" si="4"/>
        <v>0</v>
      </c>
      <c r="T147" s="72">
        <f>IF(G147="Vervalt",0,IF(G147=0,0,IF(LEN(G147)=0,0,(VLOOKUP($G147,PDC!$B$6:$I$74,6,FALSE)))))</f>
        <v>0</v>
      </c>
      <c r="U147" s="72">
        <f t="shared" si="5"/>
        <v>0</v>
      </c>
      <c r="V147" s="73">
        <f>IF(G147="Vervalt",0,IF(J147="Inkoop bij 3e partij",Q147*(1+PDC!$F$28),0))</f>
        <v>0</v>
      </c>
      <c r="W147" s="73">
        <f>IF(G147="Vervalt",0,IF(J147="Inkoop bij 3e partij",P147*(1+PDC!$F$27)+IF(G147=0,0,IF(LEN(G147)=0,0,VLOOKUP($G147,PDC!$B$6:$I$74,7,FALSE))),0))</f>
        <v>0</v>
      </c>
      <c r="X147" s="74">
        <f>IF(G147="Vervalt",0,IF(J147="Inkoop bij 3e partij",0,IF(G147=0,0,IF(LEN(G147)=0,0,VLOOKUP($G147,PDC!$B$6:$I$74,5,FALSE)))))</f>
        <v>0</v>
      </c>
      <c r="Y147" s="74">
        <f>IF(G147="Vervalt",0,IF(J147="On-Net maken",$M147*PDC!$F$23+$N147*PDC!$F$24+PDC!$F$22+$O147,0))</f>
        <v>0</v>
      </c>
    </row>
    <row r="148" spans="1:25" x14ac:dyDescent="0.3">
      <c r="A148" s="149" t="str">
        <f>IF(LEN(LocatieLijst!A148)=0,"",LocatieLijst!A148)</f>
        <v/>
      </c>
      <c r="B148" s="149" t="str">
        <f>IF(LEN(LocatieLijst!B148)=0,"",LocatieLijst!B148)</f>
        <v/>
      </c>
      <c r="C148" s="149" t="str">
        <f>IF(LEN(LocatieLijst!C148)=0,"",LocatieLijst!C148)</f>
        <v/>
      </c>
      <c r="D148" s="149" t="str">
        <f>IF(LEN(LocatieLijst!D148)=0,"",LocatieLijst!D148)</f>
        <v/>
      </c>
      <c r="E148" s="149" t="str">
        <f>IF(LEN(LocatieLijst!E148)=0,"",LocatieLijst!E148)</f>
        <v/>
      </c>
      <c r="F148" s="149" t="str">
        <f>IF(LEN(LocatieLijst!F148)=0,"",LocatieLijst!F148)</f>
        <v/>
      </c>
      <c r="G148" s="149" t="str">
        <f>IF(LEN(LocatieLijst!K148)=0,"",LocatieLijst!K148)</f>
        <v/>
      </c>
      <c r="H148" s="150" t="str">
        <f>IF(G148="Vervalt","Vervalt",IF(G148=0,"",IF(LEN(G148)=0,"",(VLOOKUP($G148,PDC!$B$6:$I$74,2,FALSE)))))</f>
        <v/>
      </c>
      <c r="I148" s="149" t="str">
        <f>IF(LEN(LocatieLijst!M148)=0,"",LocatieLijst!M148)</f>
        <v/>
      </c>
      <c r="J148" s="2"/>
      <c r="K148" s="2"/>
      <c r="L148" s="3"/>
      <c r="M148" s="8"/>
      <c r="N148" s="8"/>
      <c r="O148" s="12"/>
      <c r="P148" s="4"/>
      <c r="Q148" s="4"/>
      <c r="R148" s="4"/>
      <c r="S148" s="72">
        <f t="shared" si="4"/>
        <v>0</v>
      </c>
      <c r="T148" s="72">
        <f>IF(G148="Vervalt",0,IF(G148=0,0,IF(LEN(G148)=0,0,(VLOOKUP($G148,PDC!$B$6:$I$74,6,FALSE)))))</f>
        <v>0</v>
      </c>
      <c r="U148" s="72">
        <f t="shared" si="5"/>
        <v>0</v>
      </c>
      <c r="V148" s="73">
        <f>IF(G148="Vervalt",0,IF(J148="Inkoop bij 3e partij",Q148*(1+PDC!$F$28),0))</f>
        <v>0</v>
      </c>
      <c r="W148" s="73">
        <f>IF(G148="Vervalt",0,IF(J148="Inkoop bij 3e partij",P148*(1+PDC!$F$27)+IF(G148=0,0,IF(LEN(G148)=0,0,VLOOKUP($G148,PDC!$B$6:$I$74,7,FALSE))),0))</f>
        <v>0</v>
      </c>
      <c r="X148" s="74">
        <f>IF(G148="Vervalt",0,IF(J148="Inkoop bij 3e partij",0,IF(G148=0,0,IF(LEN(G148)=0,0,VLOOKUP($G148,PDC!$B$6:$I$74,5,FALSE)))))</f>
        <v>0</v>
      </c>
      <c r="Y148" s="74">
        <f>IF(G148="Vervalt",0,IF(J148="On-Net maken",$M148*PDC!$F$23+$N148*PDC!$F$24+PDC!$F$22+$O148,0))</f>
        <v>0</v>
      </c>
    </row>
    <row r="149" spans="1:25" x14ac:dyDescent="0.3">
      <c r="A149" s="149" t="str">
        <f>IF(LEN(LocatieLijst!A149)=0,"",LocatieLijst!A149)</f>
        <v/>
      </c>
      <c r="B149" s="149" t="str">
        <f>IF(LEN(LocatieLijst!B149)=0,"",LocatieLijst!B149)</f>
        <v/>
      </c>
      <c r="C149" s="149" t="str">
        <f>IF(LEN(LocatieLijst!C149)=0,"",LocatieLijst!C149)</f>
        <v/>
      </c>
      <c r="D149" s="149" t="str">
        <f>IF(LEN(LocatieLijst!D149)=0,"",LocatieLijst!D149)</f>
        <v/>
      </c>
      <c r="E149" s="149" t="str">
        <f>IF(LEN(LocatieLijst!E149)=0,"",LocatieLijst!E149)</f>
        <v/>
      </c>
      <c r="F149" s="149" t="str">
        <f>IF(LEN(LocatieLijst!F149)=0,"",LocatieLijst!F149)</f>
        <v/>
      </c>
      <c r="G149" s="149" t="str">
        <f>IF(LEN(LocatieLijst!K149)=0,"",LocatieLijst!K149)</f>
        <v/>
      </c>
      <c r="H149" s="150" t="str">
        <f>IF(G149="Vervalt","Vervalt",IF(G149=0,"",IF(LEN(G149)=0,"",(VLOOKUP($G149,PDC!$B$6:$I$74,2,FALSE)))))</f>
        <v/>
      </c>
      <c r="I149" s="149" t="str">
        <f>IF(LEN(LocatieLijst!M149)=0,"",LocatieLijst!M149)</f>
        <v/>
      </c>
      <c r="J149" s="2"/>
      <c r="K149" s="2"/>
      <c r="L149" s="3"/>
      <c r="M149" s="8"/>
      <c r="N149" s="8"/>
      <c r="O149" s="12"/>
      <c r="P149" s="4"/>
      <c r="Q149" s="4"/>
      <c r="R149" s="4"/>
      <c r="S149" s="72">
        <f t="shared" si="4"/>
        <v>0</v>
      </c>
      <c r="T149" s="72">
        <f>IF(G149="Vervalt",0,IF(G149=0,0,IF(LEN(G149)=0,0,(VLOOKUP($G149,PDC!$B$6:$I$74,6,FALSE)))))</f>
        <v>0</v>
      </c>
      <c r="U149" s="72">
        <f t="shared" si="5"/>
        <v>0</v>
      </c>
      <c r="V149" s="73">
        <f>IF(G149="Vervalt",0,IF(J149="Inkoop bij 3e partij",Q149*(1+PDC!$F$28),0))</f>
        <v>0</v>
      </c>
      <c r="W149" s="73">
        <f>IF(G149="Vervalt",0,IF(J149="Inkoop bij 3e partij",P149*(1+PDC!$F$27)+IF(G149=0,0,IF(LEN(G149)=0,0,VLOOKUP($G149,PDC!$B$6:$I$74,7,FALSE))),0))</f>
        <v>0</v>
      </c>
      <c r="X149" s="74">
        <f>IF(G149="Vervalt",0,IF(J149="Inkoop bij 3e partij",0,IF(G149=0,0,IF(LEN(G149)=0,0,VLOOKUP($G149,PDC!$B$6:$I$74,5,FALSE)))))</f>
        <v>0</v>
      </c>
      <c r="Y149" s="74">
        <f>IF(G149="Vervalt",0,IF(J149="On-Net maken",$M149*PDC!$F$23+$N149*PDC!$F$24+PDC!$F$22+$O149,0))</f>
        <v>0</v>
      </c>
    </row>
    <row r="150" spans="1:25" x14ac:dyDescent="0.3">
      <c r="A150" s="149" t="str">
        <f>IF(LEN(LocatieLijst!A150)=0,"",LocatieLijst!A150)</f>
        <v/>
      </c>
      <c r="B150" s="149" t="str">
        <f>IF(LEN(LocatieLijst!B150)=0,"",LocatieLijst!B150)</f>
        <v/>
      </c>
      <c r="C150" s="149" t="str">
        <f>IF(LEN(LocatieLijst!C150)=0,"",LocatieLijst!C150)</f>
        <v/>
      </c>
      <c r="D150" s="149" t="str">
        <f>IF(LEN(LocatieLijst!D150)=0,"",LocatieLijst!D150)</f>
        <v/>
      </c>
      <c r="E150" s="149" t="str">
        <f>IF(LEN(LocatieLijst!E150)=0,"",LocatieLijst!E150)</f>
        <v/>
      </c>
      <c r="F150" s="149" t="str">
        <f>IF(LEN(LocatieLijst!F150)=0,"",LocatieLijst!F150)</f>
        <v/>
      </c>
      <c r="G150" s="149" t="str">
        <f>IF(LEN(LocatieLijst!K150)=0,"",LocatieLijst!K150)</f>
        <v/>
      </c>
      <c r="H150" s="150" t="str">
        <f>IF(G150="Vervalt","Vervalt",IF(G150=0,"",IF(LEN(G150)=0,"",(VLOOKUP($G150,PDC!$B$6:$I$74,2,FALSE)))))</f>
        <v/>
      </c>
      <c r="I150" s="149" t="str">
        <f>IF(LEN(LocatieLijst!M150)=0,"",LocatieLijst!M150)</f>
        <v/>
      </c>
      <c r="J150" s="2"/>
      <c r="K150" s="2"/>
      <c r="L150" s="3"/>
      <c r="M150" s="8"/>
      <c r="N150" s="8"/>
      <c r="O150" s="12"/>
      <c r="P150" s="4"/>
      <c r="Q150" s="4"/>
      <c r="R150" s="4"/>
      <c r="S150" s="72">
        <f t="shared" si="4"/>
        <v>0</v>
      </c>
      <c r="T150" s="72">
        <f>IF(G150="Vervalt",0,IF(G150=0,0,IF(LEN(G150)=0,0,(VLOOKUP($G150,PDC!$B$6:$I$74,6,FALSE)))))</f>
        <v>0</v>
      </c>
      <c r="U150" s="72">
        <f t="shared" si="5"/>
        <v>0</v>
      </c>
      <c r="V150" s="73">
        <f>IF(G150="Vervalt",0,IF(J150="Inkoop bij 3e partij",Q150*(1+PDC!$F$28),0))</f>
        <v>0</v>
      </c>
      <c r="W150" s="73">
        <f>IF(G150="Vervalt",0,IF(J150="Inkoop bij 3e partij",P150*(1+PDC!$F$27)+IF(G150=0,0,IF(LEN(G150)=0,0,VLOOKUP($G150,PDC!$B$6:$I$74,7,FALSE))),0))</f>
        <v>0</v>
      </c>
      <c r="X150" s="74">
        <f>IF(G150="Vervalt",0,IF(J150="Inkoop bij 3e partij",0,IF(G150=0,0,IF(LEN(G150)=0,0,VLOOKUP($G150,PDC!$B$6:$I$74,5,FALSE)))))</f>
        <v>0</v>
      </c>
      <c r="Y150" s="74">
        <f>IF(G150="Vervalt",0,IF(J150="On-Net maken",$M150*PDC!$F$23+$N150*PDC!$F$24+PDC!$F$22+$O150,0))</f>
        <v>0</v>
      </c>
    </row>
    <row r="151" spans="1:25" x14ac:dyDescent="0.3">
      <c r="A151" s="149" t="str">
        <f>IF(LEN(LocatieLijst!A151)=0,"",LocatieLijst!A151)</f>
        <v/>
      </c>
      <c r="B151" s="149" t="str">
        <f>IF(LEN(LocatieLijst!B151)=0,"",LocatieLijst!B151)</f>
        <v/>
      </c>
      <c r="C151" s="149" t="str">
        <f>IF(LEN(LocatieLijst!C151)=0,"",LocatieLijst!C151)</f>
        <v/>
      </c>
      <c r="D151" s="149" t="str">
        <f>IF(LEN(LocatieLijst!D151)=0,"",LocatieLijst!D151)</f>
        <v/>
      </c>
      <c r="E151" s="149" t="str">
        <f>IF(LEN(LocatieLijst!E151)=0,"",LocatieLijst!E151)</f>
        <v/>
      </c>
      <c r="F151" s="149" t="str">
        <f>IF(LEN(LocatieLijst!F151)=0,"",LocatieLijst!F151)</f>
        <v/>
      </c>
      <c r="G151" s="149" t="str">
        <f>IF(LEN(LocatieLijst!K151)=0,"",LocatieLijst!K151)</f>
        <v/>
      </c>
      <c r="H151" s="150" t="str">
        <f>IF(G151="Vervalt","Vervalt",IF(G151=0,"",IF(LEN(G151)=0,"",(VLOOKUP($G151,PDC!$B$6:$I$74,2,FALSE)))))</f>
        <v/>
      </c>
      <c r="I151" s="149" t="str">
        <f>IF(LEN(LocatieLijst!M151)=0,"",LocatieLijst!M151)</f>
        <v/>
      </c>
      <c r="J151" s="2"/>
      <c r="K151" s="2"/>
      <c r="L151" s="3"/>
      <c r="M151" s="8"/>
      <c r="N151" s="8"/>
      <c r="O151" s="12"/>
      <c r="P151" s="4"/>
      <c r="Q151" s="4"/>
      <c r="R151" s="4"/>
      <c r="S151" s="72">
        <f t="shared" si="4"/>
        <v>0</v>
      </c>
      <c r="T151" s="72">
        <f>IF(G151="Vervalt",0,IF(G151=0,0,IF(LEN(G151)=0,0,(VLOOKUP($G151,PDC!$B$6:$I$74,6,FALSE)))))</f>
        <v>0</v>
      </c>
      <c r="U151" s="72">
        <f t="shared" si="5"/>
        <v>0</v>
      </c>
      <c r="V151" s="73">
        <f>IF(G151="Vervalt",0,IF(J151="Inkoop bij 3e partij",Q151*(1+PDC!$F$28),0))</f>
        <v>0</v>
      </c>
      <c r="W151" s="73">
        <f>IF(G151="Vervalt",0,IF(J151="Inkoop bij 3e partij",P151*(1+PDC!$F$27)+IF(G151=0,0,IF(LEN(G151)=0,0,VLOOKUP($G151,PDC!$B$6:$I$74,7,FALSE))),0))</f>
        <v>0</v>
      </c>
      <c r="X151" s="74">
        <f>IF(G151="Vervalt",0,IF(J151="Inkoop bij 3e partij",0,IF(G151=0,0,IF(LEN(G151)=0,0,VLOOKUP($G151,PDC!$B$6:$I$74,5,FALSE)))))</f>
        <v>0</v>
      </c>
      <c r="Y151" s="74">
        <f>IF(G151="Vervalt",0,IF(J151="On-Net maken",$M151*PDC!$F$23+$N151*PDC!$F$24+PDC!$F$22+$O151,0))</f>
        <v>0</v>
      </c>
    </row>
    <row r="152" spans="1:25" x14ac:dyDescent="0.3">
      <c r="A152" s="149" t="str">
        <f>IF(LEN(LocatieLijst!A152)=0,"",LocatieLijst!A152)</f>
        <v/>
      </c>
      <c r="B152" s="149" t="str">
        <f>IF(LEN(LocatieLijst!B152)=0,"",LocatieLijst!B152)</f>
        <v/>
      </c>
      <c r="C152" s="149" t="str">
        <f>IF(LEN(LocatieLijst!C152)=0,"",LocatieLijst!C152)</f>
        <v/>
      </c>
      <c r="D152" s="149" t="str">
        <f>IF(LEN(LocatieLijst!D152)=0,"",LocatieLijst!D152)</f>
        <v/>
      </c>
      <c r="E152" s="149" t="str">
        <f>IF(LEN(LocatieLijst!E152)=0,"",LocatieLijst!E152)</f>
        <v/>
      </c>
      <c r="F152" s="149" t="str">
        <f>IF(LEN(LocatieLijst!F152)=0,"",LocatieLijst!F152)</f>
        <v/>
      </c>
      <c r="G152" s="149" t="str">
        <f>IF(LEN(LocatieLijst!K152)=0,"",LocatieLijst!K152)</f>
        <v/>
      </c>
      <c r="H152" s="150" t="str">
        <f>IF(G152="Vervalt","Vervalt",IF(G152=0,"",IF(LEN(G152)=0,"",(VLOOKUP($G152,PDC!$B$6:$I$74,2,FALSE)))))</f>
        <v/>
      </c>
      <c r="I152" s="149" t="str">
        <f>IF(LEN(LocatieLijst!M152)=0,"",LocatieLijst!M152)</f>
        <v/>
      </c>
      <c r="J152" s="2"/>
      <c r="K152" s="2"/>
      <c r="L152" s="3"/>
      <c r="M152" s="8"/>
      <c r="N152" s="8"/>
      <c r="O152" s="12"/>
      <c r="P152" s="4"/>
      <c r="Q152" s="4"/>
      <c r="R152" s="4"/>
      <c r="S152" s="72">
        <f t="shared" si="4"/>
        <v>0</v>
      </c>
      <c r="T152" s="72">
        <f>IF(G152="Vervalt",0,IF(G152=0,0,IF(LEN(G152)=0,0,(VLOOKUP($G152,PDC!$B$6:$I$74,6,FALSE)))))</f>
        <v>0</v>
      </c>
      <c r="U152" s="72">
        <f t="shared" si="5"/>
        <v>0</v>
      </c>
      <c r="V152" s="73">
        <f>IF(G152="Vervalt",0,IF(J152="Inkoop bij 3e partij",Q152*(1+PDC!$F$28),0))</f>
        <v>0</v>
      </c>
      <c r="W152" s="73">
        <f>IF(G152="Vervalt",0,IF(J152="Inkoop bij 3e partij",P152*(1+PDC!$F$27)+IF(G152=0,0,IF(LEN(G152)=0,0,VLOOKUP($G152,PDC!$B$6:$I$74,7,FALSE))),0))</f>
        <v>0</v>
      </c>
      <c r="X152" s="74">
        <f>IF(G152="Vervalt",0,IF(J152="Inkoop bij 3e partij",0,IF(G152=0,0,IF(LEN(G152)=0,0,VLOOKUP($G152,PDC!$B$6:$I$74,5,FALSE)))))</f>
        <v>0</v>
      </c>
      <c r="Y152" s="74">
        <f>IF(G152="Vervalt",0,IF(J152="On-Net maken",$M152*PDC!$F$23+$N152*PDC!$F$24+PDC!$F$22+$O152,0))</f>
        <v>0</v>
      </c>
    </row>
    <row r="153" spans="1:25" x14ac:dyDescent="0.3">
      <c r="A153" s="149" t="str">
        <f>IF(LEN(LocatieLijst!A153)=0,"",LocatieLijst!A153)</f>
        <v/>
      </c>
      <c r="B153" s="149" t="str">
        <f>IF(LEN(LocatieLijst!B153)=0,"",LocatieLijst!B153)</f>
        <v/>
      </c>
      <c r="C153" s="149" t="str">
        <f>IF(LEN(LocatieLijst!C153)=0,"",LocatieLijst!C153)</f>
        <v/>
      </c>
      <c r="D153" s="149" t="str">
        <f>IF(LEN(LocatieLijst!D153)=0,"",LocatieLijst!D153)</f>
        <v/>
      </c>
      <c r="E153" s="149" t="str">
        <f>IF(LEN(LocatieLijst!E153)=0,"",LocatieLijst!E153)</f>
        <v/>
      </c>
      <c r="F153" s="149" t="str">
        <f>IF(LEN(LocatieLijst!F153)=0,"",LocatieLijst!F153)</f>
        <v/>
      </c>
      <c r="G153" s="149" t="str">
        <f>IF(LEN(LocatieLijst!K153)=0,"",LocatieLijst!K153)</f>
        <v/>
      </c>
      <c r="H153" s="150" t="str">
        <f>IF(G153="Vervalt","Vervalt",IF(G153=0,"",IF(LEN(G153)=0,"",(VLOOKUP($G153,PDC!$B$6:$I$74,2,FALSE)))))</f>
        <v/>
      </c>
      <c r="I153" s="149" t="str">
        <f>IF(LEN(LocatieLijst!M153)=0,"",LocatieLijst!M153)</f>
        <v/>
      </c>
      <c r="J153" s="2"/>
      <c r="K153" s="2"/>
      <c r="L153" s="3"/>
      <c r="M153" s="8"/>
      <c r="N153" s="8"/>
      <c r="O153" s="12"/>
      <c r="P153" s="4"/>
      <c r="Q153" s="4"/>
      <c r="R153" s="4"/>
      <c r="S153" s="72">
        <f t="shared" si="4"/>
        <v>0</v>
      </c>
      <c r="T153" s="72">
        <f>IF(G153="Vervalt",0,IF(G153=0,0,IF(LEN(G153)=0,0,(VLOOKUP($G153,PDC!$B$6:$I$74,6,FALSE)))))</f>
        <v>0</v>
      </c>
      <c r="U153" s="72">
        <f t="shared" si="5"/>
        <v>0</v>
      </c>
      <c r="V153" s="73">
        <f>IF(G153="Vervalt",0,IF(J153="Inkoop bij 3e partij",Q153*(1+PDC!$F$28),0))</f>
        <v>0</v>
      </c>
      <c r="W153" s="73">
        <f>IF(G153="Vervalt",0,IF(J153="Inkoop bij 3e partij",P153*(1+PDC!$F$27)+IF(G153=0,0,IF(LEN(G153)=0,0,VLOOKUP($G153,PDC!$B$6:$I$74,7,FALSE))),0))</f>
        <v>0</v>
      </c>
      <c r="X153" s="74">
        <f>IF(G153="Vervalt",0,IF(J153="Inkoop bij 3e partij",0,IF(G153=0,0,IF(LEN(G153)=0,0,VLOOKUP($G153,PDC!$B$6:$I$74,5,FALSE)))))</f>
        <v>0</v>
      </c>
      <c r="Y153" s="74">
        <f>IF(G153="Vervalt",0,IF(J153="On-Net maken",$M153*PDC!$F$23+$N153*PDC!$F$24+PDC!$F$22+$O153,0))</f>
        <v>0</v>
      </c>
    </row>
    <row r="154" spans="1:25" x14ac:dyDescent="0.3">
      <c r="A154" s="149" t="str">
        <f>IF(LEN(LocatieLijst!A154)=0,"",LocatieLijst!A154)</f>
        <v/>
      </c>
      <c r="B154" s="149" t="str">
        <f>IF(LEN(LocatieLijst!B154)=0,"",LocatieLijst!B154)</f>
        <v/>
      </c>
      <c r="C154" s="149" t="str">
        <f>IF(LEN(LocatieLijst!C154)=0,"",LocatieLijst!C154)</f>
        <v/>
      </c>
      <c r="D154" s="149" t="str">
        <f>IF(LEN(LocatieLijst!D154)=0,"",LocatieLijst!D154)</f>
        <v/>
      </c>
      <c r="E154" s="149" t="str">
        <f>IF(LEN(LocatieLijst!E154)=0,"",LocatieLijst!E154)</f>
        <v/>
      </c>
      <c r="F154" s="149" t="str">
        <f>IF(LEN(LocatieLijst!F154)=0,"",LocatieLijst!F154)</f>
        <v/>
      </c>
      <c r="G154" s="149" t="str">
        <f>IF(LEN(LocatieLijst!K154)=0,"",LocatieLijst!K154)</f>
        <v/>
      </c>
      <c r="H154" s="150" t="str">
        <f>IF(G154="Vervalt","Vervalt",IF(G154=0,"",IF(LEN(G154)=0,"",(VLOOKUP($G154,PDC!$B$6:$I$74,2,FALSE)))))</f>
        <v/>
      </c>
      <c r="I154" s="149" t="str">
        <f>IF(LEN(LocatieLijst!M154)=0,"",LocatieLijst!M154)</f>
        <v/>
      </c>
      <c r="J154" s="2"/>
      <c r="K154" s="2"/>
      <c r="L154" s="3"/>
      <c r="M154" s="8"/>
      <c r="N154" s="8"/>
      <c r="O154" s="12"/>
      <c r="P154" s="4"/>
      <c r="Q154" s="4"/>
      <c r="R154" s="4"/>
      <c r="S154" s="72">
        <f t="shared" si="4"/>
        <v>0</v>
      </c>
      <c r="T154" s="72">
        <f>IF(G154="Vervalt",0,IF(G154=0,0,IF(LEN(G154)=0,0,(VLOOKUP($G154,PDC!$B$6:$I$74,6,FALSE)))))</f>
        <v>0</v>
      </c>
      <c r="U154" s="72">
        <f t="shared" si="5"/>
        <v>0</v>
      </c>
      <c r="V154" s="73">
        <f>IF(G154="Vervalt",0,IF(J154="Inkoop bij 3e partij",Q154*(1+PDC!$F$28),0))</f>
        <v>0</v>
      </c>
      <c r="W154" s="73">
        <f>IF(G154="Vervalt",0,IF(J154="Inkoop bij 3e partij",P154*(1+PDC!$F$27)+IF(G154=0,0,IF(LEN(G154)=0,0,VLOOKUP($G154,PDC!$B$6:$I$74,7,FALSE))),0))</f>
        <v>0</v>
      </c>
      <c r="X154" s="74">
        <f>IF(G154="Vervalt",0,IF(J154="Inkoop bij 3e partij",0,IF(G154=0,0,IF(LEN(G154)=0,0,VLOOKUP($G154,PDC!$B$6:$I$74,5,FALSE)))))</f>
        <v>0</v>
      </c>
      <c r="Y154" s="74">
        <f>IF(G154="Vervalt",0,IF(J154="On-Net maken",$M154*PDC!$F$23+$N154*PDC!$F$24+PDC!$F$22+$O154,0))</f>
        <v>0</v>
      </c>
    </row>
    <row r="155" spans="1:25" x14ac:dyDescent="0.3">
      <c r="A155" s="149" t="str">
        <f>IF(LEN(LocatieLijst!A155)=0,"",LocatieLijst!A155)</f>
        <v/>
      </c>
      <c r="B155" s="149" t="str">
        <f>IF(LEN(LocatieLijst!B155)=0,"",LocatieLijst!B155)</f>
        <v/>
      </c>
      <c r="C155" s="149" t="str">
        <f>IF(LEN(LocatieLijst!C155)=0,"",LocatieLijst!C155)</f>
        <v/>
      </c>
      <c r="D155" s="149" t="str">
        <f>IF(LEN(LocatieLijst!D155)=0,"",LocatieLijst!D155)</f>
        <v/>
      </c>
      <c r="E155" s="149" t="str">
        <f>IF(LEN(LocatieLijst!E155)=0,"",LocatieLijst!E155)</f>
        <v/>
      </c>
      <c r="F155" s="149" t="str">
        <f>IF(LEN(LocatieLijst!F155)=0,"",LocatieLijst!F155)</f>
        <v/>
      </c>
      <c r="G155" s="149" t="str">
        <f>IF(LEN(LocatieLijst!K155)=0,"",LocatieLijst!K155)</f>
        <v/>
      </c>
      <c r="H155" s="150" t="str">
        <f>IF(G155="Vervalt","Vervalt",IF(G155=0,"",IF(LEN(G155)=0,"",(VLOOKUP($G155,PDC!$B$6:$I$74,2,FALSE)))))</f>
        <v/>
      </c>
      <c r="I155" s="149" t="str">
        <f>IF(LEN(LocatieLijst!M155)=0,"",LocatieLijst!M155)</f>
        <v/>
      </c>
      <c r="J155" s="2"/>
      <c r="K155" s="2"/>
      <c r="L155" s="3"/>
      <c r="M155" s="8"/>
      <c r="N155" s="8"/>
      <c r="O155" s="12"/>
      <c r="P155" s="4"/>
      <c r="Q155" s="4"/>
      <c r="R155" s="4"/>
      <c r="S155" s="72">
        <f t="shared" si="4"/>
        <v>0</v>
      </c>
      <c r="T155" s="72">
        <f>IF(G155="Vervalt",0,IF(G155=0,0,IF(LEN(G155)=0,0,(VLOOKUP($G155,PDC!$B$6:$I$74,6,FALSE)))))</f>
        <v>0</v>
      </c>
      <c r="U155" s="72">
        <f t="shared" si="5"/>
        <v>0</v>
      </c>
      <c r="V155" s="73">
        <f>IF(G155="Vervalt",0,IF(J155="Inkoop bij 3e partij",Q155*(1+PDC!$F$28),0))</f>
        <v>0</v>
      </c>
      <c r="W155" s="73">
        <f>IF(G155="Vervalt",0,IF(J155="Inkoop bij 3e partij",P155*(1+PDC!$F$27)+IF(G155=0,0,IF(LEN(G155)=0,0,VLOOKUP($G155,PDC!$B$6:$I$74,7,FALSE))),0))</f>
        <v>0</v>
      </c>
      <c r="X155" s="74">
        <f>IF(G155="Vervalt",0,IF(J155="Inkoop bij 3e partij",0,IF(G155=0,0,IF(LEN(G155)=0,0,VLOOKUP($G155,PDC!$B$6:$I$74,5,FALSE)))))</f>
        <v>0</v>
      </c>
      <c r="Y155" s="74">
        <f>IF(G155="Vervalt",0,IF(J155="On-Net maken",$M155*PDC!$F$23+$N155*PDC!$F$24+PDC!$F$22+$O155,0))</f>
        <v>0</v>
      </c>
    </row>
    <row r="156" spans="1:25" x14ac:dyDescent="0.3">
      <c r="A156" s="149" t="str">
        <f>IF(LEN(LocatieLijst!A156)=0,"",LocatieLijst!A156)</f>
        <v/>
      </c>
      <c r="B156" s="149" t="str">
        <f>IF(LEN(LocatieLijst!B156)=0,"",LocatieLijst!B156)</f>
        <v/>
      </c>
      <c r="C156" s="149" t="str">
        <f>IF(LEN(LocatieLijst!C156)=0,"",LocatieLijst!C156)</f>
        <v/>
      </c>
      <c r="D156" s="149" t="str">
        <f>IF(LEN(LocatieLijst!D156)=0,"",LocatieLijst!D156)</f>
        <v/>
      </c>
      <c r="E156" s="149" t="str">
        <f>IF(LEN(LocatieLijst!E156)=0,"",LocatieLijst!E156)</f>
        <v/>
      </c>
      <c r="F156" s="149" t="str">
        <f>IF(LEN(LocatieLijst!F156)=0,"",LocatieLijst!F156)</f>
        <v/>
      </c>
      <c r="G156" s="149" t="str">
        <f>IF(LEN(LocatieLijst!K156)=0,"",LocatieLijst!K156)</f>
        <v/>
      </c>
      <c r="H156" s="150" t="str">
        <f>IF(G156="Vervalt","Vervalt",IF(G156=0,"",IF(LEN(G156)=0,"",(VLOOKUP($G156,PDC!$B$6:$I$74,2,FALSE)))))</f>
        <v/>
      </c>
      <c r="I156" s="149" t="str">
        <f>IF(LEN(LocatieLijst!M156)=0,"",LocatieLijst!M156)</f>
        <v/>
      </c>
      <c r="J156" s="2"/>
      <c r="K156" s="2"/>
      <c r="L156" s="3"/>
      <c r="M156" s="8"/>
      <c r="N156" s="8"/>
      <c r="O156" s="12"/>
      <c r="P156" s="4"/>
      <c r="Q156" s="4"/>
      <c r="R156" s="4"/>
      <c r="S156" s="72">
        <f t="shared" si="4"/>
        <v>0</v>
      </c>
      <c r="T156" s="72">
        <f>IF(G156="Vervalt",0,IF(G156=0,0,IF(LEN(G156)=0,0,(VLOOKUP($G156,PDC!$B$6:$I$74,6,FALSE)))))</f>
        <v>0</v>
      </c>
      <c r="U156" s="72">
        <f t="shared" si="5"/>
        <v>0</v>
      </c>
      <c r="V156" s="73">
        <f>IF(G156="Vervalt",0,IF(J156="Inkoop bij 3e partij",Q156*(1+PDC!$F$28),0))</f>
        <v>0</v>
      </c>
      <c r="W156" s="73">
        <f>IF(G156="Vervalt",0,IF(J156="Inkoop bij 3e partij",P156*(1+PDC!$F$27)+IF(G156=0,0,IF(LEN(G156)=0,0,VLOOKUP($G156,PDC!$B$6:$I$74,7,FALSE))),0))</f>
        <v>0</v>
      </c>
      <c r="X156" s="74">
        <f>IF(G156="Vervalt",0,IF(J156="Inkoop bij 3e partij",0,IF(G156=0,0,IF(LEN(G156)=0,0,VLOOKUP($G156,PDC!$B$6:$I$74,5,FALSE)))))</f>
        <v>0</v>
      </c>
      <c r="Y156" s="74">
        <f>IF(G156="Vervalt",0,IF(J156="On-Net maken",$M156*PDC!$F$23+$N156*PDC!$F$24+PDC!$F$22+$O156,0))</f>
        <v>0</v>
      </c>
    </row>
    <row r="157" spans="1:25" x14ac:dyDescent="0.3">
      <c r="A157" s="149" t="str">
        <f>IF(LEN(LocatieLijst!A157)=0,"",LocatieLijst!A157)</f>
        <v/>
      </c>
      <c r="B157" s="149" t="str">
        <f>IF(LEN(LocatieLijst!B157)=0,"",LocatieLijst!B157)</f>
        <v/>
      </c>
      <c r="C157" s="149" t="str">
        <f>IF(LEN(LocatieLijst!C157)=0,"",LocatieLijst!C157)</f>
        <v/>
      </c>
      <c r="D157" s="149" t="str">
        <f>IF(LEN(LocatieLijst!D157)=0,"",LocatieLijst!D157)</f>
        <v/>
      </c>
      <c r="E157" s="149" t="str">
        <f>IF(LEN(LocatieLijst!E157)=0,"",LocatieLijst!E157)</f>
        <v/>
      </c>
      <c r="F157" s="149" t="str">
        <f>IF(LEN(LocatieLijst!F157)=0,"",LocatieLijst!F157)</f>
        <v/>
      </c>
      <c r="G157" s="149" t="str">
        <f>IF(LEN(LocatieLijst!K157)=0,"",LocatieLijst!K157)</f>
        <v/>
      </c>
      <c r="H157" s="150" t="str">
        <f>IF(G157="Vervalt","Vervalt",IF(G157=0,"",IF(LEN(G157)=0,"",(VLOOKUP($G157,PDC!$B$6:$I$74,2,FALSE)))))</f>
        <v/>
      </c>
      <c r="I157" s="149" t="str">
        <f>IF(LEN(LocatieLijst!M157)=0,"",LocatieLijst!M157)</f>
        <v/>
      </c>
      <c r="J157" s="2"/>
      <c r="K157" s="2"/>
      <c r="L157" s="3"/>
      <c r="M157" s="8"/>
      <c r="N157" s="8"/>
      <c r="O157" s="12"/>
      <c r="P157" s="4"/>
      <c r="Q157" s="4"/>
      <c r="R157" s="4"/>
      <c r="S157" s="72">
        <f t="shared" si="4"/>
        <v>0</v>
      </c>
      <c r="T157" s="72">
        <f>IF(G157="Vervalt",0,IF(G157=0,0,IF(LEN(G157)=0,0,(VLOOKUP($G157,PDC!$B$6:$I$74,6,FALSE)))))</f>
        <v>0</v>
      </c>
      <c r="U157" s="72">
        <f t="shared" si="5"/>
        <v>0</v>
      </c>
      <c r="V157" s="73">
        <f>IF(G157="Vervalt",0,IF(J157="Inkoop bij 3e partij",Q157*(1+PDC!$F$28),0))</f>
        <v>0</v>
      </c>
      <c r="W157" s="73">
        <f>IF(G157="Vervalt",0,IF(J157="Inkoop bij 3e partij",P157*(1+PDC!$F$27)+IF(G157=0,0,IF(LEN(G157)=0,0,VLOOKUP($G157,PDC!$B$6:$I$74,7,FALSE))),0))</f>
        <v>0</v>
      </c>
      <c r="X157" s="74">
        <f>IF(G157="Vervalt",0,IF(J157="Inkoop bij 3e partij",0,IF(G157=0,0,IF(LEN(G157)=0,0,VLOOKUP($G157,PDC!$B$6:$I$74,5,FALSE)))))</f>
        <v>0</v>
      </c>
      <c r="Y157" s="74">
        <f>IF(G157="Vervalt",0,IF(J157="On-Net maken",$M157*PDC!$F$23+$N157*PDC!$F$24+PDC!$F$22+$O157,0))</f>
        <v>0</v>
      </c>
    </row>
    <row r="158" spans="1:25" x14ac:dyDescent="0.3">
      <c r="A158" s="149" t="str">
        <f>IF(LEN(LocatieLijst!A158)=0,"",LocatieLijst!A158)</f>
        <v/>
      </c>
      <c r="B158" s="149" t="str">
        <f>IF(LEN(LocatieLijst!B158)=0,"",LocatieLijst!B158)</f>
        <v/>
      </c>
      <c r="C158" s="149" t="str">
        <f>IF(LEN(LocatieLijst!C158)=0,"",LocatieLijst!C158)</f>
        <v/>
      </c>
      <c r="D158" s="149" t="str">
        <f>IF(LEN(LocatieLijst!D158)=0,"",LocatieLijst!D158)</f>
        <v/>
      </c>
      <c r="E158" s="149" t="str">
        <f>IF(LEN(LocatieLijst!E158)=0,"",LocatieLijst!E158)</f>
        <v/>
      </c>
      <c r="F158" s="149" t="str">
        <f>IF(LEN(LocatieLijst!F158)=0,"",LocatieLijst!F158)</f>
        <v/>
      </c>
      <c r="G158" s="149" t="str">
        <f>IF(LEN(LocatieLijst!K158)=0,"",LocatieLijst!K158)</f>
        <v/>
      </c>
      <c r="H158" s="150" t="str">
        <f>IF(G158="Vervalt","Vervalt",IF(G158=0,"",IF(LEN(G158)=0,"",(VLOOKUP($G158,PDC!$B$6:$I$74,2,FALSE)))))</f>
        <v/>
      </c>
      <c r="I158" s="149" t="str">
        <f>IF(LEN(LocatieLijst!M158)=0,"",LocatieLijst!M158)</f>
        <v/>
      </c>
      <c r="J158" s="2"/>
      <c r="K158" s="2"/>
      <c r="L158" s="3"/>
      <c r="M158" s="8"/>
      <c r="N158" s="8"/>
      <c r="O158" s="12"/>
      <c r="P158" s="4"/>
      <c r="Q158" s="4"/>
      <c r="R158" s="4"/>
      <c r="S158" s="72">
        <f t="shared" si="4"/>
        <v>0</v>
      </c>
      <c r="T158" s="72">
        <f>IF(G158="Vervalt",0,IF(G158=0,0,IF(LEN(G158)=0,0,(VLOOKUP($G158,PDC!$B$6:$I$74,6,FALSE)))))</f>
        <v>0</v>
      </c>
      <c r="U158" s="72">
        <f t="shared" si="5"/>
        <v>0</v>
      </c>
      <c r="V158" s="73">
        <f>IF(G158="Vervalt",0,IF(J158="Inkoop bij 3e partij",Q158*(1+PDC!$F$28),0))</f>
        <v>0</v>
      </c>
      <c r="W158" s="73">
        <f>IF(G158="Vervalt",0,IF(J158="Inkoop bij 3e partij",P158*(1+PDC!$F$27)+IF(G158=0,0,IF(LEN(G158)=0,0,VLOOKUP($G158,PDC!$B$6:$I$74,7,FALSE))),0))</f>
        <v>0</v>
      </c>
      <c r="X158" s="74">
        <f>IF(G158="Vervalt",0,IF(J158="Inkoop bij 3e partij",0,IF(G158=0,0,IF(LEN(G158)=0,0,VLOOKUP($G158,PDC!$B$6:$I$74,5,FALSE)))))</f>
        <v>0</v>
      </c>
      <c r="Y158" s="74">
        <f>IF(G158="Vervalt",0,IF(J158="On-Net maken",$M158*PDC!$F$23+$N158*PDC!$F$24+PDC!$F$22+$O158,0))</f>
        <v>0</v>
      </c>
    </row>
    <row r="159" spans="1:25" x14ac:dyDescent="0.3">
      <c r="A159" s="149" t="str">
        <f>IF(LEN(LocatieLijst!A159)=0,"",LocatieLijst!A159)</f>
        <v/>
      </c>
      <c r="B159" s="149" t="str">
        <f>IF(LEN(LocatieLijst!B159)=0,"",LocatieLijst!B159)</f>
        <v/>
      </c>
      <c r="C159" s="149" t="str">
        <f>IF(LEN(LocatieLijst!C159)=0,"",LocatieLijst!C159)</f>
        <v/>
      </c>
      <c r="D159" s="149" t="str">
        <f>IF(LEN(LocatieLijst!D159)=0,"",LocatieLijst!D159)</f>
        <v/>
      </c>
      <c r="E159" s="149" t="str">
        <f>IF(LEN(LocatieLijst!E159)=0,"",LocatieLijst!E159)</f>
        <v/>
      </c>
      <c r="F159" s="149" t="str">
        <f>IF(LEN(LocatieLijst!F159)=0,"",LocatieLijst!F159)</f>
        <v/>
      </c>
      <c r="G159" s="149" t="str">
        <f>IF(LEN(LocatieLijst!K159)=0,"",LocatieLijst!K159)</f>
        <v/>
      </c>
      <c r="H159" s="150" t="str">
        <f>IF(G159="Vervalt","Vervalt",IF(G159=0,"",IF(LEN(G159)=0,"",(VLOOKUP($G159,PDC!$B$6:$I$74,2,FALSE)))))</f>
        <v/>
      </c>
      <c r="I159" s="149" t="str">
        <f>IF(LEN(LocatieLijst!M159)=0,"",LocatieLijst!M159)</f>
        <v/>
      </c>
      <c r="J159" s="2"/>
      <c r="K159" s="2"/>
      <c r="L159" s="3"/>
      <c r="M159" s="8"/>
      <c r="N159" s="8"/>
      <c r="O159" s="12"/>
      <c r="P159" s="4"/>
      <c r="Q159" s="4"/>
      <c r="R159" s="4"/>
      <c r="S159" s="72">
        <f t="shared" si="4"/>
        <v>0</v>
      </c>
      <c r="T159" s="72">
        <f>IF(G159="Vervalt",0,IF(G159=0,0,IF(LEN(G159)=0,0,(VLOOKUP($G159,PDC!$B$6:$I$74,6,FALSE)))))</f>
        <v>0</v>
      </c>
      <c r="U159" s="72">
        <f t="shared" si="5"/>
        <v>0</v>
      </c>
      <c r="V159" s="73">
        <f>IF(G159="Vervalt",0,IF(J159="Inkoop bij 3e partij",Q159*(1+PDC!$F$28),0))</f>
        <v>0</v>
      </c>
      <c r="W159" s="73">
        <f>IF(G159="Vervalt",0,IF(J159="Inkoop bij 3e partij",P159*(1+PDC!$F$27)+IF(G159=0,0,IF(LEN(G159)=0,0,VLOOKUP($G159,PDC!$B$6:$I$74,7,FALSE))),0))</f>
        <v>0</v>
      </c>
      <c r="X159" s="74">
        <f>IF(G159="Vervalt",0,IF(J159="Inkoop bij 3e partij",0,IF(G159=0,0,IF(LEN(G159)=0,0,VLOOKUP($G159,PDC!$B$6:$I$74,5,FALSE)))))</f>
        <v>0</v>
      </c>
      <c r="Y159" s="74">
        <f>IF(G159="Vervalt",0,IF(J159="On-Net maken",$M159*PDC!$F$23+$N159*PDC!$F$24+PDC!$F$22+$O159,0))</f>
        <v>0</v>
      </c>
    </row>
    <row r="160" spans="1:25" x14ac:dyDescent="0.3">
      <c r="A160" s="149" t="str">
        <f>IF(LEN(LocatieLijst!A160)=0,"",LocatieLijst!A160)</f>
        <v/>
      </c>
      <c r="B160" s="149" t="str">
        <f>IF(LEN(LocatieLijst!B160)=0,"",LocatieLijst!B160)</f>
        <v/>
      </c>
      <c r="C160" s="149" t="str">
        <f>IF(LEN(LocatieLijst!C160)=0,"",LocatieLijst!C160)</f>
        <v/>
      </c>
      <c r="D160" s="149" t="str">
        <f>IF(LEN(LocatieLijst!D160)=0,"",LocatieLijst!D160)</f>
        <v/>
      </c>
      <c r="E160" s="149" t="str">
        <f>IF(LEN(LocatieLijst!E160)=0,"",LocatieLijst!E160)</f>
        <v/>
      </c>
      <c r="F160" s="149" t="str">
        <f>IF(LEN(LocatieLijst!F160)=0,"",LocatieLijst!F160)</f>
        <v/>
      </c>
      <c r="G160" s="149" t="str">
        <f>IF(LEN(LocatieLijst!K160)=0,"",LocatieLijst!K160)</f>
        <v/>
      </c>
      <c r="H160" s="150" t="str">
        <f>IF(G160="Vervalt","Vervalt",IF(G160=0,"",IF(LEN(G160)=0,"",(VLOOKUP($G160,PDC!$B$6:$I$74,2,FALSE)))))</f>
        <v/>
      </c>
      <c r="I160" s="149" t="str">
        <f>IF(LEN(LocatieLijst!M160)=0,"",LocatieLijst!M160)</f>
        <v/>
      </c>
      <c r="J160" s="2"/>
      <c r="K160" s="2"/>
      <c r="L160" s="3"/>
      <c r="M160" s="8"/>
      <c r="N160" s="8"/>
      <c r="O160" s="12"/>
      <c r="P160" s="4"/>
      <c r="Q160" s="4"/>
      <c r="R160" s="4"/>
      <c r="S160" s="72">
        <f t="shared" si="4"/>
        <v>0</v>
      </c>
      <c r="T160" s="72">
        <f>IF(G160="Vervalt",0,IF(G160=0,0,IF(LEN(G160)=0,0,(VLOOKUP($G160,PDC!$B$6:$I$74,6,FALSE)))))</f>
        <v>0</v>
      </c>
      <c r="U160" s="72">
        <f t="shared" si="5"/>
        <v>0</v>
      </c>
      <c r="V160" s="73">
        <f>IF(G160="Vervalt",0,IF(J160="Inkoop bij 3e partij",Q160*(1+PDC!$F$28),0))</f>
        <v>0</v>
      </c>
      <c r="W160" s="73">
        <f>IF(G160="Vervalt",0,IF(J160="Inkoop bij 3e partij",P160*(1+PDC!$F$27)+IF(G160=0,0,IF(LEN(G160)=0,0,VLOOKUP($G160,PDC!$B$6:$I$74,7,FALSE))),0))</f>
        <v>0</v>
      </c>
      <c r="X160" s="74">
        <f>IF(G160="Vervalt",0,IF(J160="Inkoop bij 3e partij",0,IF(G160=0,0,IF(LEN(G160)=0,0,VLOOKUP($G160,PDC!$B$6:$I$74,5,FALSE)))))</f>
        <v>0</v>
      </c>
      <c r="Y160" s="74">
        <f>IF(G160="Vervalt",0,IF(J160="On-Net maken",$M160*PDC!$F$23+$N160*PDC!$F$24+PDC!$F$22+$O160,0))</f>
        <v>0</v>
      </c>
    </row>
    <row r="161" spans="1:25" x14ac:dyDescent="0.3">
      <c r="A161" s="149" t="str">
        <f>IF(LEN(LocatieLijst!A161)=0,"",LocatieLijst!A161)</f>
        <v/>
      </c>
      <c r="B161" s="149" t="str">
        <f>IF(LEN(LocatieLijst!B161)=0,"",LocatieLijst!B161)</f>
        <v/>
      </c>
      <c r="C161" s="149" t="str">
        <f>IF(LEN(LocatieLijst!C161)=0,"",LocatieLijst!C161)</f>
        <v/>
      </c>
      <c r="D161" s="149" t="str">
        <f>IF(LEN(LocatieLijst!D161)=0,"",LocatieLijst!D161)</f>
        <v/>
      </c>
      <c r="E161" s="149" t="str">
        <f>IF(LEN(LocatieLijst!E161)=0,"",LocatieLijst!E161)</f>
        <v/>
      </c>
      <c r="F161" s="149" t="str">
        <f>IF(LEN(LocatieLijst!F161)=0,"",LocatieLijst!F161)</f>
        <v/>
      </c>
      <c r="G161" s="149" t="str">
        <f>IF(LEN(LocatieLijst!K161)=0,"",LocatieLijst!K161)</f>
        <v/>
      </c>
      <c r="H161" s="150" t="str">
        <f>IF(G161="Vervalt","Vervalt",IF(G161=0,"",IF(LEN(G161)=0,"",(VLOOKUP($G161,PDC!$B$6:$I$74,2,FALSE)))))</f>
        <v/>
      </c>
      <c r="I161" s="149" t="str">
        <f>IF(LEN(LocatieLijst!M161)=0,"",LocatieLijst!M161)</f>
        <v/>
      </c>
      <c r="J161" s="2"/>
      <c r="K161" s="2"/>
      <c r="L161" s="3"/>
      <c r="M161" s="8"/>
      <c r="N161" s="8"/>
      <c r="O161" s="12"/>
      <c r="P161" s="4"/>
      <c r="Q161" s="4"/>
      <c r="R161" s="4"/>
      <c r="S161" s="72">
        <f t="shared" si="4"/>
        <v>0</v>
      </c>
      <c r="T161" s="72">
        <f>IF(G161="Vervalt",0,IF(G161=0,0,IF(LEN(G161)=0,0,(VLOOKUP($G161,PDC!$B$6:$I$74,6,FALSE)))))</f>
        <v>0</v>
      </c>
      <c r="U161" s="72">
        <f t="shared" si="5"/>
        <v>0</v>
      </c>
      <c r="V161" s="73">
        <f>IF(G161="Vervalt",0,IF(J161="Inkoop bij 3e partij",Q161*(1+PDC!$F$28),0))</f>
        <v>0</v>
      </c>
      <c r="W161" s="73">
        <f>IF(G161="Vervalt",0,IF(J161="Inkoop bij 3e partij",P161*(1+PDC!$F$27)+IF(G161=0,0,IF(LEN(G161)=0,0,VLOOKUP($G161,PDC!$B$6:$I$74,7,FALSE))),0))</f>
        <v>0</v>
      </c>
      <c r="X161" s="74">
        <f>IF(G161="Vervalt",0,IF(J161="Inkoop bij 3e partij",0,IF(G161=0,0,IF(LEN(G161)=0,0,VLOOKUP($G161,PDC!$B$6:$I$74,5,FALSE)))))</f>
        <v>0</v>
      </c>
      <c r="Y161" s="74">
        <f>IF(G161="Vervalt",0,IF(J161="On-Net maken",$M161*PDC!$F$23+$N161*PDC!$F$24+PDC!$F$22+$O161,0))</f>
        <v>0</v>
      </c>
    </row>
    <row r="162" spans="1:25" x14ac:dyDescent="0.3">
      <c r="A162" s="149" t="str">
        <f>IF(LEN(LocatieLijst!A162)=0,"",LocatieLijst!A162)</f>
        <v/>
      </c>
      <c r="B162" s="149" t="str">
        <f>IF(LEN(LocatieLijst!B162)=0,"",LocatieLijst!B162)</f>
        <v/>
      </c>
      <c r="C162" s="149" t="str">
        <f>IF(LEN(LocatieLijst!C162)=0,"",LocatieLijst!C162)</f>
        <v/>
      </c>
      <c r="D162" s="149" t="str">
        <f>IF(LEN(LocatieLijst!D162)=0,"",LocatieLijst!D162)</f>
        <v/>
      </c>
      <c r="E162" s="149" t="str">
        <f>IF(LEN(LocatieLijst!E162)=0,"",LocatieLijst!E162)</f>
        <v/>
      </c>
      <c r="F162" s="149" t="str">
        <f>IF(LEN(LocatieLijst!F162)=0,"",LocatieLijst!F162)</f>
        <v/>
      </c>
      <c r="G162" s="149" t="str">
        <f>IF(LEN(LocatieLijst!K162)=0,"",LocatieLijst!K162)</f>
        <v/>
      </c>
      <c r="H162" s="150" t="str">
        <f>IF(G162="Vervalt","Vervalt",IF(G162=0,"",IF(LEN(G162)=0,"",(VLOOKUP($G162,PDC!$B$6:$I$74,2,FALSE)))))</f>
        <v/>
      </c>
      <c r="I162" s="149" t="str">
        <f>IF(LEN(LocatieLijst!M162)=0,"",LocatieLijst!M162)</f>
        <v/>
      </c>
      <c r="J162" s="2"/>
      <c r="K162" s="2"/>
      <c r="L162" s="3"/>
      <c r="M162" s="8"/>
      <c r="N162" s="8"/>
      <c r="O162" s="12"/>
      <c r="P162" s="4"/>
      <c r="Q162" s="4"/>
      <c r="R162" s="4"/>
      <c r="S162" s="72">
        <f t="shared" si="4"/>
        <v>0</v>
      </c>
      <c r="T162" s="72">
        <f>IF(G162="Vervalt",0,IF(G162=0,0,IF(LEN(G162)=0,0,(VLOOKUP($G162,PDC!$B$6:$I$74,6,FALSE)))))</f>
        <v>0</v>
      </c>
      <c r="U162" s="72">
        <f t="shared" si="5"/>
        <v>0</v>
      </c>
      <c r="V162" s="73">
        <f>IF(G162="Vervalt",0,IF(J162="Inkoop bij 3e partij",Q162*(1+PDC!$F$28),0))</f>
        <v>0</v>
      </c>
      <c r="W162" s="73">
        <f>IF(G162="Vervalt",0,IF(J162="Inkoop bij 3e partij",P162*(1+PDC!$F$27)+IF(G162=0,0,IF(LEN(G162)=0,0,VLOOKUP($G162,PDC!$B$6:$I$74,7,FALSE))),0))</f>
        <v>0</v>
      </c>
      <c r="X162" s="74">
        <f>IF(G162="Vervalt",0,IF(J162="Inkoop bij 3e partij",0,IF(G162=0,0,IF(LEN(G162)=0,0,VLOOKUP($G162,PDC!$B$6:$I$74,5,FALSE)))))</f>
        <v>0</v>
      </c>
      <c r="Y162" s="74">
        <f>IF(G162="Vervalt",0,IF(J162="On-Net maken",$M162*PDC!$F$23+$N162*PDC!$F$24+PDC!$F$22+$O162,0))</f>
        <v>0</v>
      </c>
    </row>
    <row r="163" spans="1:25" x14ac:dyDescent="0.3">
      <c r="A163" s="149" t="str">
        <f>IF(LEN(LocatieLijst!A163)=0,"",LocatieLijst!A163)</f>
        <v/>
      </c>
      <c r="B163" s="149" t="str">
        <f>IF(LEN(LocatieLijst!B163)=0,"",LocatieLijst!B163)</f>
        <v/>
      </c>
      <c r="C163" s="149" t="str">
        <f>IF(LEN(LocatieLijst!C163)=0,"",LocatieLijst!C163)</f>
        <v/>
      </c>
      <c r="D163" s="149" t="str">
        <f>IF(LEN(LocatieLijst!D163)=0,"",LocatieLijst!D163)</f>
        <v/>
      </c>
      <c r="E163" s="149" t="str">
        <f>IF(LEN(LocatieLijst!E163)=0,"",LocatieLijst!E163)</f>
        <v/>
      </c>
      <c r="F163" s="149" t="str">
        <f>IF(LEN(LocatieLijst!F163)=0,"",LocatieLijst!F163)</f>
        <v/>
      </c>
      <c r="G163" s="149" t="str">
        <f>IF(LEN(LocatieLijst!K163)=0,"",LocatieLijst!K163)</f>
        <v/>
      </c>
      <c r="H163" s="150" t="str">
        <f>IF(G163="Vervalt","Vervalt",IF(G163=0,"",IF(LEN(G163)=0,"",(VLOOKUP($G163,PDC!$B$6:$I$74,2,FALSE)))))</f>
        <v/>
      </c>
      <c r="I163" s="149" t="str">
        <f>IF(LEN(LocatieLijst!M163)=0,"",LocatieLijst!M163)</f>
        <v/>
      </c>
      <c r="J163" s="2"/>
      <c r="K163" s="2"/>
      <c r="L163" s="3"/>
      <c r="M163" s="8"/>
      <c r="N163" s="8"/>
      <c r="O163" s="12"/>
      <c r="P163" s="4"/>
      <c r="Q163" s="4"/>
      <c r="R163" s="4"/>
      <c r="S163" s="72">
        <f t="shared" si="4"/>
        <v>0</v>
      </c>
      <c r="T163" s="72">
        <f>IF(G163="Vervalt",0,IF(G163=0,0,IF(LEN(G163)=0,0,(VLOOKUP($G163,PDC!$B$6:$I$74,6,FALSE)))))</f>
        <v>0</v>
      </c>
      <c r="U163" s="72">
        <f t="shared" si="5"/>
        <v>0</v>
      </c>
      <c r="V163" s="73">
        <f>IF(G163="Vervalt",0,IF(J163="Inkoop bij 3e partij",Q163*(1+PDC!$F$28),0))</f>
        <v>0</v>
      </c>
      <c r="W163" s="73">
        <f>IF(G163="Vervalt",0,IF(J163="Inkoop bij 3e partij",P163*(1+PDC!$F$27)+IF(G163=0,0,IF(LEN(G163)=0,0,VLOOKUP($G163,PDC!$B$6:$I$74,7,FALSE))),0))</f>
        <v>0</v>
      </c>
      <c r="X163" s="74">
        <f>IF(G163="Vervalt",0,IF(J163="Inkoop bij 3e partij",0,IF(G163=0,0,IF(LEN(G163)=0,0,VLOOKUP($G163,PDC!$B$6:$I$74,5,FALSE)))))</f>
        <v>0</v>
      </c>
      <c r="Y163" s="74">
        <f>IF(G163="Vervalt",0,IF(J163="On-Net maken",$M163*PDC!$F$23+$N163*PDC!$F$24+PDC!$F$22+$O163,0))</f>
        <v>0</v>
      </c>
    </row>
    <row r="164" spans="1:25" x14ac:dyDescent="0.3">
      <c r="A164" s="149" t="str">
        <f>IF(LEN(LocatieLijst!A164)=0,"",LocatieLijst!A164)</f>
        <v/>
      </c>
      <c r="B164" s="149" t="str">
        <f>IF(LEN(LocatieLijst!B164)=0,"",LocatieLijst!B164)</f>
        <v/>
      </c>
      <c r="C164" s="149" t="str">
        <f>IF(LEN(LocatieLijst!C164)=0,"",LocatieLijst!C164)</f>
        <v/>
      </c>
      <c r="D164" s="149" t="str">
        <f>IF(LEN(LocatieLijst!D164)=0,"",LocatieLijst!D164)</f>
        <v/>
      </c>
      <c r="E164" s="149" t="str">
        <f>IF(LEN(LocatieLijst!E164)=0,"",LocatieLijst!E164)</f>
        <v/>
      </c>
      <c r="F164" s="149" t="str">
        <f>IF(LEN(LocatieLijst!F164)=0,"",LocatieLijst!F164)</f>
        <v/>
      </c>
      <c r="G164" s="149" t="str">
        <f>IF(LEN(LocatieLijst!K164)=0,"",LocatieLijst!K164)</f>
        <v/>
      </c>
      <c r="H164" s="150" t="str">
        <f>IF(G164="Vervalt","Vervalt",IF(G164=0,"",IF(LEN(G164)=0,"",(VLOOKUP($G164,PDC!$B$6:$I$74,2,FALSE)))))</f>
        <v/>
      </c>
      <c r="I164" s="149" t="str">
        <f>IF(LEN(LocatieLijst!M164)=0,"",LocatieLijst!M164)</f>
        <v/>
      </c>
      <c r="J164" s="2"/>
      <c r="K164" s="2"/>
      <c r="L164" s="3"/>
      <c r="M164" s="8"/>
      <c r="N164" s="8"/>
      <c r="O164" s="12"/>
      <c r="P164" s="4"/>
      <c r="Q164" s="4"/>
      <c r="R164" s="4"/>
      <c r="S164" s="72">
        <f t="shared" si="4"/>
        <v>0</v>
      </c>
      <c r="T164" s="72">
        <f>IF(G164="Vervalt",0,IF(G164=0,0,IF(LEN(G164)=0,0,(VLOOKUP($G164,PDC!$B$6:$I$74,6,FALSE)))))</f>
        <v>0</v>
      </c>
      <c r="U164" s="72">
        <f t="shared" si="5"/>
        <v>0</v>
      </c>
      <c r="V164" s="73">
        <f>IF(G164="Vervalt",0,IF(J164="Inkoop bij 3e partij",Q164*(1+PDC!$F$28),0))</f>
        <v>0</v>
      </c>
      <c r="W164" s="73">
        <f>IF(G164="Vervalt",0,IF(J164="Inkoop bij 3e partij",P164*(1+PDC!$F$27)+IF(G164=0,0,IF(LEN(G164)=0,0,VLOOKUP($G164,PDC!$B$6:$I$74,7,FALSE))),0))</f>
        <v>0</v>
      </c>
      <c r="X164" s="74">
        <f>IF(G164="Vervalt",0,IF(J164="Inkoop bij 3e partij",0,IF(G164=0,0,IF(LEN(G164)=0,0,VLOOKUP($G164,PDC!$B$6:$I$74,5,FALSE)))))</f>
        <v>0</v>
      </c>
      <c r="Y164" s="74">
        <f>IF(G164="Vervalt",0,IF(J164="On-Net maken",$M164*PDC!$F$23+$N164*PDC!$F$24+PDC!$F$22+$O164,0))</f>
        <v>0</v>
      </c>
    </row>
    <row r="165" spans="1:25" x14ac:dyDescent="0.3">
      <c r="A165" s="149" t="str">
        <f>IF(LEN(LocatieLijst!A165)=0,"",LocatieLijst!A165)</f>
        <v/>
      </c>
      <c r="B165" s="149" t="str">
        <f>IF(LEN(LocatieLijst!B165)=0,"",LocatieLijst!B165)</f>
        <v/>
      </c>
      <c r="C165" s="149" t="str">
        <f>IF(LEN(LocatieLijst!C165)=0,"",LocatieLijst!C165)</f>
        <v/>
      </c>
      <c r="D165" s="149" t="str">
        <f>IF(LEN(LocatieLijst!D165)=0,"",LocatieLijst!D165)</f>
        <v/>
      </c>
      <c r="E165" s="149" t="str">
        <f>IF(LEN(LocatieLijst!E165)=0,"",LocatieLijst!E165)</f>
        <v/>
      </c>
      <c r="F165" s="149" t="str">
        <f>IF(LEN(LocatieLijst!F165)=0,"",LocatieLijst!F165)</f>
        <v/>
      </c>
      <c r="G165" s="149" t="str">
        <f>IF(LEN(LocatieLijst!K165)=0,"",LocatieLijst!K165)</f>
        <v/>
      </c>
      <c r="H165" s="150" t="str">
        <f>IF(G165="Vervalt","Vervalt",IF(G165=0,"",IF(LEN(G165)=0,"",(VLOOKUP($G165,PDC!$B$6:$I$74,2,FALSE)))))</f>
        <v/>
      </c>
      <c r="I165" s="149" t="str">
        <f>IF(LEN(LocatieLijst!M165)=0,"",LocatieLijst!M165)</f>
        <v/>
      </c>
      <c r="J165" s="2"/>
      <c r="K165" s="2"/>
      <c r="L165" s="3"/>
      <c r="M165" s="8"/>
      <c r="N165" s="8"/>
      <c r="O165" s="12"/>
      <c r="P165" s="4"/>
      <c r="Q165" s="4"/>
      <c r="R165" s="4"/>
      <c r="S165" s="72">
        <f t="shared" si="4"/>
        <v>0</v>
      </c>
      <c r="T165" s="72">
        <f>IF(G165="Vervalt",0,IF(G165=0,0,IF(LEN(G165)=0,0,(VLOOKUP($G165,PDC!$B$6:$I$74,6,FALSE)))))</f>
        <v>0</v>
      </c>
      <c r="U165" s="72">
        <f t="shared" si="5"/>
        <v>0</v>
      </c>
      <c r="V165" s="73">
        <f>IF(G165="Vervalt",0,IF(J165="Inkoop bij 3e partij",Q165*(1+PDC!$F$28),0))</f>
        <v>0</v>
      </c>
      <c r="W165" s="73">
        <f>IF(G165="Vervalt",0,IF(J165="Inkoop bij 3e partij",P165*(1+PDC!$F$27)+IF(G165=0,0,IF(LEN(G165)=0,0,VLOOKUP($G165,PDC!$B$6:$I$74,7,FALSE))),0))</f>
        <v>0</v>
      </c>
      <c r="X165" s="74">
        <f>IF(G165="Vervalt",0,IF(J165="Inkoop bij 3e partij",0,IF(G165=0,0,IF(LEN(G165)=0,0,VLOOKUP($G165,PDC!$B$6:$I$74,5,FALSE)))))</f>
        <v>0</v>
      </c>
      <c r="Y165" s="74">
        <f>IF(G165="Vervalt",0,IF(J165="On-Net maken",$M165*PDC!$F$23+$N165*PDC!$F$24+PDC!$F$22+$O165,0))</f>
        <v>0</v>
      </c>
    </row>
    <row r="166" spans="1:25" x14ac:dyDescent="0.3">
      <c r="A166" s="149" t="str">
        <f>IF(LEN(LocatieLijst!A166)=0,"",LocatieLijst!A166)</f>
        <v/>
      </c>
      <c r="B166" s="149" t="str">
        <f>IF(LEN(LocatieLijst!B166)=0,"",LocatieLijst!B166)</f>
        <v/>
      </c>
      <c r="C166" s="149" t="str">
        <f>IF(LEN(LocatieLijst!C166)=0,"",LocatieLijst!C166)</f>
        <v/>
      </c>
      <c r="D166" s="149" t="str">
        <f>IF(LEN(LocatieLijst!D166)=0,"",LocatieLijst!D166)</f>
        <v/>
      </c>
      <c r="E166" s="149" t="str">
        <f>IF(LEN(LocatieLijst!E166)=0,"",LocatieLijst!E166)</f>
        <v/>
      </c>
      <c r="F166" s="149" t="str">
        <f>IF(LEN(LocatieLijst!F166)=0,"",LocatieLijst!F166)</f>
        <v/>
      </c>
      <c r="G166" s="149" t="str">
        <f>IF(LEN(LocatieLijst!K166)=0,"",LocatieLijst!K166)</f>
        <v/>
      </c>
      <c r="H166" s="150" t="str">
        <f>IF(G166="Vervalt","Vervalt",IF(G166=0,"",IF(LEN(G166)=0,"",(VLOOKUP($G166,PDC!$B$6:$I$74,2,FALSE)))))</f>
        <v/>
      </c>
      <c r="I166" s="149" t="str">
        <f>IF(LEN(LocatieLijst!M166)=0,"",LocatieLijst!M166)</f>
        <v/>
      </c>
      <c r="J166" s="2"/>
      <c r="K166" s="2"/>
      <c r="L166" s="3"/>
      <c r="M166" s="8"/>
      <c r="N166" s="8"/>
      <c r="O166" s="12"/>
      <c r="P166" s="4"/>
      <c r="Q166" s="4"/>
      <c r="R166" s="4"/>
      <c r="S166" s="72">
        <f t="shared" si="4"/>
        <v>0</v>
      </c>
      <c r="T166" s="72">
        <f>IF(G166="Vervalt",0,IF(G166=0,0,IF(LEN(G166)=0,0,(VLOOKUP($G166,PDC!$B$6:$I$74,6,FALSE)))))</f>
        <v>0</v>
      </c>
      <c r="U166" s="72">
        <f t="shared" si="5"/>
        <v>0</v>
      </c>
      <c r="V166" s="73">
        <f>IF(G166="Vervalt",0,IF(J166="Inkoop bij 3e partij",Q166*(1+PDC!$F$28),0))</f>
        <v>0</v>
      </c>
      <c r="W166" s="73">
        <f>IF(G166="Vervalt",0,IF(J166="Inkoop bij 3e partij",P166*(1+PDC!$F$27)+IF(G166=0,0,IF(LEN(G166)=0,0,VLOOKUP($G166,PDC!$B$6:$I$74,7,FALSE))),0))</f>
        <v>0</v>
      </c>
      <c r="X166" s="74">
        <f>IF(G166="Vervalt",0,IF(J166="Inkoop bij 3e partij",0,IF(G166=0,0,IF(LEN(G166)=0,0,VLOOKUP($G166,PDC!$B$6:$I$74,5,FALSE)))))</f>
        <v>0</v>
      </c>
      <c r="Y166" s="74">
        <f>IF(G166="Vervalt",0,IF(J166="On-Net maken",$M166*PDC!$F$23+$N166*PDC!$F$24+PDC!$F$22+$O166,0))</f>
        <v>0</v>
      </c>
    </row>
    <row r="167" spans="1:25" x14ac:dyDescent="0.3">
      <c r="A167" s="149" t="str">
        <f>IF(LEN(LocatieLijst!A167)=0,"",LocatieLijst!A167)</f>
        <v/>
      </c>
      <c r="B167" s="149" t="str">
        <f>IF(LEN(LocatieLijst!B167)=0,"",LocatieLijst!B167)</f>
        <v/>
      </c>
      <c r="C167" s="149" t="str">
        <f>IF(LEN(LocatieLijst!C167)=0,"",LocatieLijst!C167)</f>
        <v/>
      </c>
      <c r="D167" s="149" t="str">
        <f>IF(LEN(LocatieLijst!D167)=0,"",LocatieLijst!D167)</f>
        <v/>
      </c>
      <c r="E167" s="149" t="str">
        <f>IF(LEN(LocatieLijst!E167)=0,"",LocatieLijst!E167)</f>
        <v/>
      </c>
      <c r="F167" s="149" t="str">
        <f>IF(LEN(LocatieLijst!F167)=0,"",LocatieLijst!F167)</f>
        <v/>
      </c>
      <c r="G167" s="149" t="str">
        <f>IF(LEN(LocatieLijst!K167)=0,"",LocatieLijst!K167)</f>
        <v/>
      </c>
      <c r="H167" s="150" t="str">
        <f>IF(G167="Vervalt","Vervalt",IF(G167=0,"",IF(LEN(G167)=0,"",(VLOOKUP($G167,PDC!$B$6:$I$74,2,FALSE)))))</f>
        <v/>
      </c>
      <c r="I167" s="149" t="str">
        <f>IF(LEN(LocatieLijst!M167)=0,"",LocatieLijst!M167)</f>
        <v/>
      </c>
      <c r="J167" s="2"/>
      <c r="K167" s="2"/>
      <c r="L167" s="3"/>
      <c r="M167" s="8"/>
      <c r="N167" s="8"/>
      <c r="O167" s="12"/>
      <c r="P167" s="4"/>
      <c r="Q167" s="4"/>
      <c r="R167" s="4"/>
      <c r="S167" s="72">
        <f t="shared" si="4"/>
        <v>0</v>
      </c>
      <c r="T167" s="72">
        <f>IF(G167="Vervalt",0,IF(G167=0,0,IF(LEN(G167)=0,0,(VLOOKUP($G167,PDC!$B$6:$I$74,6,FALSE)))))</f>
        <v>0</v>
      </c>
      <c r="U167" s="72">
        <f t="shared" si="5"/>
        <v>0</v>
      </c>
      <c r="V167" s="73">
        <f>IF(G167="Vervalt",0,IF(J167="Inkoop bij 3e partij",Q167*(1+PDC!$F$28),0))</f>
        <v>0</v>
      </c>
      <c r="W167" s="73">
        <f>IF(G167="Vervalt",0,IF(J167="Inkoop bij 3e partij",P167*(1+PDC!$F$27)+IF(G167=0,0,IF(LEN(G167)=0,0,VLOOKUP($G167,PDC!$B$6:$I$74,7,FALSE))),0))</f>
        <v>0</v>
      </c>
      <c r="X167" s="74">
        <f>IF(G167="Vervalt",0,IF(J167="Inkoop bij 3e partij",0,IF(G167=0,0,IF(LEN(G167)=0,0,VLOOKUP($G167,PDC!$B$6:$I$74,5,FALSE)))))</f>
        <v>0</v>
      </c>
      <c r="Y167" s="74">
        <f>IF(G167="Vervalt",0,IF(J167="On-Net maken",$M167*PDC!$F$23+$N167*PDC!$F$24+PDC!$F$22+$O167,0))</f>
        <v>0</v>
      </c>
    </row>
    <row r="168" spans="1:25" x14ac:dyDescent="0.3">
      <c r="A168" s="149" t="str">
        <f>IF(LEN(LocatieLijst!A168)=0,"",LocatieLijst!A168)</f>
        <v/>
      </c>
      <c r="B168" s="149" t="str">
        <f>IF(LEN(LocatieLijst!B168)=0,"",LocatieLijst!B168)</f>
        <v/>
      </c>
      <c r="C168" s="149" t="str">
        <f>IF(LEN(LocatieLijst!C168)=0,"",LocatieLijst!C168)</f>
        <v/>
      </c>
      <c r="D168" s="149" t="str">
        <f>IF(LEN(LocatieLijst!D168)=0,"",LocatieLijst!D168)</f>
        <v/>
      </c>
      <c r="E168" s="149" t="str">
        <f>IF(LEN(LocatieLijst!E168)=0,"",LocatieLijst!E168)</f>
        <v/>
      </c>
      <c r="F168" s="149" t="str">
        <f>IF(LEN(LocatieLijst!F168)=0,"",LocatieLijst!F168)</f>
        <v/>
      </c>
      <c r="G168" s="149" t="str">
        <f>IF(LEN(LocatieLijst!K168)=0,"",LocatieLijst!K168)</f>
        <v/>
      </c>
      <c r="H168" s="150" t="str">
        <f>IF(G168="Vervalt","Vervalt",IF(G168=0,"",IF(LEN(G168)=0,"",(VLOOKUP($G168,PDC!$B$6:$I$74,2,FALSE)))))</f>
        <v/>
      </c>
      <c r="I168" s="149" t="str">
        <f>IF(LEN(LocatieLijst!M168)=0,"",LocatieLijst!M168)</f>
        <v/>
      </c>
      <c r="J168" s="2"/>
      <c r="K168" s="2"/>
      <c r="L168" s="3"/>
      <c r="M168" s="8"/>
      <c r="N168" s="8"/>
      <c r="O168" s="12"/>
      <c r="P168" s="4"/>
      <c r="Q168" s="4"/>
      <c r="R168" s="4"/>
      <c r="S168" s="72">
        <f t="shared" si="4"/>
        <v>0</v>
      </c>
      <c r="T168" s="72">
        <f>IF(G168="Vervalt",0,IF(G168=0,0,IF(LEN(G168)=0,0,(VLOOKUP($G168,PDC!$B$6:$I$74,6,FALSE)))))</f>
        <v>0</v>
      </c>
      <c r="U168" s="72">
        <f t="shared" si="5"/>
        <v>0</v>
      </c>
      <c r="V168" s="73">
        <f>IF(G168="Vervalt",0,IF(J168="Inkoop bij 3e partij",Q168*(1+PDC!$F$28),0))</f>
        <v>0</v>
      </c>
      <c r="W168" s="73">
        <f>IF(G168="Vervalt",0,IF(J168="Inkoop bij 3e partij",P168*(1+PDC!$F$27)+IF(G168=0,0,IF(LEN(G168)=0,0,VLOOKUP($G168,PDC!$B$6:$I$74,7,FALSE))),0))</f>
        <v>0</v>
      </c>
      <c r="X168" s="74">
        <f>IF(G168="Vervalt",0,IF(J168="Inkoop bij 3e partij",0,IF(G168=0,0,IF(LEN(G168)=0,0,VLOOKUP($G168,PDC!$B$6:$I$74,5,FALSE)))))</f>
        <v>0</v>
      </c>
      <c r="Y168" s="74">
        <f>IF(G168="Vervalt",0,IF(J168="On-Net maken",$M168*PDC!$F$23+$N168*PDC!$F$24+PDC!$F$22+$O168,0))</f>
        <v>0</v>
      </c>
    </row>
    <row r="169" spans="1:25" x14ac:dyDescent="0.3">
      <c r="A169" s="149" t="str">
        <f>IF(LEN(LocatieLijst!A169)=0,"",LocatieLijst!A169)</f>
        <v/>
      </c>
      <c r="B169" s="149" t="str">
        <f>IF(LEN(LocatieLijst!B169)=0,"",LocatieLijst!B169)</f>
        <v/>
      </c>
      <c r="C169" s="149" t="str">
        <f>IF(LEN(LocatieLijst!C169)=0,"",LocatieLijst!C169)</f>
        <v/>
      </c>
      <c r="D169" s="149" t="str">
        <f>IF(LEN(LocatieLijst!D169)=0,"",LocatieLijst!D169)</f>
        <v/>
      </c>
      <c r="E169" s="149" t="str">
        <f>IF(LEN(LocatieLijst!E169)=0,"",LocatieLijst!E169)</f>
        <v/>
      </c>
      <c r="F169" s="149" t="str">
        <f>IF(LEN(LocatieLijst!F169)=0,"",LocatieLijst!F169)</f>
        <v/>
      </c>
      <c r="G169" s="149" t="str">
        <f>IF(LEN(LocatieLijst!K169)=0,"",LocatieLijst!K169)</f>
        <v/>
      </c>
      <c r="H169" s="150" t="str">
        <f>IF(G169="Vervalt","Vervalt",IF(G169=0,"",IF(LEN(G169)=0,"",(VLOOKUP($G169,PDC!$B$6:$I$74,2,FALSE)))))</f>
        <v/>
      </c>
      <c r="I169" s="149" t="str">
        <f>IF(LEN(LocatieLijst!M169)=0,"",LocatieLijst!M169)</f>
        <v/>
      </c>
      <c r="J169" s="2"/>
      <c r="K169" s="2"/>
      <c r="L169" s="3"/>
      <c r="M169" s="8"/>
      <c r="N169" s="8"/>
      <c r="O169" s="12"/>
      <c r="P169" s="4"/>
      <c r="Q169" s="4"/>
      <c r="R169" s="4"/>
      <c r="S169" s="72">
        <f t="shared" si="4"/>
        <v>0</v>
      </c>
      <c r="T169" s="72">
        <f>IF(G169="Vervalt",0,IF(G169=0,0,IF(LEN(G169)=0,0,(VLOOKUP($G169,PDC!$B$6:$I$74,6,FALSE)))))</f>
        <v>0</v>
      </c>
      <c r="U169" s="72">
        <f t="shared" si="5"/>
        <v>0</v>
      </c>
      <c r="V169" s="73">
        <f>IF(G169="Vervalt",0,IF(J169="Inkoop bij 3e partij",Q169*(1+PDC!$F$28),0))</f>
        <v>0</v>
      </c>
      <c r="W169" s="73">
        <f>IF(G169="Vervalt",0,IF(J169="Inkoop bij 3e partij",P169*(1+PDC!$F$27)+IF(G169=0,0,IF(LEN(G169)=0,0,VLOOKUP($G169,PDC!$B$6:$I$74,7,FALSE))),0))</f>
        <v>0</v>
      </c>
      <c r="X169" s="74">
        <f>IF(G169="Vervalt",0,IF(J169="Inkoop bij 3e partij",0,IF(G169=0,0,IF(LEN(G169)=0,0,VLOOKUP($G169,PDC!$B$6:$I$74,5,FALSE)))))</f>
        <v>0</v>
      </c>
      <c r="Y169" s="74">
        <f>IF(G169="Vervalt",0,IF(J169="On-Net maken",$M169*PDC!$F$23+$N169*PDC!$F$24+PDC!$F$22+$O169,0))</f>
        <v>0</v>
      </c>
    </row>
    <row r="170" spans="1:25" x14ac:dyDescent="0.3">
      <c r="A170" s="149" t="str">
        <f>IF(LEN(LocatieLijst!A170)=0,"",LocatieLijst!A170)</f>
        <v/>
      </c>
      <c r="B170" s="149" t="str">
        <f>IF(LEN(LocatieLijst!B170)=0,"",LocatieLijst!B170)</f>
        <v/>
      </c>
      <c r="C170" s="149" t="str">
        <f>IF(LEN(LocatieLijst!C170)=0,"",LocatieLijst!C170)</f>
        <v/>
      </c>
      <c r="D170" s="149" t="str">
        <f>IF(LEN(LocatieLijst!D170)=0,"",LocatieLijst!D170)</f>
        <v/>
      </c>
      <c r="E170" s="149" t="str">
        <f>IF(LEN(LocatieLijst!E170)=0,"",LocatieLijst!E170)</f>
        <v/>
      </c>
      <c r="F170" s="149" t="str">
        <f>IF(LEN(LocatieLijst!F170)=0,"",LocatieLijst!F170)</f>
        <v/>
      </c>
      <c r="G170" s="149" t="str">
        <f>IF(LEN(LocatieLijst!K170)=0,"",LocatieLijst!K170)</f>
        <v/>
      </c>
      <c r="H170" s="150" t="str">
        <f>IF(G170="Vervalt","Vervalt",IF(G170=0,"",IF(LEN(G170)=0,"",(VLOOKUP($G170,PDC!$B$6:$I$74,2,FALSE)))))</f>
        <v/>
      </c>
      <c r="I170" s="149" t="str">
        <f>IF(LEN(LocatieLijst!M170)=0,"",LocatieLijst!M170)</f>
        <v/>
      </c>
      <c r="J170" s="2"/>
      <c r="K170" s="2"/>
      <c r="L170" s="3"/>
      <c r="M170" s="8"/>
      <c r="N170" s="8"/>
      <c r="O170" s="12"/>
      <c r="P170" s="4"/>
      <c r="Q170" s="4"/>
      <c r="R170" s="4"/>
      <c r="S170" s="72">
        <f t="shared" si="4"/>
        <v>0</v>
      </c>
      <c r="T170" s="72">
        <f>IF(G170="Vervalt",0,IF(G170=0,0,IF(LEN(G170)=0,0,(VLOOKUP($G170,PDC!$B$6:$I$74,6,FALSE)))))</f>
        <v>0</v>
      </c>
      <c r="U170" s="72">
        <f t="shared" si="5"/>
        <v>0</v>
      </c>
      <c r="V170" s="73">
        <f>IF(G170="Vervalt",0,IF(J170="Inkoop bij 3e partij",Q170*(1+PDC!$F$28),0))</f>
        <v>0</v>
      </c>
      <c r="W170" s="73">
        <f>IF(G170="Vervalt",0,IF(J170="Inkoop bij 3e partij",P170*(1+PDC!$F$27)+IF(G170=0,0,IF(LEN(G170)=0,0,VLOOKUP($G170,PDC!$B$6:$I$74,7,FALSE))),0))</f>
        <v>0</v>
      </c>
      <c r="X170" s="74">
        <f>IF(G170="Vervalt",0,IF(J170="Inkoop bij 3e partij",0,IF(G170=0,0,IF(LEN(G170)=0,0,VLOOKUP($G170,PDC!$B$6:$I$74,5,FALSE)))))</f>
        <v>0</v>
      </c>
      <c r="Y170" s="74">
        <f>IF(G170="Vervalt",0,IF(J170="On-Net maken",$M170*PDC!$F$23+$N170*PDC!$F$24+PDC!$F$22+$O170,0))</f>
        <v>0</v>
      </c>
    </row>
    <row r="171" spans="1:25" x14ac:dyDescent="0.3">
      <c r="A171" s="149" t="str">
        <f>IF(LEN(LocatieLijst!A171)=0,"",LocatieLijst!A171)</f>
        <v/>
      </c>
      <c r="B171" s="149" t="str">
        <f>IF(LEN(LocatieLijst!B171)=0,"",LocatieLijst!B171)</f>
        <v/>
      </c>
      <c r="C171" s="149" t="str">
        <f>IF(LEN(LocatieLijst!C171)=0,"",LocatieLijst!C171)</f>
        <v/>
      </c>
      <c r="D171" s="149" t="str">
        <f>IF(LEN(LocatieLijst!D171)=0,"",LocatieLijst!D171)</f>
        <v/>
      </c>
      <c r="E171" s="149" t="str">
        <f>IF(LEN(LocatieLijst!E171)=0,"",LocatieLijst!E171)</f>
        <v/>
      </c>
      <c r="F171" s="149" t="str">
        <f>IF(LEN(LocatieLijst!F171)=0,"",LocatieLijst!F171)</f>
        <v/>
      </c>
      <c r="G171" s="149" t="str">
        <f>IF(LEN(LocatieLijst!K171)=0,"",LocatieLijst!K171)</f>
        <v/>
      </c>
      <c r="H171" s="150" t="str">
        <f>IF(G171="Vervalt","Vervalt",IF(G171=0,"",IF(LEN(G171)=0,"",(VLOOKUP($G171,PDC!$B$6:$I$74,2,FALSE)))))</f>
        <v/>
      </c>
      <c r="I171" s="149" t="str">
        <f>IF(LEN(LocatieLijst!M171)=0,"",LocatieLijst!M171)</f>
        <v/>
      </c>
      <c r="J171" s="2"/>
      <c r="K171" s="2"/>
      <c r="L171" s="3"/>
      <c r="M171" s="8"/>
      <c r="N171" s="8"/>
      <c r="O171" s="12"/>
      <c r="P171" s="4"/>
      <c r="Q171" s="4"/>
      <c r="R171" s="4"/>
      <c r="S171" s="72">
        <f t="shared" si="4"/>
        <v>0</v>
      </c>
      <c r="T171" s="72">
        <f>IF(G171="Vervalt",0,IF(G171=0,0,IF(LEN(G171)=0,0,(VLOOKUP($G171,PDC!$B$6:$I$74,6,FALSE)))))</f>
        <v>0</v>
      </c>
      <c r="U171" s="72">
        <f t="shared" si="5"/>
        <v>0</v>
      </c>
      <c r="V171" s="73">
        <f>IF(G171="Vervalt",0,IF(J171="Inkoop bij 3e partij",Q171*(1+PDC!$F$28),0))</f>
        <v>0</v>
      </c>
      <c r="W171" s="73">
        <f>IF(G171="Vervalt",0,IF(J171="Inkoop bij 3e partij",P171*(1+PDC!$F$27)+IF(G171=0,0,IF(LEN(G171)=0,0,VLOOKUP($G171,PDC!$B$6:$I$74,7,FALSE))),0))</f>
        <v>0</v>
      </c>
      <c r="X171" s="74">
        <f>IF(G171="Vervalt",0,IF(J171="Inkoop bij 3e partij",0,IF(G171=0,0,IF(LEN(G171)=0,0,VLOOKUP($G171,PDC!$B$6:$I$74,5,FALSE)))))</f>
        <v>0</v>
      </c>
      <c r="Y171" s="74">
        <f>IF(G171="Vervalt",0,IF(J171="On-Net maken",$M171*PDC!$F$23+$N171*PDC!$F$24+PDC!$F$22+$O171,0))</f>
        <v>0</v>
      </c>
    </row>
    <row r="172" spans="1:25" x14ac:dyDescent="0.3">
      <c r="A172" s="149" t="str">
        <f>IF(LEN(LocatieLijst!A172)=0,"",LocatieLijst!A172)</f>
        <v/>
      </c>
      <c r="B172" s="149" t="str">
        <f>IF(LEN(LocatieLijst!B172)=0,"",LocatieLijst!B172)</f>
        <v/>
      </c>
      <c r="C172" s="149" t="str">
        <f>IF(LEN(LocatieLijst!C172)=0,"",LocatieLijst!C172)</f>
        <v/>
      </c>
      <c r="D172" s="149" t="str">
        <f>IF(LEN(LocatieLijst!D172)=0,"",LocatieLijst!D172)</f>
        <v/>
      </c>
      <c r="E172" s="149" t="str">
        <f>IF(LEN(LocatieLijst!E172)=0,"",LocatieLijst!E172)</f>
        <v/>
      </c>
      <c r="F172" s="149" t="str">
        <f>IF(LEN(LocatieLijst!F172)=0,"",LocatieLijst!F172)</f>
        <v/>
      </c>
      <c r="G172" s="149" t="str">
        <f>IF(LEN(LocatieLijst!K172)=0,"",LocatieLijst!K172)</f>
        <v/>
      </c>
      <c r="H172" s="150" t="str">
        <f>IF(G172="Vervalt","Vervalt",IF(G172=0,"",IF(LEN(G172)=0,"",(VLOOKUP($G172,PDC!$B$6:$I$74,2,FALSE)))))</f>
        <v/>
      </c>
      <c r="I172" s="149" t="str">
        <f>IF(LEN(LocatieLijst!M172)=0,"",LocatieLijst!M172)</f>
        <v/>
      </c>
      <c r="J172" s="2"/>
      <c r="K172" s="2"/>
      <c r="L172" s="3"/>
      <c r="M172" s="8"/>
      <c r="N172" s="8"/>
      <c r="O172" s="12"/>
      <c r="P172" s="4"/>
      <c r="Q172" s="4"/>
      <c r="R172" s="4"/>
      <c r="S172" s="72">
        <f t="shared" si="4"/>
        <v>0</v>
      </c>
      <c r="T172" s="72">
        <f>IF(G172="Vervalt",0,IF(G172=0,0,IF(LEN(G172)=0,0,(VLOOKUP($G172,PDC!$B$6:$I$74,6,FALSE)))))</f>
        <v>0</v>
      </c>
      <c r="U172" s="72">
        <f t="shared" si="5"/>
        <v>0</v>
      </c>
      <c r="V172" s="73">
        <f>IF(G172="Vervalt",0,IF(J172="Inkoop bij 3e partij",Q172*(1+PDC!$F$28),0))</f>
        <v>0</v>
      </c>
      <c r="W172" s="73">
        <f>IF(G172="Vervalt",0,IF(J172="Inkoop bij 3e partij",P172*(1+PDC!$F$27)+IF(G172=0,0,IF(LEN(G172)=0,0,VLOOKUP($G172,PDC!$B$6:$I$74,7,FALSE))),0))</f>
        <v>0</v>
      </c>
      <c r="X172" s="74">
        <f>IF(G172="Vervalt",0,IF(J172="Inkoop bij 3e partij",0,IF(G172=0,0,IF(LEN(G172)=0,0,VLOOKUP($G172,PDC!$B$6:$I$74,5,FALSE)))))</f>
        <v>0</v>
      </c>
      <c r="Y172" s="74">
        <f>IF(G172="Vervalt",0,IF(J172="On-Net maken",$M172*PDC!$F$23+$N172*PDC!$F$24+PDC!$F$22+$O172,0))</f>
        <v>0</v>
      </c>
    </row>
    <row r="173" spans="1:25" x14ac:dyDescent="0.3">
      <c r="A173" s="149" t="str">
        <f>IF(LEN(LocatieLijst!A173)=0,"",LocatieLijst!A173)</f>
        <v/>
      </c>
      <c r="B173" s="149" t="str">
        <f>IF(LEN(LocatieLijst!B173)=0,"",LocatieLijst!B173)</f>
        <v/>
      </c>
      <c r="C173" s="149" t="str">
        <f>IF(LEN(LocatieLijst!C173)=0,"",LocatieLijst!C173)</f>
        <v/>
      </c>
      <c r="D173" s="149" t="str">
        <f>IF(LEN(LocatieLijst!D173)=0,"",LocatieLijst!D173)</f>
        <v/>
      </c>
      <c r="E173" s="149" t="str">
        <f>IF(LEN(LocatieLijst!E173)=0,"",LocatieLijst!E173)</f>
        <v/>
      </c>
      <c r="F173" s="149" t="str">
        <f>IF(LEN(LocatieLijst!F173)=0,"",LocatieLijst!F173)</f>
        <v/>
      </c>
      <c r="G173" s="149" t="str">
        <f>IF(LEN(LocatieLijst!K173)=0,"",LocatieLijst!K173)</f>
        <v/>
      </c>
      <c r="H173" s="150" t="str">
        <f>IF(G173="Vervalt","Vervalt",IF(G173=0,"",IF(LEN(G173)=0,"",(VLOOKUP($G173,PDC!$B$6:$I$74,2,FALSE)))))</f>
        <v/>
      </c>
      <c r="I173" s="149" t="str">
        <f>IF(LEN(LocatieLijst!M173)=0,"",LocatieLijst!M173)</f>
        <v/>
      </c>
      <c r="J173" s="2"/>
      <c r="K173" s="2"/>
      <c r="L173" s="3"/>
      <c r="M173" s="8"/>
      <c r="N173" s="8"/>
      <c r="O173" s="12"/>
      <c r="P173" s="4"/>
      <c r="Q173" s="4"/>
      <c r="R173" s="4"/>
      <c r="S173" s="72">
        <f t="shared" si="4"/>
        <v>0</v>
      </c>
      <c r="T173" s="72">
        <f>IF(G173="Vervalt",0,IF(G173=0,0,IF(LEN(G173)=0,0,(VLOOKUP($G173,PDC!$B$6:$I$74,6,FALSE)))))</f>
        <v>0</v>
      </c>
      <c r="U173" s="72">
        <f t="shared" si="5"/>
        <v>0</v>
      </c>
      <c r="V173" s="73">
        <f>IF(G173="Vervalt",0,IF(J173="Inkoop bij 3e partij",Q173*(1+PDC!$F$28),0))</f>
        <v>0</v>
      </c>
      <c r="W173" s="73">
        <f>IF(G173="Vervalt",0,IF(J173="Inkoop bij 3e partij",P173*(1+PDC!$F$27)+IF(G173=0,0,IF(LEN(G173)=0,0,VLOOKUP($G173,PDC!$B$6:$I$74,7,FALSE))),0))</f>
        <v>0</v>
      </c>
      <c r="X173" s="74">
        <f>IF(G173="Vervalt",0,IF(J173="Inkoop bij 3e partij",0,IF(G173=0,0,IF(LEN(G173)=0,0,VLOOKUP($G173,PDC!$B$6:$I$74,5,FALSE)))))</f>
        <v>0</v>
      </c>
      <c r="Y173" s="74">
        <f>IF(G173="Vervalt",0,IF(J173="On-Net maken",$M173*PDC!$F$23+$N173*PDC!$F$24+PDC!$F$22+$O173,0))</f>
        <v>0</v>
      </c>
    </row>
    <row r="174" spans="1:25" x14ac:dyDescent="0.3">
      <c r="A174" s="149" t="str">
        <f>IF(LEN(LocatieLijst!A174)=0,"",LocatieLijst!A174)</f>
        <v/>
      </c>
      <c r="B174" s="149" t="str">
        <f>IF(LEN(LocatieLijst!B174)=0,"",LocatieLijst!B174)</f>
        <v/>
      </c>
      <c r="C174" s="149" t="str">
        <f>IF(LEN(LocatieLijst!C174)=0,"",LocatieLijst!C174)</f>
        <v/>
      </c>
      <c r="D174" s="149" t="str">
        <f>IF(LEN(LocatieLijst!D174)=0,"",LocatieLijst!D174)</f>
        <v/>
      </c>
      <c r="E174" s="149" t="str">
        <f>IF(LEN(LocatieLijst!E174)=0,"",LocatieLijst!E174)</f>
        <v/>
      </c>
      <c r="F174" s="149" t="str">
        <f>IF(LEN(LocatieLijst!F174)=0,"",LocatieLijst!F174)</f>
        <v/>
      </c>
      <c r="G174" s="149" t="str">
        <f>IF(LEN(LocatieLijst!K174)=0,"",LocatieLijst!K174)</f>
        <v/>
      </c>
      <c r="H174" s="150" t="str">
        <f>IF(G174="Vervalt","Vervalt",IF(G174=0,"",IF(LEN(G174)=0,"",(VLOOKUP($G174,PDC!$B$6:$I$74,2,FALSE)))))</f>
        <v/>
      </c>
      <c r="I174" s="149" t="str">
        <f>IF(LEN(LocatieLijst!M174)=0,"",LocatieLijst!M174)</f>
        <v/>
      </c>
      <c r="J174" s="2"/>
      <c r="K174" s="2"/>
      <c r="L174" s="3"/>
      <c r="M174" s="8"/>
      <c r="N174" s="8"/>
      <c r="O174" s="12"/>
      <c r="P174" s="4"/>
      <c r="Q174" s="4"/>
      <c r="R174" s="4"/>
      <c r="S174" s="72">
        <f t="shared" si="4"/>
        <v>0</v>
      </c>
      <c r="T174" s="72">
        <f>IF(G174="Vervalt",0,IF(G174=0,0,IF(LEN(G174)=0,0,(VLOOKUP($G174,PDC!$B$6:$I$74,6,FALSE)))))</f>
        <v>0</v>
      </c>
      <c r="U174" s="72">
        <f t="shared" si="5"/>
        <v>0</v>
      </c>
      <c r="V174" s="73">
        <f>IF(G174="Vervalt",0,IF(J174="Inkoop bij 3e partij",Q174*(1+PDC!$F$28),0))</f>
        <v>0</v>
      </c>
      <c r="W174" s="73">
        <f>IF(G174="Vervalt",0,IF(J174="Inkoop bij 3e partij",P174*(1+PDC!$F$27)+IF(G174=0,0,IF(LEN(G174)=0,0,VLOOKUP($G174,PDC!$B$6:$I$74,7,FALSE))),0))</f>
        <v>0</v>
      </c>
      <c r="X174" s="74">
        <f>IF(G174="Vervalt",0,IF(J174="Inkoop bij 3e partij",0,IF(G174=0,0,IF(LEN(G174)=0,0,VLOOKUP($G174,PDC!$B$6:$I$74,5,FALSE)))))</f>
        <v>0</v>
      </c>
      <c r="Y174" s="74">
        <f>IF(G174="Vervalt",0,IF(J174="On-Net maken",$M174*PDC!$F$23+$N174*PDC!$F$24+PDC!$F$22+$O174,0))</f>
        <v>0</v>
      </c>
    </row>
    <row r="175" spans="1:25" x14ac:dyDescent="0.3">
      <c r="A175" s="149" t="str">
        <f>IF(LEN(LocatieLijst!A175)=0,"",LocatieLijst!A175)</f>
        <v/>
      </c>
      <c r="B175" s="149" t="str">
        <f>IF(LEN(LocatieLijst!B175)=0,"",LocatieLijst!B175)</f>
        <v/>
      </c>
      <c r="C175" s="149" t="str">
        <f>IF(LEN(LocatieLijst!C175)=0,"",LocatieLijst!C175)</f>
        <v/>
      </c>
      <c r="D175" s="149" t="str">
        <f>IF(LEN(LocatieLijst!D175)=0,"",LocatieLijst!D175)</f>
        <v/>
      </c>
      <c r="E175" s="149" t="str">
        <f>IF(LEN(LocatieLijst!E175)=0,"",LocatieLijst!E175)</f>
        <v/>
      </c>
      <c r="F175" s="149" t="str">
        <f>IF(LEN(LocatieLijst!F175)=0,"",LocatieLijst!F175)</f>
        <v/>
      </c>
      <c r="G175" s="149" t="str">
        <f>IF(LEN(LocatieLijst!K175)=0,"",LocatieLijst!K175)</f>
        <v/>
      </c>
      <c r="H175" s="150" t="str">
        <f>IF(G175="Vervalt","Vervalt",IF(G175=0,"",IF(LEN(G175)=0,"",(VLOOKUP($G175,PDC!$B$6:$I$74,2,FALSE)))))</f>
        <v/>
      </c>
      <c r="I175" s="149" t="str">
        <f>IF(LEN(LocatieLijst!M175)=0,"",LocatieLijst!M175)</f>
        <v/>
      </c>
      <c r="J175" s="2"/>
      <c r="K175" s="2"/>
      <c r="L175" s="3"/>
      <c r="M175" s="8"/>
      <c r="N175" s="8"/>
      <c r="O175" s="12"/>
      <c r="P175" s="4"/>
      <c r="Q175" s="4"/>
      <c r="R175" s="4"/>
      <c r="S175" s="72">
        <f t="shared" si="4"/>
        <v>0</v>
      </c>
      <c r="T175" s="72">
        <f>IF(G175="Vervalt",0,IF(G175=0,0,IF(LEN(G175)=0,0,(VLOOKUP($G175,PDC!$B$6:$I$74,6,FALSE)))))</f>
        <v>0</v>
      </c>
      <c r="U175" s="72">
        <f t="shared" si="5"/>
        <v>0</v>
      </c>
      <c r="V175" s="73">
        <f>IF(G175="Vervalt",0,IF(J175="Inkoop bij 3e partij",Q175*(1+PDC!$F$28),0))</f>
        <v>0</v>
      </c>
      <c r="W175" s="73">
        <f>IF(G175="Vervalt",0,IF(J175="Inkoop bij 3e partij",P175*(1+PDC!$F$27)+IF(G175=0,0,IF(LEN(G175)=0,0,VLOOKUP($G175,PDC!$B$6:$I$74,7,FALSE))),0))</f>
        <v>0</v>
      </c>
      <c r="X175" s="74">
        <f>IF(G175="Vervalt",0,IF(J175="Inkoop bij 3e partij",0,IF(G175=0,0,IF(LEN(G175)=0,0,VLOOKUP($G175,PDC!$B$6:$I$74,5,FALSE)))))</f>
        <v>0</v>
      </c>
      <c r="Y175" s="74">
        <f>IF(G175="Vervalt",0,IF(J175="On-Net maken",$M175*PDC!$F$23+$N175*PDC!$F$24+PDC!$F$22+$O175,0))</f>
        <v>0</v>
      </c>
    </row>
    <row r="176" spans="1:25" x14ac:dyDescent="0.3">
      <c r="A176" s="149" t="str">
        <f>IF(LEN(LocatieLijst!A176)=0,"",LocatieLijst!A176)</f>
        <v/>
      </c>
      <c r="B176" s="149" t="str">
        <f>IF(LEN(LocatieLijst!B176)=0,"",LocatieLijst!B176)</f>
        <v/>
      </c>
      <c r="C176" s="149" t="str">
        <f>IF(LEN(LocatieLijst!C176)=0,"",LocatieLijst!C176)</f>
        <v/>
      </c>
      <c r="D176" s="149" t="str">
        <f>IF(LEN(LocatieLijst!D176)=0,"",LocatieLijst!D176)</f>
        <v/>
      </c>
      <c r="E176" s="149" t="str">
        <f>IF(LEN(LocatieLijst!E176)=0,"",LocatieLijst!E176)</f>
        <v/>
      </c>
      <c r="F176" s="149" t="str">
        <f>IF(LEN(LocatieLijst!F176)=0,"",LocatieLijst!F176)</f>
        <v/>
      </c>
      <c r="G176" s="149" t="str">
        <f>IF(LEN(LocatieLijst!K176)=0,"",LocatieLijst!K176)</f>
        <v/>
      </c>
      <c r="H176" s="150" t="str">
        <f>IF(G176="Vervalt","Vervalt",IF(G176=0,"",IF(LEN(G176)=0,"",(VLOOKUP($G176,PDC!$B$6:$I$74,2,FALSE)))))</f>
        <v/>
      </c>
      <c r="I176" s="149" t="str">
        <f>IF(LEN(LocatieLijst!M176)=0,"",LocatieLijst!M176)</f>
        <v/>
      </c>
      <c r="J176" s="2"/>
      <c r="K176" s="2"/>
      <c r="L176" s="3"/>
      <c r="M176" s="8"/>
      <c r="N176" s="8"/>
      <c r="O176" s="12"/>
      <c r="P176" s="4"/>
      <c r="Q176" s="4"/>
      <c r="R176" s="4"/>
      <c r="S176" s="72">
        <f t="shared" si="4"/>
        <v>0</v>
      </c>
      <c r="T176" s="72">
        <f>IF(G176="Vervalt",0,IF(G176=0,0,IF(LEN(G176)=0,0,(VLOOKUP($G176,PDC!$B$6:$I$74,6,FALSE)))))</f>
        <v>0</v>
      </c>
      <c r="U176" s="72">
        <f t="shared" si="5"/>
        <v>0</v>
      </c>
      <c r="V176" s="73">
        <f>IF(G176="Vervalt",0,IF(J176="Inkoop bij 3e partij",Q176*(1+PDC!$F$28),0))</f>
        <v>0</v>
      </c>
      <c r="W176" s="73">
        <f>IF(G176="Vervalt",0,IF(J176="Inkoop bij 3e partij",P176*(1+PDC!$F$27)+IF(G176=0,0,IF(LEN(G176)=0,0,VLOOKUP($G176,PDC!$B$6:$I$74,7,FALSE))),0))</f>
        <v>0</v>
      </c>
      <c r="X176" s="74">
        <f>IF(G176="Vervalt",0,IF(J176="Inkoop bij 3e partij",0,IF(G176=0,0,IF(LEN(G176)=0,0,VLOOKUP($G176,PDC!$B$6:$I$74,5,FALSE)))))</f>
        <v>0</v>
      </c>
      <c r="Y176" s="74">
        <f>IF(G176="Vervalt",0,IF(J176="On-Net maken",$M176*PDC!$F$23+$N176*PDC!$F$24+PDC!$F$22+$O176,0))</f>
        <v>0</v>
      </c>
    </row>
    <row r="177" spans="1:25" x14ac:dyDescent="0.3">
      <c r="A177" s="149" t="str">
        <f>IF(LEN(LocatieLijst!A177)=0,"",LocatieLijst!A177)</f>
        <v/>
      </c>
      <c r="B177" s="149" t="str">
        <f>IF(LEN(LocatieLijst!B177)=0,"",LocatieLijst!B177)</f>
        <v/>
      </c>
      <c r="C177" s="149" t="str">
        <f>IF(LEN(LocatieLijst!C177)=0,"",LocatieLijst!C177)</f>
        <v/>
      </c>
      <c r="D177" s="149" t="str">
        <f>IF(LEN(LocatieLijst!D177)=0,"",LocatieLijst!D177)</f>
        <v/>
      </c>
      <c r="E177" s="149" t="str">
        <f>IF(LEN(LocatieLijst!E177)=0,"",LocatieLijst!E177)</f>
        <v/>
      </c>
      <c r="F177" s="149" t="str">
        <f>IF(LEN(LocatieLijst!F177)=0,"",LocatieLijst!F177)</f>
        <v/>
      </c>
      <c r="G177" s="149" t="str">
        <f>IF(LEN(LocatieLijst!K177)=0,"",LocatieLijst!K177)</f>
        <v/>
      </c>
      <c r="H177" s="150" t="str">
        <f>IF(G177="Vervalt","Vervalt",IF(G177=0,"",IF(LEN(G177)=0,"",(VLOOKUP($G177,PDC!$B$6:$I$74,2,FALSE)))))</f>
        <v/>
      </c>
      <c r="I177" s="149" t="str">
        <f>IF(LEN(LocatieLijst!M177)=0,"",LocatieLijst!M177)</f>
        <v/>
      </c>
      <c r="J177" s="2"/>
      <c r="K177" s="2"/>
      <c r="L177" s="3"/>
      <c r="M177" s="8"/>
      <c r="N177" s="8"/>
      <c r="O177" s="12"/>
      <c r="P177" s="4"/>
      <c r="Q177" s="4"/>
      <c r="R177" s="4"/>
      <c r="S177" s="72">
        <f t="shared" si="4"/>
        <v>0</v>
      </c>
      <c r="T177" s="72">
        <f>IF(G177="Vervalt",0,IF(G177=0,0,IF(LEN(G177)=0,0,(VLOOKUP($G177,PDC!$B$6:$I$74,6,FALSE)))))</f>
        <v>0</v>
      </c>
      <c r="U177" s="72">
        <f t="shared" si="5"/>
        <v>0</v>
      </c>
      <c r="V177" s="73">
        <f>IF(G177="Vervalt",0,IF(J177="Inkoop bij 3e partij",Q177*(1+PDC!$F$28),0))</f>
        <v>0</v>
      </c>
      <c r="W177" s="73">
        <f>IF(G177="Vervalt",0,IF(J177="Inkoop bij 3e partij",P177*(1+PDC!$F$27)+IF(G177=0,0,IF(LEN(G177)=0,0,VLOOKUP($G177,PDC!$B$6:$I$74,7,FALSE))),0))</f>
        <v>0</v>
      </c>
      <c r="X177" s="74">
        <f>IF(G177="Vervalt",0,IF(J177="Inkoop bij 3e partij",0,IF(G177=0,0,IF(LEN(G177)=0,0,VLOOKUP($G177,PDC!$B$6:$I$74,5,FALSE)))))</f>
        <v>0</v>
      </c>
      <c r="Y177" s="74">
        <f>IF(G177="Vervalt",0,IF(J177="On-Net maken",$M177*PDC!$F$23+$N177*PDC!$F$24+PDC!$F$22+$O177,0))</f>
        <v>0</v>
      </c>
    </row>
    <row r="178" spans="1:25" x14ac:dyDescent="0.3">
      <c r="A178" s="149" t="str">
        <f>IF(LEN(LocatieLijst!A178)=0,"",LocatieLijst!A178)</f>
        <v/>
      </c>
      <c r="B178" s="149" t="str">
        <f>IF(LEN(LocatieLijst!B178)=0,"",LocatieLijst!B178)</f>
        <v/>
      </c>
      <c r="C178" s="149" t="str">
        <f>IF(LEN(LocatieLijst!C178)=0,"",LocatieLijst!C178)</f>
        <v/>
      </c>
      <c r="D178" s="149" t="str">
        <f>IF(LEN(LocatieLijst!D178)=0,"",LocatieLijst!D178)</f>
        <v/>
      </c>
      <c r="E178" s="149" t="str">
        <f>IF(LEN(LocatieLijst!E178)=0,"",LocatieLijst!E178)</f>
        <v/>
      </c>
      <c r="F178" s="149" t="str">
        <f>IF(LEN(LocatieLijst!F178)=0,"",LocatieLijst!F178)</f>
        <v/>
      </c>
      <c r="G178" s="149" t="str">
        <f>IF(LEN(LocatieLijst!K178)=0,"",LocatieLijst!K178)</f>
        <v/>
      </c>
      <c r="H178" s="150" t="str">
        <f>IF(G178="Vervalt","Vervalt",IF(G178=0,"",IF(LEN(G178)=0,"",(VLOOKUP($G178,PDC!$B$6:$I$74,2,FALSE)))))</f>
        <v/>
      </c>
      <c r="I178" s="149" t="str">
        <f>IF(LEN(LocatieLijst!M178)=0,"",LocatieLijst!M178)</f>
        <v/>
      </c>
      <c r="J178" s="2"/>
      <c r="K178" s="2"/>
      <c r="L178" s="3"/>
      <c r="M178" s="8"/>
      <c r="N178" s="8"/>
      <c r="O178" s="12"/>
      <c r="P178" s="4"/>
      <c r="Q178" s="4"/>
      <c r="R178" s="4"/>
      <c r="S178" s="72">
        <f t="shared" si="4"/>
        <v>0</v>
      </c>
      <c r="T178" s="72">
        <f>IF(G178="Vervalt",0,IF(G178=0,0,IF(LEN(G178)=0,0,(VLOOKUP($G178,PDC!$B$6:$I$74,6,FALSE)))))</f>
        <v>0</v>
      </c>
      <c r="U178" s="72">
        <f t="shared" si="5"/>
        <v>0</v>
      </c>
      <c r="V178" s="73">
        <f>IF(G178="Vervalt",0,IF(J178="Inkoop bij 3e partij",Q178*(1+PDC!$F$28),0))</f>
        <v>0</v>
      </c>
      <c r="W178" s="73">
        <f>IF(G178="Vervalt",0,IF(J178="Inkoop bij 3e partij",P178*(1+PDC!$F$27)+IF(G178=0,0,IF(LEN(G178)=0,0,VLOOKUP($G178,PDC!$B$6:$I$74,7,FALSE))),0))</f>
        <v>0</v>
      </c>
      <c r="X178" s="74">
        <f>IF(G178="Vervalt",0,IF(J178="Inkoop bij 3e partij",0,IF(G178=0,0,IF(LEN(G178)=0,0,VLOOKUP($G178,PDC!$B$6:$I$74,5,FALSE)))))</f>
        <v>0</v>
      </c>
      <c r="Y178" s="74">
        <f>IF(G178="Vervalt",0,IF(J178="On-Net maken",$M178*PDC!$F$23+$N178*PDC!$F$24+PDC!$F$22+$O178,0))</f>
        <v>0</v>
      </c>
    </row>
    <row r="179" spans="1:25" x14ac:dyDescent="0.3">
      <c r="A179" s="149" t="str">
        <f>IF(LEN(LocatieLijst!A179)=0,"",LocatieLijst!A179)</f>
        <v/>
      </c>
      <c r="B179" s="149" t="str">
        <f>IF(LEN(LocatieLijst!B179)=0,"",LocatieLijst!B179)</f>
        <v/>
      </c>
      <c r="C179" s="149" t="str">
        <f>IF(LEN(LocatieLijst!C179)=0,"",LocatieLijst!C179)</f>
        <v/>
      </c>
      <c r="D179" s="149" t="str">
        <f>IF(LEN(LocatieLijst!D179)=0,"",LocatieLijst!D179)</f>
        <v/>
      </c>
      <c r="E179" s="149" t="str">
        <f>IF(LEN(LocatieLijst!E179)=0,"",LocatieLijst!E179)</f>
        <v/>
      </c>
      <c r="F179" s="149" t="str">
        <f>IF(LEN(LocatieLijst!F179)=0,"",LocatieLijst!F179)</f>
        <v/>
      </c>
      <c r="G179" s="149" t="str">
        <f>IF(LEN(LocatieLijst!K179)=0,"",LocatieLijst!K179)</f>
        <v/>
      </c>
      <c r="H179" s="150" t="str">
        <f>IF(G179="Vervalt","Vervalt",IF(G179=0,"",IF(LEN(G179)=0,"",(VLOOKUP($G179,PDC!$B$6:$I$74,2,FALSE)))))</f>
        <v/>
      </c>
      <c r="I179" s="149" t="str">
        <f>IF(LEN(LocatieLijst!M179)=0,"",LocatieLijst!M179)</f>
        <v/>
      </c>
      <c r="J179" s="2"/>
      <c r="K179" s="2"/>
      <c r="L179" s="3"/>
      <c r="M179" s="8"/>
      <c r="N179" s="8"/>
      <c r="O179" s="12"/>
      <c r="P179" s="4"/>
      <c r="Q179" s="4"/>
      <c r="R179" s="4"/>
      <c r="S179" s="72">
        <f t="shared" si="4"/>
        <v>0</v>
      </c>
      <c r="T179" s="72">
        <f>IF(G179="Vervalt",0,IF(G179=0,0,IF(LEN(G179)=0,0,(VLOOKUP($G179,PDC!$B$6:$I$74,6,FALSE)))))</f>
        <v>0</v>
      </c>
      <c r="U179" s="72">
        <f t="shared" si="5"/>
        <v>0</v>
      </c>
      <c r="V179" s="73">
        <f>IF(G179="Vervalt",0,IF(J179="Inkoop bij 3e partij",Q179*(1+PDC!$F$28),0))</f>
        <v>0</v>
      </c>
      <c r="W179" s="73">
        <f>IF(G179="Vervalt",0,IF(J179="Inkoop bij 3e partij",P179*(1+PDC!$F$27)+IF(G179=0,0,IF(LEN(G179)=0,0,VLOOKUP($G179,PDC!$B$6:$I$74,7,FALSE))),0))</f>
        <v>0</v>
      </c>
      <c r="X179" s="74">
        <f>IF(G179="Vervalt",0,IF(J179="Inkoop bij 3e partij",0,IF(G179=0,0,IF(LEN(G179)=0,0,VLOOKUP($G179,PDC!$B$6:$I$74,5,FALSE)))))</f>
        <v>0</v>
      </c>
      <c r="Y179" s="74">
        <f>IF(G179="Vervalt",0,IF(J179="On-Net maken",$M179*PDC!$F$23+$N179*PDC!$F$24+PDC!$F$22+$O179,0))</f>
        <v>0</v>
      </c>
    </row>
    <row r="180" spans="1:25" x14ac:dyDescent="0.3">
      <c r="A180" s="149" t="str">
        <f>IF(LEN(LocatieLijst!A180)=0,"",LocatieLijst!A180)</f>
        <v/>
      </c>
      <c r="B180" s="149" t="str">
        <f>IF(LEN(LocatieLijst!B180)=0,"",LocatieLijst!B180)</f>
        <v/>
      </c>
      <c r="C180" s="149" t="str">
        <f>IF(LEN(LocatieLijst!C180)=0,"",LocatieLijst!C180)</f>
        <v/>
      </c>
      <c r="D180" s="149" t="str">
        <f>IF(LEN(LocatieLijst!D180)=0,"",LocatieLijst!D180)</f>
        <v/>
      </c>
      <c r="E180" s="149" t="str">
        <f>IF(LEN(LocatieLijst!E180)=0,"",LocatieLijst!E180)</f>
        <v/>
      </c>
      <c r="F180" s="149" t="str">
        <f>IF(LEN(LocatieLijst!F180)=0,"",LocatieLijst!F180)</f>
        <v/>
      </c>
      <c r="G180" s="149" t="str">
        <f>IF(LEN(LocatieLijst!K180)=0,"",LocatieLijst!K180)</f>
        <v/>
      </c>
      <c r="H180" s="150" t="str">
        <f>IF(G180="Vervalt","Vervalt",IF(G180=0,"",IF(LEN(G180)=0,"",(VLOOKUP($G180,PDC!$B$6:$I$74,2,FALSE)))))</f>
        <v/>
      </c>
      <c r="I180" s="149" t="str">
        <f>IF(LEN(LocatieLijst!M180)=0,"",LocatieLijst!M180)</f>
        <v/>
      </c>
      <c r="J180" s="2"/>
      <c r="K180" s="2"/>
      <c r="L180" s="3"/>
      <c r="M180" s="8"/>
      <c r="N180" s="8"/>
      <c r="O180" s="12"/>
      <c r="P180" s="4"/>
      <c r="Q180" s="4"/>
      <c r="R180" s="4"/>
      <c r="S180" s="72">
        <f t="shared" si="4"/>
        <v>0</v>
      </c>
      <c r="T180" s="72">
        <f>IF(G180="Vervalt",0,IF(G180=0,0,IF(LEN(G180)=0,0,(VLOOKUP($G180,PDC!$B$6:$I$74,6,FALSE)))))</f>
        <v>0</v>
      </c>
      <c r="U180" s="72">
        <f t="shared" si="5"/>
        <v>0</v>
      </c>
      <c r="V180" s="73">
        <f>IF(G180="Vervalt",0,IF(J180="Inkoop bij 3e partij",Q180*(1+PDC!$F$28),0))</f>
        <v>0</v>
      </c>
      <c r="W180" s="73">
        <f>IF(G180="Vervalt",0,IF(J180="Inkoop bij 3e partij",P180*(1+PDC!$F$27)+IF(G180=0,0,IF(LEN(G180)=0,0,VLOOKUP($G180,PDC!$B$6:$I$74,7,FALSE))),0))</f>
        <v>0</v>
      </c>
      <c r="X180" s="74">
        <f>IF(G180="Vervalt",0,IF(J180="Inkoop bij 3e partij",0,IF(G180=0,0,IF(LEN(G180)=0,0,VLOOKUP($G180,PDC!$B$6:$I$74,5,FALSE)))))</f>
        <v>0</v>
      </c>
      <c r="Y180" s="74">
        <f>IF(G180="Vervalt",0,IF(J180="On-Net maken",$M180*PDC!$F$23+$N180*PDC!$F$24+PDC!$F$22+$O180,0))</f>
        <v>0</v>
      </c>
    </row>
    <row r="181" spans="1:25" x14ac:dyDescent="0.3">
      <c r="A181" s="149" t="str">
        <f>IF(LEN(LocatieLijst!A181)=0,"",LocatieLijst!A181)</f>
        <v/>
      </c>
      <c r="B181" s="149" t="str">
        <f>IF(LEN(LocatieLijst!B181)=0,"",LocatieLijst!B181)</f>
        <v/>
      </c>
      <c r="C181" s="149" t="str">
        <f>IF(LEN(LocatieLijst!C181)=0,"",LocatieLijst!C181)</f>
        <v/>
      </c>
      <c r="D181" s="149" t="str">
        <f>IF(LEN(LocatieLijst!D181)=0,"",LocatieLijst!D181)</f>
        <v/>
      </c>
      <c r="E181" s="149" t="str">
        <f>IF(LEN(LocatieLijst!E181)=0,"",LocatieLijst!E181)</f>
        <v/>
      </c>
      <c r="F181" s="149" t="str">
        <f>IF(LEN(LocatieLijst!F181)=0,"",LocatieLijst!F181)</f>
        <v/>
      </c>
      <c r="G181" s="149" t="str">
        <f>IF(LEN(LocatieLijst!K181)=0,"",LocatieLijst!K181)</f>
        <v/>
      </c>
      <c r="H181" s="150" t="str">
        <f>IF(G181="Vervalt","Vervalt",IF(G181=0,"",IF(LEN(G181)=0,"",(VLOOKUP($G181,PDC!$B$6:$I$74,2,FALSE)))))</f>
        <v/>
      </c>
      <c r="I181" s="149" t="str">
        <f>IF(LEN(LocatieLijst!M181)=0,"",LocatieLijst!M181)</f>
        <v/>
      </c>
      <c r="J181" s="2"/>
      <c r="K181" s="2"/>
      <c r="L181" s="3"/>
      <c r="M181" s="8"/>
      <c r="N181" s="8"/>
      <c r="O181" s="12"/>
      <c r="P181" s="4"/>
      <c r="Q181" s="4"/>
      <c r="R181" s="4"/>
      <c r="S181" s="72">
        <f t="shared" si="4"/>
        <v>0</v>
      </c>
      <c r="T181" s="72">
        <f>IF(G181="Vervalt",0,IF(G181=0,0,IF(LEN(G181)=0,0,(VLOOKUP($G181,PDC!$B$6:$I$74,6,FALSE)))))</f>
        <v>0</v>
      </c>
      <c r="U181" s="72">
        <f t="shared" si="5"/>
        <v>0</v>
      </c>
      <c r="V181" s="73">
        <f>IF(G181="Vervalt",0,IF(J181="Inkoop bij 3e partij",Q181*(1+PDC!$F$28),0))</f>
        <v>0</v>
      </c>
      <c r="W181" s="73">
        <f>IF(G181="Vervalt",0,IF(J181="Inkoop bij 3e partij",P181*(1+PDC!$F$27)+IF(G181=0,0,IF(LEN(G181)=0,0,VLOOKUP($G181,PDC!$B$6:$I$74,7,FALSE))),0))</f>
        <v>0</v>
      </c>
      <c r="X181" s="74">
        <f>IF(G181="Vervalt",0,IF(J181="Inkoop bij 3e partij",0,IF(G181=0,0,IF(LEN(G181)=0,0,VLOOKUP($G181,PDC!$B$6:$I$74,5,FALSE)))))</f>
        <v>0</v>
      </c>
      <c r="Y181" s="74">
        <f>IF(G181="Vervalt",0,IF(J181="On-Net maken",$M181*PDC!$F$23+$N181*PDC!$F$24+PDC!$F$22+$O181,0))</f>
        <v>0</v>
      </c>
    </row>
    <row r="182" spans="1:25" x14ac:dyDescent="0.3">
      <c r="A182" s="149" t="str">
        <f>IF(LEN(LocatieLijst!A182)=0,"",LocatieLijst!A182)</f>
        <v/>
      </c>
      <c r="B182" s="149" t="str">
        <f>IF(LEN(LocatieLijst!B182)=0,"",LocatieLijst!B182)</f>
        <v/>
      </c>
      <c r="C182" s="149" t="str">
        <f>IF(LEN(LocatieLijst!C182)=0,"",LocatieLijst!C182)</f>
        <v/>
      </c>
      <c r="D182" s="149" t="str">
        <f>IF(LEN(LocatieLijst!D182)=0,"",LocatieLijst!D182)</f>
        <v/>
      </c>
      <c r="E182" s="149" t="str">
        <f>IF(LEN(LocatieLijst!E182)=0,"",LocatieLijst!E182)</f>
        <v/>
      </c>
      <c r="F182" s="149" t="str">
        <f>IF(LEN(LocatieLijst!F182)=0,"",LocatieLijst!F182)</f>
        <v/>
      </c>
      <c r="G182" s="149" t="str">
        <f>IF(LEN(LocatieLijst!K182)=0,"",LocatieLijst!K182)</f>
        <v/>
      </c>
      <c r="H182" s="150" t="str">
        <f>IF(G182="Vervalt","Vervalt",IF(G182=0,"",IF(LEN(G182)=0,"",(VLOOKUP($G182,PDC!$B$6:$I$74,2,FALSE)))))</f>
        <v/>
      </c>
      <c r="I182" s="149" t="str">
        <f>IF(LEN(LocatieLijst!M182)=0,"",LocatieLijst!M182)</f>
        <v/>
      </c>
      <c r="J182" s="2"/>
      <c r="K182" s="2"/>
      <c r="L182" s="3"/>
      <c r="M182" s="8"/>
      <c r="N182" s="8"/>
      <c r="O182" s="12"/>
      <c r="P182" s="4"/>
      <c r="Q182" s="4"/>
      <c r="R182" s="4"/>
      <c r="S182" s="72">
        <f t="shared" si="4"/>
        <v>0</v>
      </c>
      <c r="T182" s="72">
        <f>IF(G182="Vervalt",0,IF(G182=0,0,IF(LEN(G182)=0,0,(VLOOKUP($G182,PDC!$B$6:$I$74,6,FALSE)))))</f>
        <v>0</v>
      </c>
      <c r="U182" s="72">
        <f t="shared" si="5"/>
        <v>0</v>
      </c>
      <c r="V182" s="73">
        <f>IF(G182="Vervalt",0,IF(J182="Inkoop bij 3e partij",Q182*(1+PDC!$F$28),0))</f>
        <v>0</v>
      </c>
      <c r="W182" s="73">
        <f>IF(G182="Vervalt",0,IF(J182="Inkoop bij 3e partij",P182*(1+PDC!$F$27)+IF(G182=0,0,IF(LEN(G182)=0,0,VLOOKUP($G182,PDC!$B$6:$I$74,7,FALSE))),0))</f>
        <v>0</v>
      </c>
      <c r="X182" s="74">
        <f>IF(G182="Vervalt",0,IF(J182="Inkoop bij 3e partij",0,IF(G182=0,0,IF(LEN(G182)=0,0,VLOOKUP($G182,PDC!$B$6:$I$74,5,FALSE)))))</f>
        <v>0</v>
      </c>
      <c r="Y182" s="74">
        <f>IF(G182="Vervalt",0,IF(J182="On-Net maken",$M182*PDC!$F$23+$N182*PDC!$F$24+PDC!$F$22+$O182,0))</f>
        <v>0</v>
      </c>
    </row>
    <row r="183" spans="1:25" x14ac:dyDescent="0.3">
      <c r="A183" s="149" t="str">
        <f>IF(LEN(LocatieLijst!A183)=0,"",LocatieLijst!A183)</f>
        <v/>
      </c>
      <c r="B183" s="149" t="str">
        <f>IF(LEN(LocatieLijst!B183)=0,"",LocatieLijst!B183)</f>
        <v/>
      </c>
      <c r="C183" s="149" t="str">
        <f>IF(LEN(LocatieLijst!C183)=0,"",LocatieLijst!C183)</f>
        <v/>
      </c>
      <c r="D183" s="149" t="str">
        <f>IF(LEN(LocatieLijst!D183)=0,"",LocatieLijst!D183)</f>
        <v/>
      </c>
      <c r="E183" s="149" t="str">
        <f>IF(LEN(LocatieLijst!E183)=0,"",LocatieLijst!E183)</f>
        <v/>
      </c>
      <c r="F183" s="149" t="str">
        <f>IF(LEN(LocatieLijst!F183)=0,"",LocatieLijst!F183)</f>
        <v/>
      </c>
      <c r="G183" s="149" t="str">
        <f>IF(LEN(LocatieLijst!K183)=0,"",LocatieLijst!K183)</f>
        <v/>
      </c>
      <c r="H183" s="150" t="str">
        <f>IF(G183="Vervalt","Vervalt",IF(G183=0,"",IF(LEN(G183)=0,"",(VLOOKUP($G183,PDC!$B$6:$I$74,2,FALSE)))))</f>
        <v/>
      </c>
      <c r="I183" s="149" t="str">
        <f>IF(LEN(LocatieLijst!M183)=0,"",LocatieLijst!M183)</f>
        <v/>
      </c>
      <c r="J183" s="2"/>
      <c r="K183" s="2"/>
      <c r="L183" s="3"/>
      <c r="M183" s="8"/>
      <c r="N183" s="8"/>
      <c r="O183" s="12"/>
      <c r="P183" s="4"/>
      <c r="Q183" s="4"/>
      <c r="R183" s="4"/>
      <c r="S183" s="72">
        <f t="shared" si="4"/>
        <v>0</v>
      </c>
      <c r="T183" s="72">
        <f>IF(G183="Vervalt",0,IF(G183=0,0,IF(LEN(G183)=0,0,(VLOOKUP($G183,PDC!$B$6:$I$74,6,FALSE)))))</f>
        <v>0</v>
      </c>
      <c r="U183" s="72">
        <f t="shared" si="5"/>
        <v>0</v>
      </c>
      <c r="V183" s="73">
        <f>IF(G183="Vervalt",0,IF(J183="Inkoop bij 3e partij",Q183*(1+PDC!$F$28),0))</f>
        <v>0</v>
      </c>
      <c r="W183" s="73">
        <f>IF(G183="Vervalt",0,IF(J183="Inkoop bij 3e partij",P183*(1+PDC!$F$27)+IF(G183=0,0,IF(LEN(G183)=0,0,VLOOKUP($G183,PDC!$B$6:$I$74,7,FALSE))),0))</f>
        <v>0</v>
      </c>
      <c r="X183" s="74">
        <f>IF(G183="Vervalt",0,IF(J183="Inkoop bij 3e partij",0,IF(G183=0,0,IF(LEN(G183)=0,0,VLOOKUP($G183,PDC!$B$6:$I$74,5,FALSE)))))</f>
        <v>0</v>
      </c>
      <c r="Y183" s="74">
        <f>IF(G183="Vervalt",0,IF(J183="On-Net maken",$M183*PDC!$F$23+$N183*PDC!$F$24+PDC!$F$22+$O183,0))</f>
        <v>0</v>
      </c>
    </row>
    <row r="184" spans="1:25" x14ac:dyDescent="0.3">
      <c r="A184" s="149" t="str">
        <f>IF(LEN(LocatieLijst!A184)=0,"",LocatieLijst!A184)</f>
        <v/>
      </c>
      <c r="B184" s="149" t="str">
        <f>IF(LEN(LocatieLijst!B184)=0,"",LocatieLijst!B184)</f>
        <v/>
      </c>
      <c r="C184" s="149" t="str">
        <f>IF(LEN(LocatieLijst!C184)=0,"",LocatieLijst!C184)</f>
        <v/>
      </c>
      <c r="D184" s="149" t="str">
        <f>IF(LEN(LocatieLijst!D184)=0,"",LocatieLijst!D184)</f>
        <v/>
      </c>
      <c r="E184" s="149" t="str">
        <f>IF(LEN(LocatieLijst!E184)=0,"",LocatieLijst!E184)</f>
        <v/>
      </c>
      <c r="F184" s="149" t="str">
        <f>IF(LEN(LocatieLijst!F184)=0,"",LocatieLijst!F184)</f>
        <v/>
      </c>
      <c r="G184" s="149" t="str">
        <f>IF(LEN(LocatieLijst!K184)=0,"",LocatieLijst!K184)</f>
        <v/>
      </c>
      <c r="H184" s="150" t="str">
        <f>IF(G184="Vervalt","Vervalt",IF(G184=0,"",IF(LEN(G184)=0,"",(VLOOKUP($G184,PDC!$B$6:$I$74,2,FALSE)))))</f>
        <v/>
      </c>
      <c r="I184" s="149" t="str">
        <f>IF(LEN(LocatieLijst!M184)=0,"",LocatieLijst!M184)</f>
        <v/>
      </c>
      <c r="J184" s="2"/>
      <c r="K184" s="2"/>
      <c r="L184" s="3"/>
      <c r="M184" s="8"/>
      <c r="N184" s="8"/>
      <c r="O184" s="12"/>
      <c r="P184" s="4"/>
      <c r="Q184" s="4"/>
      <c r="R184" s="4"/>
      <c r="S184" s="72">
        <f t="shared" si="4"/>
        <v>0</v>
      </c>
      <c r="T184" s="72">
        <f>IF(G184="Vervalt",0,IF(G184=0,0,IF(LEN(G184)=0,0,(VLOOKUP($G184,PDC!$B$6:$I$74,6,FALSE)))))</f>
        <v>0</v>
      </c>
      <c r="U184" s="72">
        <f t="shared" si="5"/>
        <v>0</v>
      </c>
      <c r="V184" s="73">
        <f>IF(G184="Vervalt",0,IF(J184="Inkoop bij 3e partij",Q184*(1+PDC!$F$28),0))</f>
        <v>0</v>
      </c>
      <c r="W184" s="73">
        <f>IF(G184="Vervalt",0,IF(J184="Inkoop bij 3e partij",P184*(1+PDC!$F$27)+IF(G184=0,0,IF(LEN(G184)=0,0,VLOOKUP($G184,PDC!$B$6:$I$74,7,FALSE))),0))</f>
        <v>0</v>
      </c>
      <c r="X184" s="74">
        <f>IF(G184="Vervalt",0,IF(J184="Inkoop bij 3e partij",0,IF(G184=0,0,IF(LEN(G184)=0,0,VLOOKUP($G184,PDC!$B$6:$I$74,5,FALSE)))))</f>
        <v>0</v>
      </c>
      <c r="Y184" s="74">
        <f>IF(G184="Vervalt",0,IF(J184="On-Net maken",$M184*PDC!$F$23+$N184*PDC!$F$24+PDC!$F$22+$O184,0))</f>
        <v>0</v>
      </c>
    </row>
    <row r="185" spans="1:25" x14ac:dyDescent="0.3">
      <c r="A185" s="149" t="str">
        <f>IF(LEN(LocatieLijst!A185)=0,"",LocatieLijst!A185)</f>
        <v/>
      </c>
      <c r="B185" s="149" t="str">
        <f>IF(LEN(LocatieLijst!B185)=0,"",LocatieLijst!B185)</f>
        <v/>
      </c>
      <c r="C185" s="149" t="str">
        <f>IF(LEN(LocatieLijst!C185)=0,"",LocatieLijst!C185)</f>
        <v/>
      </c>
      <c r="D185" s="149" t="str">
        <f>IF(LEN(LocatieLijst!D185)=0,"",LocatieLijst!D185)</f>
        <v/>
      </c>
      <c r="E185" s="149" t="str">
        <f>IF(LEN(LocatieLijst!E185)=0,"",LocatieLijst!E185)</f>
        <v/>
      </c>
      <c r="F185" s="149" t="str">
        <f>IF(LEN(LocatieLijst!F185)=0,"",LocatieLijst!F185)</f>
        <v/>
      </c>
      <c r="G185" s="149" t="str">
        <f>IF(LEN(LocatieLijst!K185)=0,"",LocatieLijst!K185)</f>
        <v/>
      </c>
      <c r="H185" s="150" t="str">
        <f>IF(G185="Vervalt","Vervalt",IF(G185=0,"",IF(LEN(G185)=0,"",(VLOOKUP($G185,PDC!$B$6:$I$74,2,FALSE)))))</f>
        <v/>
      </c>
      <c r="I185" s="149" t="str">
        <f>IF(LEN(LocatieLijst!M185)=0,"",LocatieLijst!M185)</f>
        <v/>
      </c>
      <c r="J185" s="2"/>
      <c r="K185" s="2"/>
      <c r="L185" s="3"/>
      <c r="M185" s="8"/>
      <c r="N185" s="8"/>
      <c r="O185" s="12"/>
      <c r="P185" s="4"/>
      <c r="Q185" s="4"/>
      <c r="R185" s="4"/>
      <c r="S185" s="72">
        <f t="shared" si="4"/>
        <v>0</v>
      </c>
      <c r="T185" s="72">
        <f>IF(G185="Vervalt",0,IF(G185=0,0,IF(LEN(G185)=0,0,(VLOOKUP($G185,PDC!$B$6:$I$74,6,FALSE)))))</f>
        <v>0</v>
      </c>
      <c r="U185" s="72">
        <f t="shared" si="5"/>
        <v>0</v>
      </c>
      <c r="V185" s="73">
        <f>IF(G185="Vervalt",0,IF(J185="Inkoop bij 3e partij",Q185*(1+PDC!$F$28),0))</f>
        <v>0</v>
      </c>
      <c r="W185" s="73">
        <f>IF(G185="Vervalt",0,IF(J185="Inkoop bij 3e partij",P185*(1+PDC!$F$27)+IF(G185=0,0,IF(LEN(G185)=0,0,VLOOKUP($G185,PDC!$B$6:$I$74,7,FALSE))),0))</f>
        <v>0</v>
      </c>
      <c r="X185" s="74">
        <f>IF(G185="Vervalt",0,IF(J185="Inkoop bij 3e partij",0,IF(G185=0,0,IF(LEN(G185)=0,0,VLOOKUP($G185,PDC!$B$6:$I$74,5,FALSE)))))</f>
        <v>0</v>
      </c>
      <c r="Y185" s="74">
        <f>IF(G185="Vervalt",0,IF(J185="On-Net maken",$M185*PDC!$F$23+$N185*PDC!$F$24+PDC!$F$22+$O185,0))</f>
        <v>0</v>
      </c>
    </row>
    <row r="186" spans="1:25" x14ac:dyDescent="0.3">
      <c r="A186" s="149" t="str">
        <f>IF(LEN(LocatieLijst!A186)=0,"",LocatieLijst!A186)</f>
        <v/>
      </c>
      <c r="B186" s="149" t="str">
        <f>IF(LEN(LocatieLijst!B186)=0,"",LocatieLijst!B186)</f>
        <v/>
      </c>
      <c r="C186" s="149" t="str">
        <f>IF(LEN(LocatieLijst!C186)=0,"",LocatieLijst!C186)</f>
        <v/>
      </c>
      <c r="D186" s="149" t="str">
        <f>IF(LEN(LocatieLijst!D186)=0,"",LocatieLijst!D186)</f>
        <v/>
      </c>
      <c r="E186" s="149" t="str">
        <f>IF(LEN(LocatieLijst!E186)=0,"",LocatieLijst!E186)</f>
        <v/>
      </c>
      <c r="F186" s="149" t="str">
        <f>IF(LEN(LocatieLijst!F186)=0,"",LocatieLijst!F186)</f>
        <v/>
      </c>
      <c r="G186" s="149" t="str">
        <f>IF(LEN(LocatieLijst!K186)=0,"",LocatieLijst!K186)</f>
        <v/>
      </c>
      <c r="H186" s="150" t="str">
        <f>IF(G186="Vervalt","Vervalt",IF(G186=0,"",IF(LEN(G186)=0,"",(VLOOKUP($G186,PDC!$B$6:$I$74,2,FALSE)))))</f>
        <v/>
      </c>
      <c r="I186" s="149" t="str">
        <f>IF(LEN(LocatieLijst!M186)=0,"",LocatieLijst!M186)</f>
        <v/>
      </c>
      <c r="J186" s="2"/>
      <c r="K186" s="2"/>
      <c r="L186" s="3"/>
      <c r="M186" s="8"/>
      <c r="N186" s="8"/>
      <c r="O186" s="12"/>
      <c r="P186" s="4"/>
      <c r="Q186" s="4"/>
      <c r="R186" s="4"/>
      <c r="S186" s="72">
        <f t="shared" si="4"/>
        <v>0</v>
      </c>
      <c r="T186" s="72">
        <f>IF(G186="Vervalt",0,IF(G186=0,0,IF(LEN(G186)=0,0,(VLOOKUP($G186,PDC!$B$6:$I$74,6,FALSE)))))</f>
        <v>0</v>
      </c>
      <c r="U186" s="72">
        <f t="shared" si="5"/>
        <v>0</v>
      </c>
      <c r="V186" s="73">
        <f>IF(G186="Vervalt",0,IF(J186="Inkoop bij 3e partij",Q186*(1+PDC!$F$28),0))</f>
        <v>0</v>
      </c>
      <c r="W186" s="73">
        <f>IF(G186="Vervalt",0,IF(J186="Inkoop bij 3e partij",P186*(1+PDC!$F$27)+IF(G186=0,0,IF(LEN(G186)=0,0,VLOOKUP($G186,PDC!$B$6:$I$74,7,FALSE))),0))</f>
        <v>0</v>
      </c>
      <c r="X186" s="74">
        <f>IF(G186="Vervalt",0,IF(J186="Inkoop bij 3e partij",0,IF(G186=0,0,IF(LEN(G186)=0,0,VLOOKUP($G186,PDC!$B$6:$I$74,5,FALSE)))))</f>
        <v>0</v>
      </c>
      <c r="Y186" s="74">
        <f>IF(G186="Vervalt",0,IF(J186="On-Net maken",$M186*PDC!$F$23+$N186*PDC!$F$24+PDC!$F$22+$O186,0))</f>
        <v>0</v>
      </c>
    </row>
    <row r="187" spans="1:25" x14ac:dyDescent="0.3">
      <c r="A187" s="149" t="str">
        <f>IF(LEN(LocatieLijst!A187)=0,"",LocatieLijst!A187)</f>
        <v/>
      </c>
      <c r="B187" s="149" t="str">
        <f>IF(LEN(LocatieLijst!B187)=0,"",LocatieLijst!B187)</f>
        <v/>
      </c>
      <c r="C187" s="149" t="str">
        <f>IF(LEN(LocatieLijst!C187)=0,"",LocatieLijst!C187)</f>
        <v/>
      </c>
      <c r="D187" s="149" t="str">
        <f>IF(LEN(LocatieLijst!D187)=0,"",LocatieLijst!D187)</f>
        <v/>
      </c>
      <c r="E187" s="149" t="str">
        <f>IF(LEN(LocatieLijst!E187)=0,"",LocatieLijst!E187)</f>
        <v/>
      </c>
      <c r="F187" s="149" t="str">
        <f>IF(LEN(LocatieLijst!F187)=0,"",LocatieLijst!F187)</f>
        <v/>
      </c>
      <c r="G187" s="149" t="str">
        <f>IF(LEN(LocatieLijst!K187)=0,"",LocatieLijst!K187)</f>
        <v/>
      </c>
      <c r="H187" s="150" t="str">
        <f>IF(G187="Vervalt","Vervalt",IF(G187=0,"",IF(LEN(G187)=0,"",(VLOOKUP($G187,PDC!$B$6:$I$74,2,FALSE)))))</f>
        <v/>
      </c>
      <c r="I187" s="149" t="str">
        <f>IF(LEN(LocatieLijst!M187)=0,"",LocatieLijst!M187)</f>
        <v/>
      </c>
      <c r="J187" s="2"/>
      <c r="K187" s="2"/>
      <c r="L187" s="3"/>
      <c r="M187" s="8"/>
      <c r="N187" s="8"/>
      <c r="O187" s="12"/>
      <c r="P187" s="4"/>
      <c r="Q187" s="4"/>
      <c r="R187" s="4"/>
      <c r="S187" s="72">
        <f t="shared" si="4"/>
        <v>0</v>
      </c>
      <c r="T187" s="72">
        <f>IF(G187="Vervalt",0,IF(G187=0,0,IF(LEN(G187)=0,0,(VLOOKUP($G187,PDC!$B$6:$I$74,6,FALSE)))))</f>
        <v>0</v>
      </c>
      <c r="U187" s="72">
        <f t="shared" si="5"/>
        <v>0</v>
      </c>
      <c r="V187" s="73">
        <f>IF(G187="Vervalt",0,IF(J187="Inkoop bij 3e partij",Q187*(1+PDC!$F$28),0))</f>
        <v>0</v>
      </c>
      <c r="W187" s="73">
        <f>IF(G187="Vervalt",0,IF(J187="Inkoop bij 3e partij",P187*(1+PDC!$F$27)+IF(G187=0,0,IF(LEN(G187)=0,0,VLOOKUP($G187,PDC!$B$6:$I$74,7,FALSE))),0))</f>
        <v>0</v>
      </c>
      <c r="X187" s="74">
        <f>IF(G187="Vervalt",0,IF(J187="Inkoop bij 3e partij",0,IF(G187=0,0,IF(LEN(G187)=0,0,VLOOKUP($G187,PDC!$B$6:$I$74,5,FALSE)))))</f>
        <v>0</v>
      </c>
      <c r="Y187" s="74">
        <f>IF(G187="Vervalt",0,IF(J187="On-Net maken",$M187*PDC!$F$23+$N187*PDC!$F$24+PDC!$F$22+$O187,0))</f>
        <v>0</v>
      </c>
    </row>
    <row r="188" spans="1:25" x14ac:dyDescent="0.3">
      <c r="A188" s="149" t="str">
        <f>IF(LEN(LocatieLijst!A188)=0,"",LocatieLijst!A188)</f>
        <v/>
      </c>
      <c r="B188" s="149" t="str">
        <f>IF(LEN(LocatieLijst!B188)=0,"",LocatieLijst!B188)</f>
        <v/>
      </c>
      <c r="C188" s="149" t="str">
        <f>IF(LEN(LocatieLijst!C188)=0,"",LocatieLijst!C188)</f>
        <v/>
      </c>
      <c r="D188" s="149" t="str">
        <f>IF(LEN(LocatieLijst!D188)=0,"",LocatieLijst!D188)</f>
        <v/>
      </c>
      <c r="E188" s="149" t="str">
        <f>IF(LEN(LocatieLijst!E188)=0,"",LocatieLijst!E188)</f>
        <v/>
      </c>
      <c r="F188" s="149" t="str">
        <f>IF(LEN(LocatieLijst!F188)=0,"",LocatieLijst!F188)</f>
        <v/>
      </c>
      <c r="G188" s="149" t="str">
        <f>IF(LEN(LocatieLijst!K188)=0,"",LocatieLijst!K188)</f>
        <v/>
      </c>
      <c r="H188" s="150" t="str">
        <f>IF(G188="Vervalt","Vervalt",IF(G188=0,"",IF(LEN(G188)=0,"",(VLOOKUP($G188,PDC!$B$6:$I$74,2,FALSE)))))</f>
        <v/>
      </c>
      <c r="I188" s="149" t="str">
        <f>IF(LEN(LocatieLijst!M188)=0,"",LocatieLijst!M188)</f>
        <v/>
      </c>
      <c r="J188" s="2"/>
      <c r="K188" s="2"/>
      <c r="L188" s="3"/>
      <c r="M188" s="8"/>
      <c r="N188" s="8"/>
      <c r="O188" s="12"/>
      <c r="P188" s="4"/>
      <c r="Q188" s="4"/>
      <c r="R188" s="4"/>
      <c r="S188" s="72">
        <f t="shared" si="4"/>
        <v>0</v>
      </c>
      <c r="T188" s="72">
        <f>IF(G188="Vervalt",0,IF(G188=0,0,IF(LEN(G188)=0,0,(VLOOKUP($G188,PDC!$B$6:$I$74,6,FALSE)))))</f>
        <v>0</v>
      </c>
      <c r="U188" s="72">
        <f t="shared" si="5"/>
        <v>0</v>
      </c>
      <c r="V188" s="73">
        <f>IF(G188="Vervalt",0,IF(J188="Inkoop bij 3e partij",Q188*(1+PDC!$F$28),0))</f>
        <v>0</v>
      </c>
      <c r="W188" s="73">
        <f>IF(G188="Vervalt",0,IF(J188="Inkoop bij 3e partij",P188*(1+PDC!$F$27)+IF(G188=0,0,IF(LEN(G188)=0,0,VLOOKUP($G188,PDC!$B$6:$I$74,7,FALSE))),0))</f>
        <v>0</v>
      </c>
      <c r="X188" s="74">
        <f>IF(G188="Vervalt",0,IF(J188="Inkoop bij 3e partij",0,IF(G188=0,0,IF(LEN(G188)=0,0,VLOOKUP($G188,PDC!$B$6:$I$74,5,FALSE)))))</f>
        <v>0</v>
      </c>
      <c r="Y188" s="74">
        <f>IF(G188="Vervalt",0,IF(J188="On-Net maken",$M188*PDC!$F$23+$N188*PDC!$F$24+PDC!$F$22+$O188,0))</f>
        <v>0</v>
      </c>
    </row>
    <row r="189" spans="1:25" x14ac:dyDescent="0.3">
      <c r="A189" s="149" t="str">
        <f>IF(LEN(LocatieLijst!A189)=0,"",LocatieLijst!A189)</f>
        <v/>
      </c>
      <c r="B189" s="149" t="str">
        <f>IF(LEN(LocatieLijst!B189)=0,"",LocatieLijst!B189)</f>
        <v/>
      </c>
      <c r="C189" s="149" t="str">
        <f>IF(LEN(LocatieLijst!C189)=0,"",LocatieLijst!C189)</f>
        <v/>
      </c>
      <c r="D189" s="149" t="str">
        <f>IF(LEN(LocatieLijst!D189)=0,"",LocatieLijst!D189)</f>
        <v/>
      </c>
      <c r="E189" s="149" t="str">
        <f>IF(LEN(LocatieLijst!E189)=0,"",LocatieLijst!E189)</f>
        <v/>
      </c>
      <c r="F189" s="149" t="str">
        <f>IF(LEN(LocatieLijst!F189)=0,"",LocatieLijst!F189)</f>
        <v/>
      </c>
      <c r="G189" s="149" t="str">
        <f>IF(LEN(LocatieLijst!K189)=0,"",LocatieLijst!K189)</f>
        <v/>
      </c>
      <c r="H189" s="150" t="str">
        <f>IF(G189="Vervalt","Vervalt",IF(G189=0,"",IF(LEN(G189)=0,"",(VLOOKUP($G189,PDC!$B$6:$I$74,2,FALSE)))))</f>
        <v/>
      </c>
      <c r="I189" s="149" t="str">
        <f>IF(LEN(LocatieLijst!M189)=0,"",LocatieLijst!M189)</f>
        <v/>
      </c>
      <c r="J189" s="2"/>
      <c r="K189" s="2"/>
      <c r="L189" s="3"/>
      <c r="M189" s="8"/>
      <c r="N189" s="8"/>
      <c r="O189" s="12"/>
      <c r="P189" s="4"/>
      <c r="Q189" s="4"/>
      <c r="R189" s="4"/>
      <c r="S189" s="72">
        <f t="shared" si="4"/>
        <v>0</v>
      </c>
      <c r="T189" s="72">
        <f>IF(G189="Vervalt",0,IF(G189=0,0,IF(LEN(G189)=0,0,(VLOOKUP($G189,PDC!$B$6:$I$74,6,FALSE)))))</f>
        <v>0</v>
      </c>
      <c r="U189" s="72">
        <f t="shared" si="5"/>
        <v>0</v>
      </c>
      <c r="V189" s="73">
        <f>IF(G189="Vervalt",0,IF(J189="Inkoop bij 3e partij",Q189*(1+PDC!$F$28),0))</f>
        <v>0</v>
      </c>
      <c r="W189" s="73">
        <f>IF(G189="Vervalt",0,IF(J189="Inkoop bij 3e partij",P189*(1+PDC!$F$27)+IF(G189=0,0,IF(LEN(G189)=0,0,VLOOKUP($G189,PDC!$B$6:$I$74,7,FALSE))),0))</f>
        <v>0</v>
      </c>
      <c r="X189" s="74">
        <f>IF(G189="Vervalt",0,IF(J189="Inkoop bij 3e partij",0,IF(G189=0,0,IF(LEN(G189)=0,0,VLOOKUP($G189,PDC!$B$6:$I$74,5,FALSE)))))</f>
        <v>0</v>
      </c>
      <c r="Y189" s="74">
        <f>IF(G189="Vervalt",0,IF(J189="On-Net maken",$M189*PDC!$F$23+$N189*PDC!$F$24+PDC!$F$22+$O189,0))</f>
        <v>0</v>
      </c>
    </row>
    <row r="190" spans="1:25" x14ac:dyDescent="0.3">
      <c r="A190" s="149" t="str">
        <f>IF(LEN(LocatieLijst!A190)=0,"",LocatieLijst!A190)</f>
        <v/>
      </c>
      <c r="B190" s="149" t="str">
        <f>IF(LEN(LocatieLijst!B190)=0,"",LocatieLijst!B190)</f>
        <v/>
      </c>
      <c r="C190" s="149" t="str">
        <f>IF(LEN(LocatieLijst!C190)=0,"",LocatieLijst!C190)</f>
        <v/>
      </c>
      <c r="D190" s="149" t="str">
        <f>IF(LEN(LocatieLijst!D190)=0,"",LocatieLijst!D190)</f>
        <v/>
      </c>
      <c r="E190" s="149" t="str">
        <f>IF(LEN(LocatieLijst!E190)=0,"",LocatieLijst!E190)</f>
        <v/>
      </c>
      <c r="F190" s="149" t="str">
        <f>IF(LEN(LocatieLijst!F190)=0,"",LocatieLijst!F190)</f>
        <v/>
      </c>
      <c r="G190" s="149" t="str">
        <f>IF(LEN(LocatieLijst!K190)=0,"",LocatieLijst!K190)</f>
        <v/>
      </c>
      <c r="H190" s="150" t="str">
        <f>IF(G190="Vervalt","Vervalt",IF(G190=0,"",IF(LEN(G190)=0,"",(VLOOKUP($G190,PDC!$B$6:$I$74,2,FALSE)))))</f>
        <v/>
      </c>
      <c r="I190" s="149" t="str">
        <f>IF(LEN(LocatieLijst!M190)=0,"",LocatieLijst!M190)</f>
        <v/>
      </c>
      <c r="J190" s="2"/>
      <c r="K190" s="2"/>
      <c r="L190" s="3"/>
      <c r="M190" s="8"/>
      <c r="N190" s="8"/>
      <c r="O190" s="12"/>
      <c r="P190" s="4"/>
      <c r="Q190" s="4"/>
      <c r="R190" s="4"/>
      <c r="S190" s="72">
        <f t="shared" si="4"/>
        <v>0</v>
      </c>
      <c r="T190" s="72">
        <f>IF(G190="Vervalt",0,IF(G190=0,0,IF(LEN(G190)=0,0,(VLOOKUP($G190,PDC!$B$6:$I$74,6,FALSE)))))</f>
        <v>0</v>
      </c>
      <c r="U190" s="72">
        <f t="shared" si="5"/>
        <v>0</v>
      </c>
      <c r="V190" s="73">
        <f>IF(G190="Vervalt",0,IF(J190="Inkoop bij 3e partij",Q190*(1+PDC!$F$28),0))</f>
        <v>0</v>
      </c>
      <c r="W190" s="73">
        <f>IF(G190="Vervalt",0,IF(J190="Inkoop bij 3e partij",P190*(1+PDC!$F$27)+IF(G190=0,0,IF(LEN(G190)=0,0,VLOOKUP($G190,PDC!$B$6:$I$74,7,FALSE))),0))</f>
        <v>0</v>
      </c>
      <c r="X190" s="74">
        <f>IF(G190="Vervalt",0,IF(J190="Inkoop bij 3e partij",0,IF(G190=0,0,IF(LEN(G190)=0,0,VLOOKUP($G190,PDC!$B$6:$I$74,5,FALSE)))))</f>
        <v>0</v>
      </c>
      <c r="Y190" s="74">
        <f>IF(G190="Vervalt",0,IF(J190="On-Net maken",$M190*PDC!$F$23+$N190*PDC!$F$24+PDC!$F$22+$O190,0))</f>
        <v>0</v>
      </c>
    </row>
    <row r="191" spans="1:25" x14ac:dyDescent="0.3">
      <c r="A191" s="149" t="str">
        <f>IF(LEN(LocatieLijst!A191)=0,"",LocatieLijst!A191)</f>
        <v/>
      </c>
      <c r="B191" s="149" t="str">
        <f>IF(LEN(LocatieLijst!B191)=0,"",LocatieLijst!B191)</f>
        <v/>
      </c>
      <c r="C191" s="149" t="str">
        <f>IF(LEN(LocatieLijst!C191)=0,"",LocatieLijst!C191)</f>
        <v/>
      </c>
      <c r="D191" s="149" t="str">
        <f>IF(LEN(LocatieLijst!D191)=0,"",LocatieLijst!D191)</f>
        <v/>
      </c>
      <c r="E191" s="149" t="str">
        <f>IF(LEN(LocatieLijst!E191)=0,"",LocatieLijst!E191)</f>
        <v/>
      </c>
      <c r="F191" s="149" t="str">
        <f>IF(LEN(LocatieLijst!F191)=0,"",LocatieLijst!F191)</f>
        <v/>
      </c>
      <c r="G191" s="149" t="str">
        <f>IF(LEN(LocatieLijst!K191)=0,"",LocatieLijst!K191)</f>
        <v/>
      </c>
      <c r="H191" s="150" t="str">
        <f>IF(G191="Vervalt","Vervalt",IF(G191=0,"",IF(LEN(G191)=0,"",(VLOOKUP($G191,PDC!$B$6:$I$74,2,FALSE)))))</f>
        <v/>
      </c>
      <c r="I191" s="149" t="str">
        <f>IF(LEN(LocatieLijst!M191)=0,"",LocatieLijst!M191)</f>
        <v/>
      </c>
      <c r="J191" s="2"/>
      <c r="K191" s="2"/>
      <c r="L191" s="3"/>
      <c r="M191" s="8"/>
      <c r="N191" s="8"/>
      <c r="O191" s="12"/>
      <c r="P191" s="4"/>
      <c r="Q191" s="4"/>
      <c r="R191" s="4"/>
      <c r="S191" s="72">
        <f t="shared" si="4"/>
        <v>0</v>
      </c>
      <c r="T191" s="72">
        <f>IF(G191="Vervalt",0,IF(G191=0,0,IF(LEN(G191)=0,0,(VLOOKUP($G191,PDC!$B$6:$I$74,6,FALSE)))))</f>
        <v>0</v>
      </c>
      <c r="U191" s="72">
        <f t="shared" si="5"/>
        <v>0</v>
      </c>
      <c r="V191" s="73">
        <f>IF(G191="Vervalt",0,IF(J191="Inkoop bij 3e partij",Q191*(1+PDC!$F$28),0))</f>
        <v>0</v>
      </c>
      <c r="W191" s="73">
        <f>IF(G191="Vervalt",0,IF(J191="Inkoop bij 3e partij",P191*(1+PDC!$F$27)+IF(G191=0,0,IF(LEN(G191)=0,0,VLOOKUP($G191,PDC!$B$6:$I$74,7,FALSE))),0))</f>
        <v>0</v>
      </c>
      <c r="X191" s="74">
        <f>IF(G191="Vervalt",0,IF(J191="Inkoop bij 3e partij",0,IF(G191=0,0,IF(LEN(G191)=0,0,VLOOKUP($G191,PDC!$B$6:$I$74,5,FALSE)))))</f>
        <v>0</v>
      </c>
      <c r="Y191" s="74">
        <f>IF(G191="Vervalt",0,IF(J191="On-Net maken",$M191*PDC!$F$23+$N191*PDC!$F$24+PDC!$F$22+$O191,0))</f>
        <v>0</v>
      </c>
    </row>
    <row r="192" spans="1:25" x14ac:dyDescent="0.3">
      <c r="A192" s="149" t="str">
        <f>IF(LEN(LocatieLijst!A192)=0,"",LocatieLijst!A192)</f>
        <v/>
      </c>
      <c r="B192" s="149" t="str">
        <f>IF(LEN(LocatieLijst!B192)=0,"",LocatieLijst!B192)</f>
        <v/>
      </c>
      <c r="C192" s="149" t="str">
        <f>IF(LEN(LocatieLijst!C192)=0,"",LocatieLijst!C192)</f>
        <v/>
      </c>
      <c r="D192" s="149" t="str">
        <f>IF(LEN(LocatieLijst!D192)=0,"",LocatieLijst!D192)</f>
        <v/>
      </c>
      <c r="E192" s="149" t="str">
        <f>IF(LEN(LocatieLijst!E192)=0,"",LocatieLijst!E192)</f>
        <v/>
      </c>
      <c r="F192" s="149" t="str">
        <f>IF(LEN(LocatieLijst!F192)=0,"",LocatieLijst!F192)</f>
        <v/>
      </c>
      <c r="G192" s="149" t="str">
        <f>IF(LEN(LocatieLijst!K192)=0,"",LocatieLijst!K192)</f>
        <v/>
      </c>
      <c r="H192" s="150" t="str">
        <f>IF(G192="Vervalt","Vervalt",IF(G192=0,"",IF(LEN(G192)=0,"",(VLOOKUP($G192,PDC!$B$6:$I$74,2,FALSE)))))</f>
        <v/>
      </c>
      <c r="I192" s="149" t="str">
        <f>IF(LEN(LocatieLijst!M192)=0,"",LocatieLijst!M192)</f>
        <v/>
      </c>
      <c r="J192" s="2"/>
      <c r="K192" s="2"/>
      <c r="L192" s="3"/>
      <c r="M192" s="8"/>
      <c r="N192" s="8"/>
      <c r="O192" s="12"/>
      <c r="P192" s="4"/>
      <c r="Q192" s="4"/>
      <c r="R192" s="4"/>
      <c r="S192" s="72">
        <f t="shared" si="4"/>
        <v>0</v>
      </c>
      <c r="T192" s="72">
        <f>IF(G192="Vervalt",0,IF(G192=0,0,IF(LEN(G192)=0,0,(VLOOKUP($G192,PDC!$B$6:$I$74,6,FALSE)))))</f>
        <v>0</v>
      </c>
      <c r="U192" s="72">
        <f t="shared" si="5"/>
        <v>0</v>
      </c>
      <c r="V192" s="73">
        <f>IF(G192="Vervalt",0,IF(J192="Inkoop bij 3e partij",Q192*(1+PDC!$F$28),0))</f>
        <v>0</v>
      </c>
      <c r="W192" s="73">
        <f>IF(G192="Vervalt",0,IF(J192="Inkoop bij 3e partij",P192*(1+PDC!$F$27)+IF(G192=0,0,IF(LEN(G192)=0,0,VLOOKUP($G192,PDC!$B$6:$I$74,7,FALSE))),0))</f>
        <v>0</v>
      </c>
      <c r="X192" s="74">
        <f>IF(G192="Vervalt",0,IF(J192="Inkoop bij 3e partij",0,IF(G192=0,0,IF(LEN(G192)=0,0,VLOOKUP($G192,PDC!$B$6:$I$74,5,FALSE)))))</f>
        <v>0</v>
      </c>
      <c r="Y192" s="74">
        <f>IF(G192="Vervalt",0,IF(J192="On-Net maken",$M192*PDC!$F$23+$N192*PDC!$F$24+PDC!$F$22+$O192,0))</f>
        <v>0</v>
      </c>
    </row>
    <row r="193" spans="1:25" x14ac:dyDescent="0.3">
      <c r="A193" s="149" t="str">
        <f>IF(LEN(LocatieLijst!A193)=0,"",LocatieLijst!A193)</f>
        <v/>
      </c>
      <c r="B193" s="149" t="str">
        <f>IF(LEN(LocatieLijst!B193)=0,"",LocatieLijst!B193)</f>
        <v/>
      </c>
      <c r="C193" s="149" t="str">
        <f>IF(LEN(LocatieLijst!C193)=0,"",LocatieLijst!C193)</f>
        <v/>
      </c>
      <c r="D193" s="149" t="str">
        <f>IF(LEN(LocatieLijst!D193)=0,"",LocatieLijst!D193)</f>
        <v/>
      </c>
      <c r="E193" s="149" t="str">
        <f>IF(LEN(LocatieLijst!E193)=0,"",LocatieLijst!E193)</f>
        <v/>
      </c>
      <c r="F193" s="149" t="str">
        <f>IF(LEN(LocatieLijst!F193)=0,"",LocatieLijst!F193)</f>
        <v/>
      </c>
      <c r="G193" s="149" t="str">
        <f>IF(LEN(LocatieLijst!K193)=0,"",LocatieLijst!K193)</f>
        <v/>
      </c>
      <c r="H193" s="150" t="str">
        <f>IF(G193="Vervalt","Vervalt",IF(G193=0,"",IF(LEN(G193)=0,"",(VLOOKUP($G193,PDC!$B$6:$I$74,2,FALSE)))))</f>
        <v/>
      </c>
      <c r="I193" s="149" t="str">
        <f>IF(LEN(LocatieLijst!M193)=0,"",LocatieLijst!M193)</f>
        <v/>
      </c>
      <c r="J193" s="2"/>
      <c r="K193" s="2"/>
      <c r="L193" s="3"/>
      <c r="M193" s="8"/>
      <c r="N193" s="8"/>
      <c r="O193" s="12"/>
      <c r="P193" s="4"/>
      <c r="Q193" s="4"/>
      <c r="R193" s="4"/>
      <c r="S193" s="72">
        <f t="shared" si="4"/>
        <v>0</v>
      </c>
      <c r="T193" s="72">
        <f>IF(G193="Vervalt",0,IF(G193=0,0,IF(LEN(G193)=0,0,(VLOOKUP($G193,PDC!$B$6:$I$74,6,FALSE)))))</f>
        <v>0</v>
      </c>
      <c r="U193" s="72">
        <f t="shared" si="5"/>
        <v>0</v>
      </c>
      <c r="V193" s="73">
        <f>IF(G193="Vervalt",0,IF(J193="Inkoop bij 3e partij",Q193*(1+PDC!$F$28),0))</f>
        <v>0</v>
      </c>
      <c r="W193" s="73">
        <f>IF(G193="Vervalt",0,IF(J193="Inkoop bij 3e partij",P193*(1+PDC!$F$27)+IF(G193=0,0,IF(LEN(G193)=0,0,VLOOKUP($G193,PDC!$B$6:$I$74,7,FALSE))),0))</f>
        <v>0</v>
      </c>
      <c r="X193" s="74">
        <f>IF(G193="Vervalt",0,IF(J193="Inkoop bij 3e partij",0,IF(G193=0,0,IF(LEN(G193)=0,0,VLOOKUP($G193,PDC!$B$6:$I$74,5,FALSE)))))</f>
        <v>0</v>
      </c>
      <c r="Y193" s="74">
        <f>IF(G193="Vervalt",0,IF(J193="On-Net maken",$M193*PDC!$F$23+$N193*PDC!$F$24+PDC!$F$22+$O193,0))</f>
        <v>0</v>
      </c>
    </row>
    <row r="194" spans="1:25" x14ac:dyDescent="0.3">
      <c r="A194" s="149" t="str">
        <f>IF(LEN(LocatieLijst!A194)=0,"",LocatieLijst!A194)</f>
        <v/>
      </c>
      <c r="B194" s="149" t="str">
        <f>IF(LEN(LocatieLijst!B194)=0,"",LocatieLijst!B194)</f>
        <v/>
      </c>
      <c r="C194" s="149" t="str">
        <f>IF(LEN(LocatieLijst!C194)=0,"",LocatieLijst!C194)</f>
        <v/>
      </c>
      <c r="D194" s="149" t="str">
        <f>IF(LEN(LocatieLijst!D194)=0,"",LocatieLijst!D194)</f>
        <v/>
      </c>
      <c r="E194" s="149" t="str">
        <f>IF(LEN(LocatieLijst!E194)=0,"",LocatieLijst!E194)</f>
        <v/>
      </c>
      <c r="F194" s="149" t="str">
        <f>IF(LEN(LocatieLijst!F194)=0,"",LocatieLijst!F194)</f>
        <v/>
      </c>
      <c r="G194" s="149" t="str">
        <f>IF(LEN(LocatieLijst!K194)=0,"",LocatieLijst!K194)</f>
        <v/>
      </c>
      <c r="H194" s="150" t="str">
        <f>IF(G194="Vervalt","Vervalt",IF(G194=0,"",IF(LEN(G194)=0,"",(VLOOKUP($G194,PDC!$B$6:$I$74,2,FALSE)))))</f>
        <v/>
      </c>
      <c r="I194" s="149" t="str">
        <f>IF(LEN(LocatieLijst!M194)=0,"",LocatieLijst!M194)</f>
        <v/>
      </c>
      <c r="J194" s="2"/>
      <c r="K194" s="2"/>
      <c r="L194" s="3"/>
      <c r="M194" s="8"/>
      <c r="N194" s="8"/>
      <c r="O194" s="12"/>
      <c r="P194" s="4"/>
      <c r="Q194" s="4"/>
      <c r="R194" s="4"/>
      <c r="S194" s="72">
        <f t="shared" si="4"/>
        <v>0</v>
      </c>
      <c r="T194" s="72">
        <f>IF(G194="Vervalt",0,IF(G194=0,0,IF(LEN(G194)=0,0,(VLOOKUP($G194,PDC!$B$6:$I$74,6,FALSE)))))</f>
        <v>0</v>
      </c>
      <c r="U194" s="72">
        <f t="shared" si="5"/>
        <v>0</v>
      </c>
      <c r="V194" s="73">
        <f>IF(G194="Vervalt",0,IF(J194="Inkoop bij 3e partij",Q194*(1+PDC!$F$28),0))</f>
        <v>0</v>
      </c>
      <c r="W194" s="73">
        <f>IF(G194="Vervalt",0,IF(J194="Inkoop bij 3e partij",P194*(1+PDC!$F$27)+IF(G194=0,0,IF(LEN(G194)=0,0,VLOOKUP($G194,PDC!$B$6:$I$74,7,FALSE))),0))</f>
        <v>0</v>
      </c>
      <c r="X194" s="74">
        <f>IF(G194="Vervalt",0,IF(J194="Inkoop bij 3e partij",0,IF(G194=0,0,IF(LEN(G194)=0,0,VLOOKUP($G194,PDC!$B$6:$I$74,5,FALSE)))))</f>
        <v>0</v>
      </c>
      <c r="Y194" s="74">
        <f>IF(G194="Vervalt",0,IF(J194="On-Net maken",$M194*PDC!$F$23+$N194*PDC!$F$24+PDC!$F$22+$O194,0))</f>
        <v>0</v>
      </c>
    </row>
    <row r="195" spans="1:25" x14ac:dyDescent="0.3">
      <c r="A195" s="149" t="str">
        <f>IF(LEN(LocatieLijst!A195)=0,"",LocatieLijst!A195)</f>
        <v/>
      </c>
      <c r="B195" s="149" t="str">
        <f>IF(LEN(LocatieLijst!B195)=0,"",LocatieLijst!B195)</f>
        <v/>
      </c>
      <c r="C195" s="149" t="str">
        <f>IF(LEN(LocatieLijst!C195)=0,"",LocatieLijst!C195)</f>
        <v/>
      </c>
      <c r="D195" s="149" t="str">
        <f>IF(LEN(LocatieLijst!D195)=0,"",LocatieLijst!D195)</f>
        <v/>
      </c>
      <c r="E195" s="149" t="str">
        <f>IF(LEN(LocatieLijst!E195)=0,"",LocatieLijst!E195)</f>
        <v/>
      </c>
      <c r="F195" s="149" t="str">
        <f>IF(LEN(LocatieLijst!F195)=0,"",LocatieLijst!F195)</f>
        <v/>
      </c>
      <c r="G195" s="149" t="str">
        <f>IF(LEN(LocatieLijst!K195)=0,"",LocatieLijst!K195)</f>
        <v/>
      </c>
      <c r="H195" s="150" t="str">
        <f>IF(G195="Vervalt","Vervalt",IF(G195=0,"",IF(LEN(G195)=0,"",(VLOOKUP($G195,PDC!$B$6:$I$74,2,FALSE)))))</f>
        <v/>
      </c>
      <c r="I195" s="149" t="str">
        <f>IF(LEN(LocatieLijst!M195)=0,"",LocatieLijst!M195)</f>
        <v/>
      </c>
      <c r="J195" s="2"/>
      <c r="K195" s="2"/>
      <c r="L195" s="3"/>
      <c r="M195" s="8"/>
      <c r="N195" s="8"/>
      <c r="O195" s="12"/>
      <c r="P195" s="4"/>
      <c r="Q195" s="4"/>
      <c r="R195" s="4"/>
      <c r="S195" s="72">
        <f t="shared" si="4"/>
        <v>0</v>
      </c>
      <c r="T195" s="72">
        <f>IF(G195="Vervalt",0,IF(G195=0,0,IF(LEN(G195)=0,0,(VLOOKUP($G195,PDC!$B$6:$I$74,6,FALSE)))))</f>
        <v>0</v>
      </c>
      <c r="U195" s="72">
        <f t="shared" si="5"/>
        <v>0</v>
      </c>
      <c r="V195" s="73">
        <f>IF(G195="Vervalt",0,IF(J195="Inkoop bij 3e partij",Q195*(1+PDC!$F$28),0))</f>
        <v>0</v>
      </c>
      <c r="W195" s="73">
        <f>IF(G195="Vervalt",0,IF(J195="Inkoop bij 3e partij",P195*(1+PDC!$F$27)+IF(G195=0,0,IF(LEN(G195)=0,0,VLOOKUP($G195,PDC!$B$6:$I$74,7,FALSE))),0))</f>
        <v>0</v>
      </c>
      <c r="X195" s="74">
        <f>IF(G195="Vervalt",0,IF(J195="Inkoop bij 3e partij",0,IF(G195=0,0,IF(LEN(G195)=0,0,VLOOKUP($G195,PDC!$B$6:$I$74,5,FALSE)))))</f>
        <v>0</v>
      </c>
      <c r="Y195" s="74">
        <f>IF(G195="Vervalt",0,IF(J195="On-Net maken",$M195*PDC!$F$23+$N195*PDC!$F$24+PDC!$F$22+$O195,0))</f>
        <v>0</v>
      </c>
    </row>
    <row r="196" spans="1:25" x14ac:dyDescent="0.3">
      <c r="A196" s="149" t="str">
        <f>IF(LEN(LocatieLijst!A196)=0,"",LocatieLijst!A196)</f>
        <v/>
      </c>
      <c r="B196" s="149" t="str">
        <f>IF(LEN(LocatieLijst!B196)=0,"",LocatieLijst!B196)</f>
        <v/>
      </c>
      <c r="C196" s="149" t="str">
        <f>IF(LEN(LocatieLijst!C196)=0,"",LocatieLijst!C196)</f>
        <v/>
      </c>
      <c r="D196" s="149" t="str">
        <f>IF(LEN(LocatieLijst!D196)=0,"",LocatieLijst!D196)</f>
        <v/>
      </c>
      <c r="E196" s="149" t="str">
        <f>IF(LEN(LocatieLijst!E196)=0,"",LocatieLijst!E196)</f>
        <v/>
      </c>
      <c r="F196" s="149" t="str">
        <f>IF(LEN(LocatieLijst!F196)=0,"",LocatieLijst!F196)</f>
        <v/>
      </c>
      <c r="G196" s="149" t="str">
        <f>IF(LEN(LocatieLijst!K196)=0,"",LocatieLijst!K196)</f>
        <v/>
      </c>
      <c r="H196" s="150" t="str">
        <f>IF(G196="Vervalt","Vervalt",IF(G196=0,"",IF(LEN(G196)=0,"",(VLOOKUP($G196,PDC!$B$6:$I$74,2,FALSE)))))</f>
        <v/>
      </c>
      <c r="I196" s="149" t="str">
        <f>IF(LEN(LocatieLijst!M196)=0,"",LocatieLijst!M196)</f>
        <v/>
      </c>
      <c r="J196" s="2"/>
      <c r="K196" s="2"/>
      <c r="L196" s="3"/>
      <c r="M196" s="8"/>
      <c r="N196" s="8"/>
      <c r="O196" s="12"/>
      <c r="P196" s="4"/>
      <c r="Q196" s="4"/>
      <c r="R196" s="4"/>
      <c r="S196" s="72">
        <f t="shared" si="4"/>
        <v>0</v>
      </c>
      <c r="T196" s="72">
        <f>IF(G196="Vervalt",0,IF(G196=0,0,IF(LEN(G196)=0,0,(VLOOKUP($G196,PDC!$B$6:$I$74,6,FALSE)))))</f>
        <v>0</v>
      </c>
      <c r="U196" s="72">
        <f t="shared" si="5"/>
        <v>0</v>
      </c>
      <c r="V196" s="73">
        <f>IF(G196="Vervalt",0,IF(J196="Inkoop bij 3e partij",Q196*(1+PDC!$F$28),0))</f>
        <v>0</v>
      </c>
      <c r="W196" s="73">
        <f>IF(G196="Vervalt",0,IF(J196="Inkoop bij 3e partij",P196*(1+PDC!$F$27)+IF(G196=0,0,IF(LEN(G196)=0,0,VLOOKUP($G196,PDC!$B$6:$I$74,7,FALSE))),0))</f>
        <v>0</v>
      </c>
      <c r="X196" s="74">
        <f>IF(G196="Vervalt",0,IF(J196="Inkoop bij 3e partij",0,IF(G196=0,0,IF(LEN(G196)=0,0,VLOOKUP($G196,PDC!$B$6:$I$74,5,FALSE)))))</f>
        <v>0</v>
      </c>
      <c r="Y196" s="74">
        <f>IF(G196="Vervalt",0,IF(J196="On-Net maken",$M196*PDC!$F$23+$N196*PDC!$F$24+PDC!$F$22+$O196,0))</f>
        <v>0</v>
      </c>
    </row>
    <row r="197" spans="1:25" x14ac:dyDescent="0.3">
      <c r="A197" s="149" t="str">
        <f>IF(LEN(LocatieLijst!A197)=0,"",LocatieLijst!A197)</f>
        <v/>
      </c>
      <c r="B197" s="149" t="str">
        <f>IF(LEN(LocatieLijst!B197)=0,"",LocatieLijst!B197)</f>
        <v/>
      </c>
      <c r="C197" s="149" t="str">
        <f>IF(LEN(LocatieLijst!C197)=0,"",LocatieLijst!C197)</f>
        <v/>
      </c>
      <c r="D197" s="149" t="str">
        <f>IF(LEN(LocatieLijst!D197)=0,"",LocatieLijst!D197)</f>
        <v/>
      </c>
      <c r="E197" s="149" t="str">
        <f>IF(LEN(LocatieLijst!E197)=0,"",LocatieLijst!E197)</f>
        <v/>
      </c>
      <c r="F197" s="149" t="str">
        <f>IF(LEN(LocatieLijst!F197)=0,"",LocatieLijst!F197)</f>
        <v/>
      </c>
      <c r="G197" s="149" t="str">
        <f>IF(LEN(LocatieLijst!K197)=0,"",LocatieLijst!K197)</f>
        <v/>
      </c>
      <c r="H197" s="150" t="str">
        <f>IF(G197="Vervalt","Vervalt",IF(G197=0,"",IF(LEN(G197)=0,"",(VLOOKUP($G197,PDC!$B$6:$I$74,2,FALSE)))))</f>
        <v/>
      </c>
      <c r="I197" s="149" t="str">
        <f>IF(LEN(LocatieLijst!M197)=0,"",LocatieLijst!M197)</f>
        <v/>
      </c>
      <c r="J197" s="2"/>
      <c r="K197" s="2"/>
      <c r="L197" s="3"/>
      <c r="M197" s="8"/>
      <c r="N197" s="8"/>
      <c r="O197" s="12"/>
      <c r="P197" s="4"/>
      <c r="Q197" s="4"/>
      <c r="R197" s="4"/>
      <c r="S197" s="72">
        <f t="shared" si="4"/>
        <v>0</v>
      </c>
      <c r="T197" s="72">
        <f>IF(G197="Vervalt",0,IF(G197=0,0,IF(LEN(G197)=0,0,(VLOOKUP($G197,PDC!$B$6:$I$74,6,FALSE)))))</f>
        <v>0</v>
      </c>
      <c r="U197" s="72">
        <f t="shared" si="5"/>
        <v>0</v>
      </c>
      <c r="V197" s="73">
        <f>IF(G197="Vervalt",0,IF(J197="Inkoop bij 3e partij",Q197*(1+PDC!$F$28),0))</f>
        <v>0</v>
      </c>
      <c r="W197" s="73">
        <f>IF(G197="Vervalt",0,IF(J197="Inkoop bij 3e partij",P197*(1+PDC!$F$27)+IF(G197=0,0,IF(LEN(G197)=0,0,VLOOKUP($G197,PDC!$B$6:$I$74,7,FALSE))),0))</f>
        <v>0</v>
      </c>
      <c r="X197" s="74">
        <f>IF(G197="Vervalt",0,IF(J197="Inkoop bij 3e partij",0,IF(G197=0,0,IF(LEN(G197)=0,0,VLOOKUP($G197,PDC!$B$6:$I$74,5,FALSE)))))</f>
        <v>0</v>
      </c>
      <c r="Y197" s="74">
        <f>IF(G197="Vervalt",0,IF(J197="On-Net maken",$M197*PDC!$F$23+$N197*PDC!$F$24+PDC!$F$22+$O197,0))</f>
        <v>0</v>
      </c>
    </row>
    <row r="198" spans="1:25" x14ac:dyDescent="0.3">
      <c r="A198" s="149" t="str">
        <f>IF(LEN(LocatieLijst!A198)=0,"",LocatieLijst!A198)</f>
        <v/>
      </c>
      <c r="B198" s="149" t="str">
        <f>IF(LEN(LocatieLijst!B198)=0,"",LocatieLijst!B198)</f>
        <v/>
      </c>
      <c r="C198" s="149" t="str">
        <f>IF(LEN(LocatieLijst!C198)=0,"",LocatieLijst!C198)</f>
        <v/>
      </c>
      <c r="D198" s="149" t="str">
        <f>IF(LEN(LocatieLijst!D198)=0,"",LocatieLijst!D198)</f>
        <v/>
      </c>
      <c r="E198" s="149" t="str">
        <f>IF(LEN(LocatieLijst!E198)=0,"",LocatieLijst!E198)</f>
        <v/>
      </c>
      <c r="F198" s="149" t="str">
        <f>IF(LEN(LocatieLijst!F198)=0,"",LocatieLijst!F198)</f>
        <v/>
      </c>
      <c r="G198" s="149" t="str">
        <f>IF(LEN(LocatieLijst!K198)=0,"",LocatieLijst!K198)</f>
        <v/>
      </c>
      <c r="H198" s="150" t="str">
        <f>IF(G198="Vervalt","Vervalt",IF(G198=0,"",IF(LEN(G198)=0,"",(VLOOKUP($G198,PDC!$B$6:$I$74,2,FALSE)))))</f>
        <v/>
      </c>
      <c r="I198" s="149" t="str">
        <f>IF(LEN(LocatieLijst!M198)=0,"",LocatieLijst!M198)</f>
        <v/>
      </c>
      <c r="J198" s="2"/>
      <c r="K198" s="2"/>
      <c r="L198" s="3"/>
      <c r="M198" s="8"/>
      <c r="N198" s="8"/>
      <c r="O198" s="12"/>
      <c r="P198" s="4"/>
      <c r="Q198" s="4"/>
      <c r="R198" s="4"/>
      <c r="S198" s="72">
        <f t="shared" si="4"/>
        <v>0</v>
      </c>
      <c r="T198" s="72">
        <f>IF(G198="Vervalt",0,IF(G198=0,0,IF(LEN(G198)=0,0,(VLOOKUP($G198,PDC!$B$6:$I$74,6,FALSE)))))</f>
        <v>0</v>
      </c>
      <c r="U198" s="72">
        <f t="shared" si="5"/>
        <v>0</v>
      </c>
      <c r="V198" s="73">
        <f>IF(G198="Vervalt",0,IF(J198="Inkoop bij 3e partij",Q198*(1+PDC!$F$28),0))</f>
        <v>0</v>
      </c>
      <c r="W198" s="73">
        <f>IF(G198="Vervalt",0,IF(J198="Inkoop bij 3e partij",P198*(1+PDC!$F$27)+IF(G198=0,0,IF(LEN(G198)=0,0,VLOOKUP($G198,PDC!$B$6:$I$74,7,FALSE))),0))</f>
        <v>0</v>
      </c>
      <c r="X198" s="74">
        <f>IF(G198="Vervalt",0,IF(J198="Inkoop bij 3e partij",0,IF(G198=0,0,IF(LEN(G198)=0,0,VLOOKUP($G198,PDC!$B$6:$I$74,5,FALSE)))))</f>
        <v>0</v>
      </c>
      <c r="Y198" s="74">
        <f>IF(G198="Vervalt",0,IF(J198="On-Net maken",$M198*PDC!$F$23+$N198*PDC!$F$24+PDC!$F$22+$O198,0))</f>
        <v>0</v>
      </c>
    </row>
    <row r="199" spans="1:25" x14ac:dyDescent="0.3">
      <c r="A199" s="149" t="str">
        <f>IF(LEN(LocatieLijst!A199)=0,"",LocatieLijst!A199)</f>
        <v/>
      </c>
      <c r="B199" s="149" t="str">
        <f>IF(LEN(LocatieLijst!B199)=0,"",LocatieLijst!B199)</f>
        <v/>
      </c>
      <c r="C199" s="149" t="str">
        <f>IF(LEN(LocatieLijst!C199)=0,"",LocatieLijst!C199)</f>
        <v/>
      </c>
      <c r="D199" s="149" t="str">
        <f>IF(LEN(LocatieLijst!D199)=0,"",LocatieLijst!D199)</f>
        <v/>
      </c>
      <c r="E199" s="149" t="str">
        <f>IF(LEN(LocatieLijst!E199)=0,"",LocatieLijst!E199)</f>
        <v/>
      </c>
      <c r="F199" s="149" t="str">
        <f>IF(LEN(LocatieLijst!F199)=0,"",LocatieLijst!F199)</f>
        <v/>
      </c>
      <c r="G199" s="149" t="str">
        <f>IF(LEN(LocatieLijst!K199)=0,"",LocatieLijst!K199)</f>
        <v/>
      </c>
      <c r="H199" s="150" t="str">
        <f>IF(G199="Vervalt","Vervalt",IF(G199=0,"",IF(LEN(G199)=0,"",(VLOOKUP($G199,PDC!$B$6:$I$74,2,FALSE)))))</f>
        <v/>
      </c>
      <c r="I199" s="149" t="str">
        <f>IF(LEN(LocatieLijst!M199)=0,"",LocatieLijst!M199)</f>
        <v/>
      </c>
      <c r="J199" s="2"/>
      <c r="K199" s="2"/>
      <c r="L199" s="3"/>
      <c r="M199" s="8"/>
      <c r="N199" s="8"/>
      <c r="O199" s="12"/>
      <c r="P199" s="4"/>
      <c r="Q199" s="4"/>
      <c r="R199" s="4"/>
      <c r="S199" s="72">
        <f t="shared" si="4"/>
        <v>0</v>
      </c>
      <c r="T199" s="72">
        <f>IF(G199="Vervalt",0,IF(G199=0,0,IF(LEN(G199)=0,0,(VLOOKUP($G199,PDC!$B$6:$I$74,6,FALSE)))))</f>
        <v>0</v>
      </c>
      <c r="U199" s="72">
        <f t="shared" si="5"/>
        <v>0</v>
      </c>
      <c r="V199" s="73">
        <f>IF(G199="Vervalt",0,IF(J199="Inkoop bij 3e partij",Q199*(1+PDC!$F$28),0))</f>
        <v>0</v>
      </c>
      <c r="W199" s="73">
        <f>IF(G199="Vervalt",0,IF(J199="Inkoop bij 3e partij",P199*(1+PDC!$F$27)+IF(G199=0,0,IF(LEN(G199)=0,0,VLOOKUP($G199,PDC!$B$6:$I$74,7,FALSE))),0))</f>
        <v>0</v>
      </c>
      <c r="X199" s="74">
        <f>IF(G199="Vervalt",0,IF(J199="Inkoop bij 3e partij",0,IF(G199=0,0,IF(LEN(G199)=0,0,VLOOKUP($G199,PDC!$B$6:$I$74,5,FALSE)))))</f>
        <v>0</v>
      </c>
      <c r="Y199" s="74">
        <f>IF(G199="Vervalt",0,IF(J199="On-Net maken",$M199*PDC!$F$23+$N199*PDC!$F$24+PDC!$F$22+$O199,0))</f>
        <v>0</v>
      </c>
    </row>
    <row r="200" spans="1:25" x14ac:dyDescent="0.3">
      <c r="A200" s="149" t="str">
        <f>IF(LEN(LocatieLijst!A200)=0,"",LocatieLijst!A200)</f>
        <v/>
      </c>
      <c r="B200" s="149" t="str">
        <f>IF(LEN(LocatieLijst!B200)=0,"",LocatieLijst!B200)</f>
        <v/>
      </c>
      <c r="C200" s="149" t="str">
        <f>IF(LEN(LocatieLijst!C200)=0,"",LocatieLijst!C200)</f>
        <v/>
      </c>
      <c r="D200" s="149" t="str">
        <f>IF(LEN(LocatieLijst!D200)=0,"",LocatieLijst!D200)</f>
        <v/>
      </c>
      <c r="E200" s="149" t="str">
        <f>IF(LEN(LocatieLijst!E200)=0,"",LocatieLijst!E200)</f>
        <v/>
      </c>
      <c r="F200" s="149" t="str">
        <f>IF(LEN(LocatieLijst!F200)=0,"",LocatieLijst!F200)</f>
        <v/>
      </c>
      <c r="G200" s="149" t="str">
        <f>IF(LEN(LocatieLijst!K200)=0,"",LocatieLijst!K200)</f>
        <v/>
      </c>
      <c r="H200" s="150" t="str">
        <f>IF(G200="Vervalt","Vervalt",IF(G200=0,"",IF(LEN(G200)=0,"",(VLOOKUP($G200,PDC!$B$6:$I$74,2,FALSE)))))</f>
        <v/>
      </c>
      <c r="I200" s="149" t="str">
        <f>IF(LEN(LocatieLijst!M200)=0,"",LocatieLijst!M200)</f>
        <v/>
      </c>
      <c r="J200" s="2"/>
      <c r="K200" s="2"/>
      <c r="L200" s="3"/>
      <c r="M200" s="8"/>
      <c r="N200" s="8"/>
      <c r="O200" s="12"/>
      <c r="P200" s="4"/>
      <c r="Q200" s="4"/>
      <c r="R200" s="4"/>
      <c r="S200" s="72">
        <f t="shared" si="4"/>
        <v>0</v>
      </c>
      <c r="T200" s="72">
        <f>IF(G200="Vervalt",0,IF(G200=0,0,IF(LEN(G200)=0,0,(VLOOKUP($G200,PDC!$B$6:$I$74,6,FALSE)))))</f>
        <v>0</v>
      </c>
      <c r="U200" s="72">
        <f t="shared" si="5"/>
        <v>0</v>
      </c>
      <c r="V200" s="73">
        <f>IF(G200="Vervalt",0,IF(J200="Inkoop bij 3e partij",Q200*(1+PDC!$F$28),0))</f>
        <v>0</v>
      </c>
      <c r="W200" s="73">
        <f>IF(G200="Vervalt",0,IF(J200="Inkoop bij 3e partij",P200*(1+PDC!$F$27)+IF(G200=0,0,IF(LEN(G200)=0,0,VLOOKUP($G200,PDC!$B$6:$I$74,7,FALSE))),0))</f>
        <v>0</v>
      </c>
      <c r="X200" s="74">
        <f>IF(G200="Vervalt",0,IF(J200="Inkoop bij 3e partij",0,IF(G200=0,0,IF(LEN(G200)=0,0,VLOOKUP($G200,PDC!$B$6:$I$74,5,FALSE)))))</f>
        <v>0</v>
      </c>
      <c r="Y200" s="74">
        <f>IF(G200="Vervalt",0,IF(J200="On-Net maken",$M200*PDC!$F$23+$N200*PDC!$F$24+PDC!$F$22+$O200,0))</f>
        <v>0</v>
      </c>
    </row>
    <row r="201" spans="1:25" x14ac:dyDescent="0.3">
      <c r="A201" s="149" t="str">
        <f>IF(LEN(LocatieLijst!A201)=0,"",LocatieLijst!A201)</f>
        <v/>
      </c>
      <c r="B201" s="149" t="str">
        <f>IF(LEN(LocatieLijst!B201)=0,"",LocatieLijst!B201)</f>
        <v/>
      </c>
      <c r="C201" s="149" t="str">
        <f>IF(LEN(LocatieLijst!C201)=0,"",LocatieLijst!C201)</f>
        <v/>
      </c>
      <c r="D201" s="149" t="str">
        <f>IF(LEN(LocatieLijst!D201)=0,"",LocatieLijst!D201)</f>
        <v/>
      </c>
      <c r="E201" s="149" t="str">
        <f>IF(LEN(LocatieLijst!E201)=0,"",LocatieLijst!E201)</f>
        <v/>
      </c>
      <c r="F201" s="149" t="str">
        <f>IF(LEN(LocatieLijst!F201)=0,"",LocatieLijst!F201)</f>
        <v/>
      </c>
      <c r="G201" s="149" t="str">
        <f>IF(LEN(LocatieLijst!K201)=0,"",LocatieLijst!K201)</f>
        <v/>
      </c>
      <c r="H201" s="150" t="str">
        <f>IF(G201="Vervalt","Vervalt",IF(G201=0,"",IF(LEN(G201)=0,"",(VLOOKUP($G201,PDC!$B$6:$I$74,2,FALSE)))))</f>
        <v/>
      </c>
      <c r="I201" s="149" t="str">
        <f>IF(LEN(LocatieLijst!M201)=0,"",LocatieLijst!M201)</f>
        <v/>
      </c>
      <c r="J201" s="2"/>
      <c r="K201" s="2"/>
      <c r="L201" s="3"/>
      <c r="M201" s="8"/>
      <c r="N201" s="8"/>
      <c r="O201" s="12"/>
      <c r="P201" s="4"/>
      <c r="Q201" s="4"/>
      <c r="R201" s="4"/>
      <c r="S201" s="72">
        <f t="shared" si="4"/>
        <v>0</v>
      </c>
      <c r="T201" s="72">
        <f>IF(G201="Vervalt",0,IF(G201=0,0,IF(LEN(G201)=0,0,(VLOOKUP($G201,PDC!$B$6:$I$74,6,FALSE)))))</f>
        <v>0</v>
      </c>
      <c r="U201" s="72">
        <f t="shared" si="5"/>
        <v>0</v>
      </c>
      <c r="V201" s="73">
        <f>IF(G201="Vervalt",0,IF(J201="Inkoop bij 3e partij",Q201*(1+PDC!$F$28),0))</f>
        <v>0</v>
      </c>
      <c r="W201" s="73">
        <f>IF(G201="Vervalt",0,IF(J201="Inkoop bij 3e partij",P201*(1+PDC!$F$27)+IF(G201=0,0,IF(LEN(G201)=0,0,VLOOKUP($G201,PDC!$B$6:$I$74,7,FALSE))),0))</f>
        <v>0</v>
      </c>
      <c r="X201" s="74">
        <f>IF(G201="Vervalt",0,IF(J201="Inkoop bij 3e partij",0,IF(G201=0,0,IF(LEN(G201)=0,0,VLOOKUP($G201,PDC!$B$6:$I$74,5,FALSE)))))</f>
        <v>0</v>
      </c>
      <c r="Y201" s="74">
        <f>IF(G201="Vervalt",0,IF(J201="On-Net maken",$M201*PDC!$F$23+$N201*PDC!$F$24+PDC!$F$22+$O201,0))</f>
        <v>0</v>
      </c>
    </row>
    <row r="202" spans="1:25" x14ac:dyDescent="0.3">
      <c r="A202" s="149" t="str">
        <f>IF(LEN(LocatieLijst!A202)=0,"",LocatieLijst!A202)</f>
        <v/>
      </c>
      <c r="B202" s="149" t="str">
        <f>IF(LEN(LocatieLijst!B202)=0,"",LocatieLijst!B202)</f>
        <v/>
      </c>
      <c r="C202" s="149" t="str">
        <f>IF(LEN(LocatieLijst!C202)=0,"",LocatieLijst!C202)</f>
        <v/>
      </c>
      <c r="D202" s="149" t="str">
        <f>IF(LEN(LocatieLijst!D202)=0,"",LocatieLijst!D202)</f>
        <v/>
      </c>
      <c r="E202" s="149" t="str">
        <f>IF(LEN(LocatieLijst!E202)=0,"",LocatieLijst!E202)</f>
        <v/>
      </c>
      <c r="F202" s="149" t="str">
        <f>IF(LEN(LocatieLijst!F202)=0,"",LocatieLijst!F202)</f>
        <v/>
      </c>
      <c r="G202" s="149" t="str">
        <f>IF(LEN(LocatieLijst!K202)=0,"",LocatieLijst!K202)</f>
        <v/>
      </c>
      <c r="H202" s="150" t="str">
        <f>IF(G202="Vervalt","Vervalt",IF(G202=0,"",IF(LEN(G202)=0,"",(VLOOKUP($G202,PDC!$B$6:$I$74,2,FALSE)))))</f>
        <v/>
      </c>
      <c r="I202" s="149" t="str">
        <f>IF(LEN(LocatieLijst!M202)=0,"",LocatieLijst!M202)</f>
        <v/>
      </c>
      <c r="J202" s="2"/>
      <c r="K202" s="2"/>
      <c r="L202" s="3"/>
      <c r="M202" s="8"/>
      <c r="N202" s="8"/>
      <c r="O202" s="12"/>
      <c r="P202" s="4"/>
      <c r="Q202" s="4"/>
      <c r="R202" s="4"/>
      <c r="S202" s="72">
        <f t="shared" si="4"/>
        <v>0</v>
      </c>
      <c r="T202" s="72">
        <f>IF(G202="Vervalt",0,IF(G202=0,0,IF(LEN(G202)=0,0,(VLOOKUP($G202,PDC!$B$6:$I$74,6,FALSE)))))</f>
        <v>0</v>
      </c>
      <c r="U202" s="72">
        <f t="shared" si="5"/>
        <v>0</v>
      </c>
      <c r="V202" s="73">
        <f>IF(G202="Vervalt",0,IF(J202="Inkoop bij 3e partij",Q202*(1+PDC!$F$28),0))</f>
        <v>0</v>
      </c>
      <c r="W202" s="73">
        <f>IF(G202="Vervalt",0,IF(J202="Inkoop bij 3e partij",P202*(1+PDC!$F$27)+IF(G202=0,0,IF(LEN(G202)=0,0,VLOOKUP($G202,PDC!$B$6:$I$74,7,FALSE))),0))</f>
        <v>0</v>
      </c>
      <c r="X202" s="74">
        <f>IF(G202="Vervalt",0,IF(J202="Inkoop bij 3e partij",0,IF(G202=0,0,IF(LEN(G202)=0,0,VLOOKUP($G202,PDC!$B$6:$I$74,5,FALSE)))))</f>
        <v>0</v>
      </c>
      <c r="Y202" s="74">
        <f>IF(G202="Vervalt",0,IF(J202="On-Net maken",$M202*PDC!$F$23+$N202*PDC!$F$24+PDC!$F$22+$O202,0))</f>
        <v>0</v>
      </c>
    </row>
    <row r="203" spans="1:25" x14ac:dyDescent="0.3">
      <c r="A203" s="149" t="str">
        <f>IF(LEN(LocatieLijst!A203)=0,"",LocatieLijst!A203)</f>
        <v/>
      </c>
      <c r="B203" s="149" t="str">
        <f>IF(LEN(LocatieLijst!B203)=0,"",LocatieLijst!B203)</f>
        <v/>
      </c>
      <c r="C203" s="149" t="str">
        <f>IF(LEN(LocatieLijst!C203)=0,"",LocatieLijst!C203)</f>
        <v/>
      </c>
      <c r="D203" s="149" t="str">
        <f>IF(LEN(LocatieLijst!D203)=0,"",LocatieLijst!D203)</f>
        <v/>
      </c>
      <c r="E203" s="149" t="str">
        <f>IF(LEN(LocatieLijst!E203)=0,"",LocatieLijst!E203)</f>
        <v/>
      </c>
      <c r="F203" s="149" t="str">
        <f>IF(LEN(LocatieLijst!F203)=0,"",LocatieLijst!F203)</f>
        <v/>
      </c>
      <c r="G203" s="149" t="str">
        <f>IF(LEN(LocatieLijst!K203)=0,"",LocatieLijst!K203)</f>
        <v/>
      </c>
      <c r="H203" s="150" t="str">
        <f>IF(G203="Vervalt","Vervalt",IF(G203=0,"",IF(LEN(G203)=0,"",(VLOOKUP($G203,PDC!$B$6:$I$74,2,FALSE)))))</f>
        <v/>
      </c>
      <c r="I203" s="149" t="str">
        <f>IF(LEN(LocatieLijst!M203)=0,"",LocatieLijst!M203)</f>
        <v/>
      </c>
      <c r="J203" s="2"/>
      <c r="K203" s="2"/>
      <c r="L203" s="3"/>
      <c r="M203" s="8"/>
      <c r="N203" s="8"/>
      <c r="O203" s="12"/>
      <c r="P203" s="4"/>
      <c r="Q203" s="4"/>
      <c r="R203" s="4"/>
      <c r="S203" s="72">
        <f t="shared" si="4"/>
        <v>0</v>
      </c>
      <c r="T203" s="72">
        <f>IF(G203="Vervalt",0,IF(G203=0,0,IF(LEN(G203)=0,0,(VLOOKUP($G203,PDC!$B$6:$I$74,6,FALSE)))))</f>
        <v>0</v>
      </c>
      <c r="U203" s="72">
        <f t="shared" si="5"/>
        <v>0</v>
      </c>
      <c r="V203" s="73">
        <f>IF(G203="Vervalt",0,IF(J203="Inkoop bij 3e partij",Q203*(1+PDC!$F$28),0))</f>
        <v>0</v>
      </c>
      <c r="W203" s="73">
        <f>IF(G203="Vervalt",0,IF(J203="Inkoop bij 3e partij",P203*(1+PDC!$F$27)+IF(G203=0,0,IF(LEN(G203)=0,0,VLOOKUP($G203,PDC!$B$6:$I$74,7,FALSE))),0))</f>
        <v>0</v>
      </c>
      <c r="X203" s="74">
        <f>IF(G203="Vervalt",0,IF(J203="Inkoop bij 3e partij",0,IF(G203=0,0,IF(LEN(G203)=0,0,VLOOKUP($G203,PDC!$B$6:$I$74,5,FALSE)))))</f>
        <v>0</v>
      </c>
      <c r="Y203" s="74">
        <f>IF(G203="Vervalt",0,IF(J203="On-Net maken",$M203*PDC!$F$23+$N203*PDC!$F$24+PDC!$F$22+$O203,0))</f>
        <v>0</v>
      </c>
    </row>
    <row r="204" spans="1:25" x14ac:dyDescent="0.3">
      <c r="A204" s="149" t="str">
        <f>IF(LEN(LocatieLijst!A204)=0,"",LocatieLijst!A204)</f>
        <v/>
      </c>
      <c r="B204" s="149" t="str">
        <f>IF(LEN(LocatieLijst!B204)=0,"",LocatieLijst!B204)</f>
        <v/>
      </c>
      <c r="C204" s="149" t="str">
        <f>IF(LEN(LocatieLijst!C204)=0,"",LocatieLijst!C204)</f>
        <v/>
      </c>
      <c r="D204" s="149" t="str">
        <f>IF(LEN(LocatieLijst!D204)=0,"",LocatieLijst!D204)</f>
        <v/>
      </c>
      <c r="E204" s="149" t="str">
        <f>IF(LEN(LocatieLijst!E204)=0,"",LocatieLijst!E204)</f>
        <v/>
      </c>
      <c r="F204" s="149" t="str">
        <f>IF(LEN(LocatieLijst!F204)=0,"",LocatieLijst!F204)</f>
        <v/>
      </c>
      <c r="G204" s="149" t="str">
        <f>IF(LEN(LocatieLijst!K204)=0,"",LocatieLijst!K204)</f>
        <v/>
      </c>
      <c r="H204" s="150" t="str">
        <f>IF(G204="Vervalt","Vervalt",IF(G204=0,"",IF(LEN(G204)=0,"",(VLOOKUP($G204,PDC!$B$6:$I$74,2,FALSE)))))</f>
        <v/>
      </c>
      <c r="I204" s="149" t="str">
        <f>IF(LEN(LocatieLijst!M204)=0,"",LocatieLijst!M204)</f>
        <v/>
      </c>
      <c r="J204" s="2"/>
      <c r="K204" s="2"/>
      <c r="L204" s="3"/>
      <c r="M204" s="8"/>
      <c r="N204" s="8"/>
      <c r="O204" s="12"/>
      <c r="P204" s="4"/>
      <c r="Q204" s="4"/>
      <c r="R204" s="4"/>
      <c r="S204" s="72">
        <f t="shared" si="4"/>
        <v>0</v>
      </c>
      <c r="T204" s="72">
        <f>IF(G204="Vervalt",0,IF(G204=0,0,IF(LEN(G204)=0,0,(VLOOKUP($G204,PDC!$B$6:$I$74,6,FALSE)))))</f>
        <v>0</v>
      </c>
      <c r="U204" s="72">
        <f t="shared" si="5"/>
        <v>0</v>
      </c>
      <c r="V204" s="73">
        <f>IF(G204="Vervalt",0,IF(J204="Inkoop bij 3e partij",Q204*(1+PDC!$F$28),0))</f>
        <v>0</v>
      </c>
      <c r="W204" s="73">
        <f>IF(G204="Vervalt",0,IF(J204="Inkoop bij 3e partij",P204*(1+PDC!$F$27)+IF(G204=0,0,IF(LEN(G204)=0,0,VLOOKUP($G204,PDC!$B$6:$I$74,7,FALSE))),0))</f>
        <v>0</v>
      </c>
      <c r="X204" s="74">
        <f>IF(G204="Vervalt",0,IF(J204="Inkoop bij 3e partij",0,IF(G204=0,0,IF(LEN(G204)=0,0,VLOOKUP($G204,PDC!$B$6:$I$74,5,FALSE)))))</f>
        <v>0</v>
      </c>
      <c r="Y204" s="74">
        <f>IF(G204="Vervalt",0,IF(J204="On-Net maken",$M204*PDC!$F$23+$N204*PDC!$F$24+PDC!$F$22+$O204,0))</f>
        <v>0</v>
      </c>
    </row>
    <row r="205" spans="1:25" x14ac:dyDescent="0.3">
      <c r="A205" s="149" t="str">
        <f>IF(LEN(LocatieLijst!A205)=0,"",LocatieLijst!A205)</f>
        <v/>
      </c>
      <c r="B205" s="149" t="str">
        <f>IF(LEN(LocatieLijst!B205)=0,"",LocatieLijst!B205)</f>
        <v/>
      </c>
      <c r="C205" s="149" t="str">
        <f>IF(LEN(LocatieLijst!C205)=0,"",LocatieLijst!C205)</f>
        <v/>
      </c>
      <c r="D205" s="149" t="str">
        <f>IF(LEN(LocatieLijst!D205)=0,"",LocatieLijst!D205)</f>
        <v/>
      </c>
      <c r="E205" s="149" t="str">
        <f>IF(LEN(LocatieLijst!E205)=0,"",LocatieLijst!E205)</f>
        <v/>
      </c>
      <c r="F205" s="149" t="str">
        <f>IF(LEN(LocatieLijst!F205)=0,"",LocatieLijst!F205)</f>
        <v/>
      </c>
      <c r="G205" s="149" t="str">
        <f>IF(LEN(LocatieLijst!K205)=0,"",LocatieLijst!K205)</f>
        <v/>
      </c>
      <c r="H205" s="150" t="str">
        <f>IF(G205="Vervalt","Vervalt",IF(G205=0,"",IF(LEN(G205)=0,"",(VLOOKUP($G205,PDC!$B$6:$I$74,2,FALSE)))))</f>
        <v/>
      </c>
      <c r="I205" s="149" t="str">
        <f>IF(LEN(LocatieLijst!M205)=0,"",LocatieLijst!M205)</f>
        <v/>
      </c>
      <c r="J205" s="2"/>
      <c r="K205" s="2"/>
      <c r="L205" s="3"/>
      <c r="M205" s="8"/>
      <c r="N205" s="8"/>
      <c r="O205" s="12"/>
      <c r="P205" s="4"/>
      <c r="Q205" s="4"/>
      <c r="R205" s="4"/>
      <c r="S205" s="72">
        <f t="shared" ref="S205:S268" si="6">IF(J205="Inkoop bij 3e partij",V205,X205)</f>
        <v>0</v>
      </c>
      <c r="T205" s="72">
        <f>IF(G205="Vervalt",0,IF(G205=0,0,IF(LEN(G205)=0,0,(VLOOKUP($G205,PDC!$B$6:$I$74,6,FALSE)))))</f>
        <v>0</v>
      </c>
      <c r="U205" s="72">
        <f t="shared" ref="U205:U268" si="7">IF(J205="On-Net maken",Y205,IF(J205="Inkoop bij 3e partij",W205,0))</f>
        <v>0</v>
      </c>
      <c r="V205" s="73">
        <f>IF(G205="Vervalt",0,IF(J205="Inkoop bij 3e partij",Q205*(1+PDC!$F$28),0))</f>
        <v>0</v>
      </c>
      <c r="W205" s="73">
        <f>IF(G205="Vervalt",0,IF(J205="Inkoop bij 3e partij",P205*(1+PDC!$F$27)+IF(G205=0,0,IF(LEN(G205)=0,0,VLOOKUP($G205,PDC!$B$6:$I$74,7,FALSE))),0))</f>
        <v>0</v>
      </c>
      <c r="X205" s="74">
        <f>IF(G205="Vervalt",0,IF(J205="Inkoop bij 3e partij",0,IF(G205=0,0,IF(LEN(G205)=0,0,VLOOKUP($G205,PDC!$B$6:$I$74,5,FALSE)))))</f>
        <v>0</v>
      </c>
      <c r="Y205" s="74">
        <f>IF(G205="Vervalt",0,IF(J205="On-Net maken",$M205*PDC!$F$23+$N205*PDC!$F$24+PDC!$F$22+$O205,0))</f>
        <v>0</v>
      </c>
    </row>
    <row r="206" spans="1:25" x14ac:dyDescent="0.3">
      <c r="A206" s="149" t="str">
        <f>IF(LEN(LocatieLijst!A206)=0,"",LocatieLijst!A206)</f>
        <v/>
      </c>
      <c r="B206" s="149" t="str">
        <f>IF(LEN(LocatieLijst!B206)=0,"",LocatieLijst!B206)</f>
        <v/>
      </c>
      <c r="C206" s="149" t="str">
        <f>IF(LEN(LocatieLijst!C206)=0,"",LocatieLijst!C206)</f>
        <v/>
      </c>
      <c r="D206" s="149" t="str">
        <f>IF(LEN(LocatieLijst!D206)=0,"",LocatieLijst!D206)</f>
        <v/>
      </c>
      <c r="E206" s="149" t="str">
        <f>IF(LEN(LocatieLijst!E206)=0,"",LocatieLijst!E206)</f>
        <v/>
      </c>
      <c r="F206" s="149" t="str">
        <f>IF(LEN(LocatieLijst!F206)=0,"",LocatieLijst!F206)</f>
        <v/>
      </c>
      <c r="G206" s="149" t="str">
        <f>IF(LEN(LocatieLijst!K206)=0,"",LocatieLijst!K206)</f>
        <v/>
      </c>
      <c r="H206" s="150" t="str">
        <f>IF(G206="Vervalt","Vervalt",IF(G206=0,"",IF(LEN(G206)=0,"",(VLOOKUP($G206,PDC!$B$6:$I$74,2,FALSE)))))</f>
        <v/>
      </c>
      <c r="I206" s="149" t="str">
        <f>IF(LEN(LocatieLijst!M206)=0,"",LocatieLijst!M206)</f>
        <v/>
      </c>
      <c r="J206" s="2"/>
      <c r="K206" s="2"/>
      <c r="L206" s="3"/>
      <c r="M206" s="8"/>
      <c r="N206" s="8"/>
      <c r="O206" s="12"/>
      <c r="P206" s="4"/>
      <c r="Q206" s="4"/>
      <c r="R206" s="4"/>
      <c r="S206" s="72">
        <f t="shared" si="6"/>
        <v>0</v>
      </c>
      <c r="T206" s="72">
        <f>IF(G206="Vervalt",0,IF(G206=0,0,IF(LEN(G206)=0,0,(VLOOKUP($G206,PDC!$B$6:$I$74,6,FALSE)))))</f>
        <v>0</v>
      </c>
      <c r="U206" s="72">
        <f t="shared" si="7"/>
        <v>0</v>
      </c>
      <c r="V206" s="73">
        <f>IF(G206="Vervalt",0,IF(J206="Inkoop bij 3e partij",Q206*(1+PDC!$F$28),0))</f>
        <v>0</v>
      </c>
      <c r="W206" s="73">
        <f>IF(G206="Vervalt",0,IF(J206="Inkoop bij 3e partij",P206*(1+PDC!$F$27)+IF(G206=0,0,IF(LEN(G206)=0,0,VLOOKUP($G206,PDC!$B$6:$I$74,7,FALSE))),0))</f>
        <v>0</v>
      </c>
      <c r="X206" s="74">
        <f>IF(G206="Vervalt",0,IF(J206="Inkoop bij 3e partij",0,IF(G206=0,0,IF(LEN(G206)=0,0,VLOOKUP($G206,PDC!$B$6:$I$74,5,FALSE)))))</f>
        <v>0</v>
      </c>
      <c r="Y206" s="74">
        <f>IF(G206="Vervalt",0,IF(J206="On-Net maken",$M206*PDC!$F$23+$N206*PDC!$F$24+PDC!$F$22+$O206,0))</f>
        <v>0</v>
      </c>
    </row>
    <row r="207" spans="1:25" x14ac:dyDescent="0.3">
      <c r="A207" s="149" t="str">
        <f>IF(LEN(LocatieLijst!A207)=0,"",LocatieLijst!A207)</f>
        <v/>
      </c>
      <c r="B207" s="149" t="str">
        <f>IF(LEN(LocatieLijst!B207)=0,"",LocatieLijst!B207)</f>
        <v/>
      </c>
      <c r="C207" s="149" t="str">
        <f>IF(LEN(LocatieLijst!C207)=0,"",LocatieLijst!C207)</f>
        <v/>
      </c>
      <c r="D207" s="149" t="str">
        <f>IF(LEN(LocatieLijst!D207)=0,"",LocatieLijst!D207)</f>
        <v/>
      </c>
      <c r="E207" s="149" t="str">
        <f>IF(LEN(LocatieLijst!E207)=0,"",LocatieLijst!E207)</f>
        <v/>
      </c>
      <c r="F207" s="149" t="str">
        <f>IF(LEN(LocatieLijst!F207)=0,"",LocatieLijst!F207)</f>
        <v/>
      </c>
      <c r="G207" s="149" t="str">
        <f>IF(LEN(LocatieLijst!K207)=0,"",LocatieLijst!K207)</f>
        <v/>
      </c>
      <c r="H207" s="150" t="str">
        <f>IF(G207="Vervalt","Vervalt",IF(G207=0,"",IF(LEN(G207)=0,"",(VLOOKUP($G207,PDC!$B$6:$I$74,2,FALSE)))))</f>
        <v/>
      </c>
      <c r="I207" s="149" t="str">
        <f>IF(LEN(LocatieLijst!M207)=0,"",LocatieLijst!M207)</f>
        <v/>
      </c>
      <c r="J207" s="2"/>
      <c r="K207" s="2"/>
      <c r="L207" s="3"/>
      <c r="M207" s="8"/>
      <c r="N207" s="8"/>
      <c r="O207" s="12"/>
      <c r="P207" s="4"/>
      <c r="Q207" s="4"/>
      <c r="R207" s="4"/>
      <c r="S207" s="72">
        <f t="shared" si="6"/>
        <v>0</v>
      </c>
      <c r="T207" s="72">
        <f>IF(G207="Vervalt",0,IF(G207=0,0,IF(LEN(G207)=0,0,(VLOOKUP($G207,PDC!$B$6:$I$74,6,FALSE)))))</f>
        <v>0</v>
      </c>
      <c r="U207" s="72">
        <f t="shared" si="7"/>
        <v>0</v>
      </c>
      <c r="V207" s="73">
        <f>IF(G207="Vervalt",0,IF(J207="Inkoop bij 3e partij",Q207*(1+PDC!$F$28),0))</f>
        <v>0</v>
      </c>
      <c r="W207" s="73">
        <f>IF(G207="Vervalt",0,IF(J207="Inkoop bij 3e partij",P207*(1+PDC!$F$27)+IF(G207=0,0,IF(LEN(G207)=0,0,VLOOKUP($G207,PDC!$B$6:$I$74,7,FALSE))),0))</f>
        <v>0</v>
      </c>
      <c r="X207" s="74">
        <f>IF(G207="Vervalt",0,IF(J207="Inkoop bij 3e partij",0,IF(G207=0,0,IF(LEN(G207)=0,0,VLOOKUP($G207,PDC!$B$6:$I$74,5,FALSE)))))</f>
        <v>0</v>
      </c>
      <c r="Y207" s="74">
        <f>IF(G207="Vervalt",0,IF(J207="On-Net maken",$M207*PDC!$F$23+$N207*PDC!$F$24+PDC!$F$22+$O207,0))</f>
        <v>0</v>
      </c>
    </row>
    <row r="208" spans="1:25" x14ac:dyDescent="0.3">
      <c r="A208" s="149" t="str">
        <f>IF(LEN(LocatieLijst!A208)=0,"",LocatieLijst!A208)</f>
        <v/>
      </c>
      <c r="B208" s="149" t="str">
        <f>IF(LEN(LocatieLijst!B208)=0,"",LocatieLijst!B208)</f>
        <v/>
      </c>
      <c r="C208" s="149" t="str">
        <f>IF(LEN(LocatieLijst!C208)=0,"",LocatieLijst!C208)</f>
        <v/>
      </c>
      <c r="D208" s="149" t="str">
        <f>IF(LEN(LocatieLijst!D208)=0,"",LocatieLijst!D208)</f>
        <v/>
      </c>
      <c r="E208" s="149" t="str">
        <f>IF(LEN(LocatieLijst!E208)=0,"",LocatieLijst!E208)</f>
        <v/>
      </c>
      <c r="F208" s="149" t="str">
        <f>IF(LEN(LocatieLijst!F208)=0,"",LocatieLijst!F208)</f>
        <v/>
      </c>
      <c r="G208" s="149" t="str">
        <f>IF(LEN(LocatieLijst!K208)=0,"",LocatieLijst!K208)</f>
        <v/>
      </c>
      <c r="H208" s="150" t="str">
        <f>IF(G208="Vervalt","Vervalt",IF(G208=0,"",IF(LEN(G208)=0,"",(VLOOKUP($G208,PDC!$B$6:$I$74,2,FALSE)))))</f>
        <v/>
      </c>
      <c r="I208" s="149" t="str">
        <f>IF(LEN(LocatieLijst!M208)=0,"",LocatieLijst!M208)</f>
        <v/>
      </c>
      <c r="J208" s="2"/>
      <c r="K208" s="2"/>
      <c r="L208" s="3"/>
      <c r="M208" s="8"/>
      <c r="N208" s="8"/>
      <c r="O208" s="12"/>
      <c r="P208" s="4"/>
      <c r="Q208" s="4"/>
      <c r="R208" s="4"/>
      <c r="S208" s="72">
        <f t="shared" si="6"/>
        <v>0</v>
      </c>
      <c r="T208" s="72">
        <f>IF(G208="Vervalt",0,IF(G208=0,0,IF(LEN(G208)=0,0,(VLOOKUP($G208,PDC!$B$6:$I$74,6,FALSE)))))</f>
        <v>0</v>
      </c>
      <c r="U208" s="72">
        <f t="shared" si="7"/>
        <v>0</v>
      </c>
      <c r="V208" s="73">
        <f>IF(G208="Vervalt",0,IF(J208="Inkoop bij 3e partij",Q208*(1+PDC!$F$28),0))</f>
        <v>0</v>
      </c>
      <c r="W208" s="73">
        <f>IF(G208="Vervalt",0,IF(J208="Inkoop bij 3e partij",P208*(1+PDC!$F$27)+IF(G208=0,0,IF(LEN(G208)=0,0,VLOOKUP($G208,PDC!$B$6:$I$74,7,FALSE))),0))</f>
        <v>0</v>
      </c>
      <c r="X208" s="74">
        <f>IF(G208="Vervalt",0,IF(J208="Inkoop bij 3e partij",0,IF(G208=0,0,IF(LEN(G208)=0,0,VLOOKUP($G208,PDC!$B$6:$I$74,5,FALSE)))))</f>
        <v>0</v>
      </c>
      <c r="Y208" s="74">
        <f>IF(G208="Vervalt",0,IF(J208="On-Net maken",$M208*PDC!$F$23+$N208*PDC!$F$24+PDC!$F$22+$O208,0))</f>
        <v>0</v>
      </c>
    </row>
    <row r="209" spans="1:25" x14ac:dyDescent="0.3">
      <c r="A209" s="149" t="str">
        <f>IF(LEN(LocatieLijst!A209)=0,"",LocatieLijst!A209)</f>
        <v/>
      </c>
      <c r="B209" s="149" t="str">
        <f>IF(LEN(LocatieLijst!B209)=0,"",LocatieLijst!B209)</f>
        <v/>
      </c>
      <c r="C209" s="149" t="str">
        <f>IF(LEN(LocatieLijst!C209)=0,"",LocatieLijst!C209)</f>
        <v/>
      </c>
      <c r="D209" s="149" t="str">
        <f>IF(LEN(LocatieLijst!D209)=0,"",LocatieLijst!D209)</f>
        <v/>
      </c>
      <c r="E209" s="149" t="str">
        <f>IF(LEN(LocatieLijst!E209)=0,"",LocatieLijst!E209)</f>
        <v/>
      </c>
      <c r="F209" s="149" t="str">
        <f>IF(LEN(LocatieLijst!F209)=0,"",LocatieLijst!F209)</f>
        <v/>
      </c>
      <c r="G209" s="149" t="str">
        <f>IF(LEN(LocatieLijst!K209)=0,"",LocatieLijst!K209)</f>
        <v/>
      </c>
      <c r="H209" s="150" t="str">
        <f>IF(G209="Vervalt","Vervalt",IF(G209=0,"",IF(LEN(G209)=0,"",(VLOOKUP($G209,PDC!$B$6:$I$74,2,FALSE)))))</f>
        <v/>
      </c>
      <c r="I209" s="149" t="str">
        <f>IF(LEN(LocatieLijst!M209)=0,"",LocatieLijst!M209)</f>
        <v/>
      </c>
      <c r="J209" s="2"/>
      <c r="K209" s="2"/>
      <c r="L209" s="3"/>
      <c r="M209" s="8"/>
      <c r="N209" s="8"/>
      <c r="O209" s="12"/>
      <c r="P209" s="4"/>
      <c r="Q209" s="4"/>
      <c r="R209" s="4"/>
      <c r="S209" s="72">
        <f t="shared" si="6"/>
        <v>0</v>
      </c>
      <c r="T209" s="72">
        <f>IF(G209="Vervalt",0,IF(G209=0,0,IF(LEN(G209)=0,0,(VLOOKUP($G209,PDC!$B$6:$I$74,6,FALSE)))))</f>
        <v>0</v>
      </c>
      <c r="U209" s="72">
        <f t="shared" si="7"/>
        <v>0</v>
      </c>
      <c r="V209" s="73">
        <f>IF(G209="Vervalt",0,IF(J209="Inkoop bij 3e partij",Q209*(1+PDC!$F$28),0))</f>
        <v>0</v>
      </c>
      <c r="W209" s="73">
        <f>IF(G209="Vervalt",0,IF(J209="Inkoop bij 3e partij",P209*(1+PDC!$F$27)+IF(G209=0,0,IF(LEN(G209)=0,0,VLOOKUP($G209,PDC!$B$6:$I$74,7,FALSE))),0))</f>
        <v>0</v>
      </c>
      <c r="X209" s="74">
        <f>IF(G209="Vervalt",0,IF(J209="Inkoop bij 3e partij",0,IF(G209=0,0,IF(LEN(G209)=0,0,VLOOKUP($G209,PDC!$B$6:$I$74,5,FALSE)))))</f>
        <v>0</v>
      </c>
      <c r="Y209" s="74">
        <f>IF(G209="Vervalt",0,IF(J209="On-Net maken",$M209*PDC!$F$23+$N209*PDC!$F$24+PDC!$F$22+$O209,0))</f>
        <v>0</v>
      </c>
    </row>
    <row r="210" spans="1:25" x14ac:dyDescent="0.3">
      <c r="A210" s="149" t="str">
        <f>IF(LEN(LocatieLijst!A210)=0,"",LocatieLijst!A210)</f>
        <v/>
      </c>
      <c r="B210" s="149" t="str">
        <f>IF(LEN(LocatieLijst!B210)=0,"",LocatieLijst!B210)</f>
        <v/>
      </c>
      <c r="C210" s="149" t="str">
        <f>IF(LEN(LocatieLijst!C210)=0,"",LocatieLijst!C210)</f>
        <v/>
      </c>
      <c r="D210" s="149" t="str">
        <f>IF(LEN(LocatieLijst!D210)=0,"",LocatieLijst!D210)</f>
        <v/>
      </c>
      <c r="E210" s="149" t="str">
        <f>IF(LEN(LocatieLijst!E210)=0,"",LocatieLijst!E210)</f>
        <v/>
      </c>
      <c r="F210" s="149" t="str">
        <f>IF(LEN(LocatieLijst!F210)=0,"",LocatieLijst!F210)</f>
        <v/>
      </c>
      <c r="G210" s="149" t="str">
        <f>IF(LEN(LocatieLijst!K210)=0,"",LocatieLijst!K210)</f>
        <v/>
      </c>
      <c r="H210" s="150" t="str">
        <f>IF(G210="Vervalt","Vervalt",IF(G210=0,"",IF(LEN(G210)=0,"",(VLOOKUP($G210,PDC!$B$6:$I$74,2,FALSE)))))</f>
        <v/>
      </c>
      <c r="I210" s="149" t="str">
        <f>IF(LEN(LocatieLijst!M210)=0,"",LocatieLijst!M210)</f>
        <v/>
      </c>
      <c r="J210" s="2"/>
      <c r="K210" s="2"/>
      <c r="L210" s="3"/>
      <c r="M210" s="8"/>
      <c r="N210" s="8"/>
      <c r="O210" s="12"/>
      <c r="P210" s="4"/>
      <c r="Q210" s="4"/>
      <c r="R210" s="4"/>
      <c r="S210" s="72">
        <f t="shared" si="6"/>
        <v>0</v>
      </c>
      <c r="T210" s="72">
        <f>IF(G210="Vervalt",0,IF(G210=0,0,IF(LEN(G210)=0,0,(VLOOKUP($G210,PDC!$B$6:$I$74,6,FALSE)))))</f>
        <v>0</v>
      </c>
      <c r="U210" s="72">
        <f t="shared" si="7"/>
        <v>0</v>
      </c>
      <c r="V210" s="73">
        <f>IF(G210="Vervalt",0,IF(J210="Inkoop bij 3e partij",Q210*(1+PDC!$F$28),0))</f>
        <v>0</v>
      </c>
      <c r="W210" s="73">
        <f>IF(G210="Vervalt",0,IF(J210="Inkoop bij 3e partij",P210*(1+PDC!$F$27)+IF(G210=0,0,IF(LEN(G210)=0,0,VLOOKUP($G210,PDC!$B$6:$I$74,7,FALSE))),0))</f>
        <v>0</v>
      </c>
      <c r="X210" s="74">
        <f>IF(G210="Vervalt",0,IF(J210="Inkoop bij 3e partij",0,IF(G210=0,0,IF(LEN(G210)=0,0,VLOOKUP($G210,PDC!$B$6:$I$74,5,FALSE)))))</f>
        <v>0</v>
      </c>
      <c r="Y210" s="74">
        <f>IF(G210="Vervalt",0,IF(J210="On-Net maken",$M210*PDC!$F$23+$N210*PDC!$F$24+PDC!$F$22+$O210,0))</f>
        <v>0</v>
      </c>
    </row>
    <row r="211" spans="1:25" x14ac:dyDescent="0.3">
      <c r="A211" s="149" t="str">
        <f>IF(LEN(LocatieLijst!A211)=0,"",LocatieLijst!A211)</f>
        <v/>
      </c>
      <c r="B211" s="149" t="str">
        <f>IF(LEN(LocatieLijst!B211)=0,"",LocatieLijst!B211)</f>
        <v/>
      </c>
      <c r="C211" s="149" t="str">
        <f>IF(LEN(LocatieLijst!C211)=0,"",LocatieLijst!C211)</f>
        <v/>
      </c>
      <c r="D211" s="149" t="str">
        <f>IF(LEN(LocatieLijst!D211)=0,"",LocatieLijst!D211)</f>
        <v/>
      </c>
      <c r="E211" s="149" t="str">
        <f>IF(LEN(LocatieLijst!E211)=0,"",LocatieLijst!E211)</f>
        <v/>
      </c>
      <c r="F211" s="149" t="str">
        <f>IF(LEN(LocatieLijst!F211)=0,"",LocatieLijst!F211)</f>
        <v/>
      </c>
      <c r="G211" s="149" t="str">
        <f>IF(LEN(LocatieLijst!K211)=0,"",LocatieLijst!K211)</f>
        <v/>
      </c>
      <c r="H211" s="150" t="str">
        <f>IF(G211="Vervalt","Vervalt",IF(G211=0,"",IF(LEN(G211)=0,"",(VLOOKUP($G211,PDC!$B$6:$I$74,2,FALSE)))))</f>
        <v/>
      </c>
      <c r="I211" s="149" t="str">
        <f>IF(LEN(LocatieLijst!M211)=0,"",LocatieLijst!M211)</f>
        <v/>
      </c>
      <c r="J211" s="2"/>
      <c r="K211" s="2"/>
      <c r="L211" s="3"/>
      <c r="M211" s="8"/>
      <c r="N211" s="8"/>
      <c r="O211" s="12"/>
      <c r="P211" s="4"/>
      <c r="Q211" s="4"/>
      <c r="R211" s="4"/>
      <c r="S211" s="72">
        <f t="shared" si="6"/>
        <v>0</v>
      </c>
      <c r="T211" s="72">
        <f>IF(G211="Vervalt",0,IF(G211=0,0,IF(LEN(G211)=0,0,(VLOOKUP($G211,PDC!$B$6:$I$74,6,FALSE)))))</f>
        <v>0</v>
      </c>
      <c r="U211" s="72">
        <f t="shared" si="7"/>
        <v>0</v>
      </c>
      <c r="V211" s="73">
        <f>IF(G211="Vervalt",0,IF(J211="Inkoop bij 3e partij",Q211*(1+PDC!$F$28),0))</f>
        <v>0</v>
      </c>
      <c r="W211" s="73">
        <f>IF(G211="Vervalt",0,IF(J211="Inkoop bij 3e partij",P211*(1+PDC!$F$27)+IF(G211=0,0,IF(LEN(G211)=0,0,VLOOKUP($G211,PDC!$B$6:$I$74,7,FALSE))),0))</f>
        <v>0</v>
      </c>
      <c r="X211" s="74">
        <f>IF(G211="Vervalt",0,IF(J211="Inkoop bij 3e partij",0,IF(G211=0,0,IF(LEN(G211)=0,0,VLOOKUP($G211,PDC!$B$6:$I$74,5,FALSE)))))</f>
        <v>0</v>
      </c>
      <c r="Y211" s="74">
        <f>IF(G211="Vervalt",0,IF(J211="On-Net maken",$M211*PDC!$F$23+$N211*PDC!$F$24+PDC!$F$22+$O211,0))</f>
        <v>0</v>
      </c>
    </row>
    <row r="212" spans="1:25" x14ac:dyDescent="0.3">
      <c r="A212" s="149" t="str">
        <f>IF(LEN(LocatieLijst!A212)=0,"",LocatieLijst!A212)</f>
        <v/>
      </c>
      <c r="B212" s="149" t="str">
        <f>IF(LEN(LocatieLijst!B212)=0,"",LocatieLijst!B212)</f>
        <v/>
      </c>
      <c r="C212" s="149" t="str">
        <f>IF(LEN(LocatieLijst!C212)=0,"",LocatieLijst!C212)</f>
        <v/>
      </c>
      <c r="D212" s="149" t="str">
        <f>IF(LEN(LocatieLijst!D212)=0,"",LocatieLijst!D212)</f>
        <v/>
      </c>
      <c r="E212" s="149" t="str">
        <f>IF(LEN(LocatieLijst!E212)=0,"",LocatieLijst!E212)</f>
        <v/>
      </c>
      <c r="F212" s="149" t="str">
        <f>IF(LEN(LocatieLijst!F212)=0,"",LocatieLijst!F212)</f>
        <v/>
      </c>
      <c r="G212" s="149" t="str">
        <f>IF(LEN(LocatieLijst!K212)=0,"",LocatieLijst!K212)</f>
        <v/>
      </c>
      <c r="H212" s="150" t="str">
        <f>IF(G212="Vervalt","Vervalt",IF(G212=0,"",IF(LEN(G212)=0,"",(VLOOKUP($G212,PDC!$B$6:$I$74,2,FALSE)))))</f>
        <v/>
      </c>
      <c r="I212" s="149" t="str">
        <f>IF(LEN(LocatieLijst!M212)=0,"",LocatieLijst!M212)</f>
        <v/>
      </c>
      <c r="J212" s="2"/>
      <c r="K212" s="2"/>
      <c r="L212" s="3"/>
      <c r="M212" s="8"/>
      <c r="N212" s="8"/>
      <c r="O212" s="12"/>
      <c r="P212" s="4"/>
      <c r="Q212" s="4"/>
      <c r="R212" s="4"/>
      <c r="S212" s="72">
        <f t="shared" si="6"/>
        <v>0</v>
      </c>
      <c r="T212" s="72">
        <f>IF(G212="Vervalt",0,IF(G212=0,0,IF(LEN(G212)=0,0,(VLOOKUP($G212,PDC!$B$6:$I$74,6,FALSE)))))</f>
        <v>0</v>
      </c>
      <c r="U212" s="72">
        <f t="shared" si="7"/>
        <v>0</v>
      </c>
      <c r="V212" s="73">
        <f>IF(G212="Vervalt",0,IF(J212="Inkoop bij 3e partij",Q212*(1+PDC!$F$28),0))</f>
        <v>0</v>
      </c>
      <c r="W212" s="73">
        <f>IF(G212="Vervalt",0,IF(J212="Inkoop bij 3e partij",P212*(1+PDC!$F$27)+IF(G212=0,0,IF(LEN(G212)=0,0,VLOOKUP($G212,PDC!$B$6:$I$74,7,FALSE))),0))</f>
        <v>0</v>
      </c>
      <c r="X212" s="74">
        <f>IF(G212="Vervalt",0,IF(J212="Inkoop bij 3e partij",0,IF(G212=0,0,IF(LEN(G212)=0,0,VLOOKUP($G212,PDC!$B$6:$I$74,5,FALSE)))))</f>
        <v>0</v>
      </c>
      <c r="Y212" s="74">
        <f>IF(G212="Vervalt",0,IF(J212="On-Net maken",$M212*PDC!$F$23+$N212*PDC!$F$24+PDC!$F$22+$O212,0))</f>
        <v>0</v>
      </c>
    </row>
    <row r="213" spans="1:25" x14ac:dyDescent="0.3">
      <c r="A213" s="149" t="str">
        <f>IF(LEN(LocatieLijst!A213)=0,"",LocatieLijst!A213)</f>
        <v/>
      </c>
      <c r="B213" s="149" t="str">
        <f>IF(LEN(LocatieLijst!B213)=0,"",LocatieLijst!B213)</f>
        <v/>
      </c>
      <c r="C213" s="149" t="str">
        <f>IF(LEN(LocatieLijst!C213)=0,"",LocatieLijst!C213)</f>
        <v/>
      </c>
      <c r="D213" s="149" t="str">
        <f>IF(LEN(LocatieLijst!D213)=0,"",LocatieLijst!D213)</f>
        <v/>
      </c>
      <c r="E213" s="149" t="str">
        <f>IF(LEN(LocatieLijst!E213)=0,"",LocatieLijst!E213)</f>
        <v/>
      </c>
      <c r="F213" s="149" t="str">
        <f>IF(LEN(LocatieLijst!F213)=0,"",LocatieLijst!F213)</f>
        <v/>
      </c>
      <c r="G213" s="149" t="str">
        <f>IF(LEN(LocatieLijst!K213)=0,"",LocatieLijst!K213)</f>
        <v/>
      </c>
      <c r="H213" s="150" t="str">
        <f>IF(G213="Vervalt","Vervalt",IF(G213=0,"",IF(LEN(G213)=0,"",(VLOOKUP($G213,PDC!$B$6:$I$74,2,FALSE)))))</f>
        <v/>
      </c>
      <c r="I213" s="149" t="str">
        <f>IF(LEN(LocatieLijst!M213)=0,"",LocatieLijst!M213)</f>
        <v/>
      </c>
      <c r="J213" s="2"/>
      <c r="K213" s="2"/>
      <c r="L213" s="3"/>
      <c r="M213" s="8"/>
      <c r="N213" s="8"/>
      <c r="O213" s="12"/>
      <c r="P213" s="4"/>
      <c r="Q213" s="4"/>
      <c r="R213" s="4"/>
      <c r="S213" s="72">
        <f t="shared" si="6"/>
        <v>0</v>
      </c>
      <c r="T213" s="72">
        <f>IF(G213="Vervalt",0,IF(G213=0,0,IF(LEN(G213)=0,0,(VLOOKUP($G213,PDC!$B$6:$I$74,6,FALSE)))))</f>
        <v>0</v>
      </c>
      <c r="U213" s="72">
        <f t="shared" si="7"/>
        <v>0</v>
      </c>
      <c r="V213" s="73">
        <f>IF(G213="Vervalt",0,IF(J213="Inkoop bij 3e partij",Q213*(1+PDC!$F$28),0))</f>
        <v>0</v>
      </c>
      <c r="W213" s="73">
        <f>IF(G213="Vervalt",0,IF(J213="Inkoop bij 3e partij",P213*(1+PDC!$F$27)+IF(G213=0,0,IF(LEN(G213)=0,0,VLOOKUP($G213,PDC!$B$6:$I$74,7,FALSE))),0))</f>
        <v>0</v>
      </c>
      <c r="X213" s="74">
        <f>IF(G213="Vervalt",0,IF(J213="Inkoop bij 3e partij",0,IF(G213=0,0,IF(LEN(G213)=0,0,VLOOKUP($G213,PDC!$B$6:$I$74,5,FALSE)))))</f>
        <v>0</v>
      </c>
      <c r="Y213" s="74">
        <f>IF(G213="Vervalt",0,IF(J213="On-Net maken",$M213*PDC!$F$23+$N213*PDC!$F$24+PDC!$F$22+$O213,0))</f>
        <v>0</v>
      </c>
    </row>
    <row r="214" spans="1:25" x14ac:dyDescent="0.3">
      <c r="A214" s="149" t="str">
        <f>IF(LEN(LocatieLijst!A214)=0,"",LocatieLijst!A214)</f>
        <v/>
      </c>
      <c r="B214" s="149" t="str">
        <f>IF(LEN(LocatieLijst!B214)=0,"",LocatieLijst!B214)</f>
        <v/>
      </c>
      <c r="C214" s="149" t="str">
        <f>IF(LEN(LocatieLijst!C214)=0,"",LocatieLijst!C214)</f>
        <v/>
      </c>
      <c r="D214" s="149" t="str">
        <f>IF(LEN(LocatieLijst!D214)=0,"",LocatieLijst!D214)</f>
        <v/>
      </c>
      <c r="E214" s="149" t="str">
        <f>IF(LEN(LocatieLijst!E214)=0,"",LocatieLijst!E214)</f>
        <v/>
      </c>
      <c r="F214" s="149" t="str">
        <f>IF(LEN(LocatieLijst!F214)=0,"",LocatieLijst!F214)</f>
        <v/>
      </c>
      <c r="G214" s="149" t="str">
        <f>IF(LEN(LocatieLijst!K214)=0,"",LocatieLijst!K214)</f>
        <v/>
      </c>
      <c r="H214" s="150" t="str">
        <f>IF(G214="Vervalt","Vervalt",IF(G214=0,"",IF(LEN(G214)=0,"",(VLOOKUP($G214,PDC!$B$6:$I$74,2,FALSE)))))</f>
        <v/>
      </c>
      <c r="I214" s="149" t="str">
        <f>IF(LEN(LocatieLijst!M214)=0,"",LocatieLijst!M214)</f>
        <v/>
      </c>
      <c r="J214" s="2"/>
      <c r="K214" s="2"/>
      <c r="L214" s="3"/>
      <c r="M214" s="8"/>
      <c r="N214" s="8"/>
      <c r="O214" s="12"/>
      <c r="P214" s="4"/>
      <c r="Q214" s="4"/>
      <c r="R214" s="4"/>
      <c r="S214" s="72">
        <f t="shared" si="6"/>
        <v>0</v>
      </c>
      <c r="T214" s="72">
        <f>IF(G214="Vervalt",0,IF(G214=0,0,IF(LEN(G214)=0,0,(VLOOKUP($G214,PDC!$B$6:$I$74,6,FALSE)))))</f>
        <v>0</v>
      </c>
      <c r="U214" s="72">
        <f t="shared" si="7"/>
        <v>0</v>
      </c>
      <c r="V214" s="73">
        <f>IF(G214="Vervalt",0,IF(J214="Inkoop bij 3e partij",Q214*(1+PDC!$F$28),0))</f>
        <v>0</v>
      </c>
      <c r="W214" s="73">
        <f>IF(G214="Vervalt",0,IF(J214="Inkoop bij 3e partij",P214*(1+PDC!$F$27)+IF(G214=0,0,IF(LEN(G214)=0,0,VLOOKUP($G214,PDC!$B$6:$I$74,7,FALSE))),0))</f>
        <v>0</v>
      </c>
      <c r="X214" s="74">
        <f>IF(G214="Vervalt",0,IF(J214="Inkoop bij 3e partij",0,IF(G214=0,0,IF(LEN(G214)=0,0,VLOOKUP($G214,PDC!$B$6:$I$74,5,FALSE)))))</f>
        <v>0</v>
      </c>
      <c r="Y214" s="74">
        <f>IF(G214="Vervalt",0,IF(J214="On-Net maken",$M214*PDC!$F$23+$N214*PDC!$F$24+PDC!$F$22+$O214,0))</f>
        <v>0</v>
      </c>
    </row>
    <row r="215" spans="1:25" x14ac:dyDescent="0.3">
      <c r="A215" s="149" t="str">
        <f>IF(LEN(LocatieLijst!A215)=0,"",LocatieLijst!A215)</f>
        <v/>
      </c>
      <c r="B215" s="149" t="str">
        <f>IF(LEN(LocatieLijst!B215)=0,"",LocatieLijst!B215)</f>
        <v/>
      </c>
      <c r="C215" s="149" t="str">
        <f>IF(LEN(LocatieLijst!C215)=0,"",LocatieLijst!C215)</f>
        <v/>
      </c>
      <c r="D215" s="149" t="str">
        <f>IF(LEN(LocatieLijst!D215)=0,"",LocatieLijst!D215)</f>
        <v/>
      </c>
      <c r="E215" s="149" t="str">
        <f>IF(LEN(LocatieLijst!E215)=0,"",LocatieLijst!E215)</f>
        <v/>
      </c>
      <c r="F215" s="149" t="str">
        <f>IF(LEN(LocatieLijst!F215)=0,"",LocatieLijst!F215)</f>
        <v/>
      </c>
      <c r="G215" s="149" t="str">
        <f>IF(LEN(LocatieLijst!K215)=0,"",LocatieLijst!K215)</f>
        <v/>
      </c>
      <c r="H215" s="150" t="str">
        <f>IF(G215="Vervalt","Vervalt",IF(G215=0,"",IF(LEN(G215)=0,"",(VLOOKUP($G215,PDC!$B$6:$I$74,2,FALSE)))))</f>
        <v/>
      </c>
      <c r="I215" s="149" t="str">
        <f>IF(LEN(LocatieLijst!M215)=0,"",LocatieLijst!M215)</f>
        <v/>
      </c>
      <c r="J215" s="2"/>
      <c r="K215" s="2"/>
      <c r="L215" s="3"/>
      <c r="M215" s="8"/>
      <c r="N215" s="8"/>
      <c r="O215" s="12"/>
      <c r="P215" s="4"/>
      <c r="Q215" s="4"/>
      <c r="R215" s="4"/>
      <c r="S215" s="72">
        <f t="shared" si="6"/>
        <v>0</v>
      </c>
      <c r="T215" s="72">
        <f>IF(G215="Vervalt",0,IF(G215=0,0,IF(LEN(G215)=0,0,(VLOOKUP($G215,PDC!$B$6:$I$74,6,FALSE)))))</f>
        <v>0</v>
      </c>
      <c r="U215" s="72">
        <f t="shared" si="7"/>
        <v>0</v>
      </c>
      <c r="V215" s="73">
        <f>IF(G215="Vervalt",0,IF(J215="Inkoop bij 3e partij",Q215*(1+PDC!$F$28),0))</f>
        <v>0</v>
      </c>
      <c r="W215" s="73">
        <f>IF(G215="Vervalt",0,IF(J215="Inkoop bij 3e partij",P215*(1+PDC!$F$27)+IF(G215=0,0,IF(LEN(G215)=0,0,VLOOKUP($G215,PDC!$B$6:$I$74,7,FALSE))),0))</f>
        <v>0</v>
      </c>
      <c r="X215" s="74">
        <f>IF(G215="Vervalt",0,IF(J215="Inkoop bij 3e partij",0,IF(G215=0,0,IF(LEN(G215)=0,0,VLOOKUP($G215,PDC!$B$6:$I$74,5,FALSE)))))</f>
        <v>0</v>
      </c>
      <c r="Y215" s="74">
        <f>IF(G215="Vervalt",0,IF(J215="On-Net maken",$M215*PDC!$F$23+$N215*PDC!$F$24+PDC!$F$22+$O215,0))</f>
        <v>0</v>
      </c>
    </row>
    <row r="216" spans="1:25" x14ac:dyDescent="0.3">
      <c r="A216" s="149" t="str">
        <f>IF(LEN(LocatieLijst!A216)=0,"",LocatieLijst!A216)</f>
        <v/>
      </c>
      <c r="B216" s="149" t="str">
        <f>IF(LEN(LocatieLijst!B216)=0,"",LocatieLijst!B216)</f>
        <v/>
      </c>
      <c r="C216" s="149" t="str">
        <f>IF(LEN(LocatieLijst!C216)=0,"",LocatieLijst!C216)</f>
        <v/>
      </c>
      <c r="D216" s="149" t="str">
        <f>IF(LEN(LocatieLijst!D216)=0,"",LocatieLijst!D216)</f>
        <v/>
      </c>
      <c r="E216" s="149" t="str">
        <f>IF(LEN(LocatieLijst!E216)=0,"",LocatieLijst!E216)</f>
        <v/>
      </c>
      <c r="F216" s="149" t="str">
        <f>IF(LEN(LocatieLijst!F216)=0,"",LocatieLijst!F216)</f>
        <v/>
      </c>
      <c r="G216" s="149" t="str">
        <f>IF(LEN(LocatieLijst!K216)=0,"",LocatieLijst!K216)</f>
        <v/>
      </c>
      <c r="H216" s="150" t="str">
        <f>IF(G216="Vervalt","Vervalt",IF(G216=0,"",IF(LEN(G216)=0,"",(VLOOKUP($G216,PDC!$B$6:$I$74,2,FALSE)))))</f>
        <v/>
      </c>
      <c r="I216" s="149" t="str">
        <f>IF(LEN(LocatieLijst!M216)=0,"",LocatieLijst!M216)</f>
        <v/>
      </c>
      <c r="J216" s="2"/>
      <c r="K216" s="2"/>
      <c r="L216" s="3"/>
      <c r="M216" s="8"/>
      <c r="N216" s="8"/>
      <c r="O216" s="12"/>
      <c r="P216" s="4"/>
      <c r="Q216" s="4"/>
      <c r="R216" s="4"/>
      <c r="S216" s="72">
        <f t="shared" si="6"/>
        <v>0</v>
      </c>
      <c r="T216" s="72">
        <f>IF(G216="Vervalt",0,IF(G216=0,0,IF(LEN(G216)=0,0,(VLOOKUP($G216,PDC!$B$6:$I$74,6,FALSE)))))</f>
        <v>0</v>
      </c>
      <c r="U216" s="72">
        <f t="shared" si="7"/>
        <v>0</v>
      </c>
      <c r="V216" s="73">
        <f>IF(G216="Vervalt",0,IF(J216="Inkoop bij 3e partij",Q216*(1+PDC!$F$28),0))</f>
        <v>0</v>
      </c>
      <c r="W216" s="73">
        <f>IF(G216="Vervalt",0,IF(J216="Inkoop bij 3e partij",P216*(1+PDC!$F$27)+IF(G216=0,0,IF(LEN(G216)=0,0,VLOOKUP($G216,PDC!$B$6:$I$74,7,FALSE))),0))</f>
        <v>0</v>
      </c>
      <c r="X216" s="74">
        <f>IF(G216="Vervalt",0,IF(J216="Inkoop bij 3e partij",0,IF(G216=0,0,IF(LEN(G216)=0,0,VLOOKUP($G216,PDC!$B$6:$I$74,5,FALSE)))))</f>
        <v>0</v>
      </c>
      <c r="Y216" s="74">
        <f>IF(G216="Vervalt",0,IF(J216="On-Net maken",$M216*PDC!$F$23+$N216*PDC!$F$24+PDC!$F$22+$O216,0))</f>
        <v>0</v>
      </c>
    </row>
    <row r="217" spans="1:25" x14ac:dyDescent="0.3">
      <c r="A217" s="149" t="str">
        <f>IF(LEN(LocatieLijst!A217)=0,"",LocatieLijst!A217)</f>
        <v/>
      </c>
      <c r="B217" s="149" t="str">
        <f>IF(LEN(LocatieLijst!B217)=0,"",LocatieLijst!B217)</f>
        <v/>
      </c>
      <c r="C217" s="149" t="str">
        <f>IF(LEN(LocatieLijst!C217)=0,"",LocatieLijst!C217)</f>
        <v/>
      </c>
      <c r="D217" s="149" t="str">
        <f>IF(LEN(LocatieLijst!D217)=0,"",LocatieLijst!D217)</f>
        <v/>
      </c>
      <c r="E217" s="149" t="str">
        <f>IF(LEN(LocatieLijst!E217)=0,"",LocatieLijst!E217)</f>
        <v/>
      </c>
      <c r="F217" s="149" t="str">
        <f>IF(LEN(LocatieLijst!F217)=0,"",LocatieLijst!F217)</f>
        <v/>
      </c>
      <c r="G217" s="149" t="str">
        <f>IF(LEN(LocatieLijst!K217)=0,"",LocatieLijst!K217)</f>
        <v/>
      </c>
      <c r="H217" s="150" t="str">
        <f>IF(G217="Vervalt","Vervalt",IF(G217=0,"",IF(LEN(G217)=0,"",(VLOOKUP($G217,PDC!$B$6:$I$74,2,FALSE)))))</f>
        <v/>
      </c>
      <c r="I217" s="149" t="str">
        <f>IF(LEN(LocatieLijst!M217)=0,"",LocatieLijst!M217)</f>
        <v/>
      </c>
      <c r="J217" s="2"/>
      <c r="K217" s="2"/>
      <c r="L217" s="3"/>
      <c r="M217" s="8"/>
      <c r="N217" s="8"/>
      <c r="O217" s="12"/>
      <c r="P217" s="4"/>
      <c r="Q217" s="4"/>
      <c r="R217" s="4"/>
      <c r="S217" s="72">
        <f t="shared" si="6"/>
        <v>0</v>
      </c>
      <c r="T217" s="72">
        <f>IF(G217="Vervalt",0,IF(G217=0,0,IF(LEN(G217)=0,0,(VLOOKUP($G217,PDC!$B$6:$I$74,6,FALSE)))))</f>
        <v>0</v>
      </c>
      <c r="U217" s="72">
        <f t="shared" si="7"/>
        <v>0</v>
      </c>
      <c r="V217" s="73">
        <f>IF(G217="Vervalt",0,IF(J217="Inkoop bij 3e partij",Q217*(1+PDC!$F$28),0))</f>
        <v>0</v>
      </c>
      <c r="W217" s="73">
        <f>IF(G217="Vervalt",0,IF(J217="Inkoop bij 3e partij",P217*(1+PDC!$F$27)+IF(G217=0,0,IF(LEN(G217)=0,0,VLOOKUP($G217,PDC!$B$6:$I$74,7,FALSE))),0))</f>
        <v>0</v>
      </c>
      <c r="X217" s="74">
        <f>IF(G217="Vervalt",0,IF(J217="Inkoop bij 3e partij",0,IF(G217=0,0,IF(LEN(G217)=0,0,VLOOKUP($G217,PDC!$B$6:$I$74,5,FALSE)))))</f>
        <v>0</v>
      </c>
      <c r="Y217" s="74">
        <f>IF(G217="Vervalt",0,IF(J217="On-Net maken",$M217*PDC!$F$23+$N217*PDC!$F$24+PDC!$F$22+$O217,0))</f>
        <v>0</v>
      </c>
    </row>
    <row r="218" spans="1:25" x14ac:dyDescent="0.3">
      <c r="A218" s="149" t="str">
        <f>IF(LEN(LocatieLijst!A218)=0,"",LocatieLijst!A218)</f>
        <v/>
      </c>
      <c r="B218" s="149" t="str">
        <f>IF(LEN(LocatieLijst!B218)=0,"",LocatieLijst!B218)</f>
        <v/>
      </c>
      <c r="C218" s="149" t="str">
        <f>IF(LEN(LocatieLijst!C218)=0,"",LocatieLijst!C218)</f>
        <v/>
      </c>
      <c r="D218" s="149" t="str">
        <f>IF(LEN(LocatieLijst!D218)=0,"",LocatieLijst!D218)</f>
        <v/>
      </c>
      <c r="E218" s="149" t="str">
        <f>IF(LEN(LocatieLijst!E218)=0,"",LocatieLijst!E218)</f>
        <v/>
      </c>
      <c r="F218" s="149" t="str">
        <f>IF(LEN(LocatieLijst!F218)=0,"",LocatieLijst!F218)</f>
        <v/>
      </c>
      <c r="G218" s="149" t="str">
        <f>IF(LEN(LocatieLijst!K218)=0,"",LocatieLijst!K218)</f>
        <v/>
      </c>
      <c r="H218" s="150" t="str">
        <f>IF(G218="Vervalt","Vervalt",IF(G218=0,"",IF(LEN(G218)=0,"",(VLOOKUP($G218,PDC!$B$6:$I$74,2,FALSE)))))</f>
        <v/>
      </c>
      <c r="I218" s="149" t="str">
        <f>IF(LEN(LocatieLijst!M218)=0,"",LocatieLijst!M218)</f>
        <v/>
      </c>
      <c r="J218" s="2"/>
      <c r="K218" s="2"/>
      <c r="L218" s="3"/>
      <c r="M218" s="8"/>
      <c r="N218" s="8"/>
      <c r="O218" s="12"/>
      <c r="P218" s="4"/>
      <c r="Q218" s="4"/>
      <c r="R218" s="4"/>
      <c r="S218" s="72">
        <f t="shared" si="6"/>
        <v>0</v>
      </c>
      <c r="T218" s="72">
        <f>IF(G218="Vervalt",0,IF(G218=0,0,IF(LEN(G218)=0,0,(VLOOKUP($G218,PDC!$B$6:$I$74,6,FALSE)))))</f>
        <v>0</v>
      </c>
      <c r="U218" s="72">
        <f t="shared" si="7"/>
        <v>0</v>
      </c>
      <c r="V218" s="73">
        <f>IF(G218="Vervalt",0,IF(J218="Inkoop bij 3e partij",Q218*(1+PDC!$F$28),0))</f>
        <v>0</v>
      </c>
      <c r="W218" s="73">
        <f>IF(G218="Vervalt",0,IF(J218="Inkoop bij 3e partij",P218*(1+PDC!$F$27)+IF(G218=0,0,IF(LEN(G218)=0,0,VLOOKUP($G218,PDC!$B$6:$I$74,7,FALSE))),0))</f>
        <v>0</v>
      </c>
      <c r="X218" s="74">
        <f>IF(G218="Vervalt",0,IF(J218="Inkoop bij 3e partij",0,IF(G218=0,0,IF(LEN(G218)=0,0,VLOOKUP($G218,PDC!$B$6:$I$74,5,FALSE)))))</f>
        <v>0</v>
      </c>
      <c r="Y218" s="74">
        <f>IF(G218="Vervalt",0,IF(J218="On-Net maken",$M218*PDC!$F$23+$N218*PDC!$F$24+PDC!$F$22+$O218,0))</f>
        <v>0</v>
      </c>
    </row>
    <row r="219" spans="1:25" x14ac:dyDescent="0.3">
      <c r="A219" s="149" t="str">
        <f>IF(LEN(LocatieLijst!A219)=0,"",LocatieLijst!A219)</f>
        <v/>
      </c>
      <c r="B219" s="149" t="str">
        <f>IF(LEN(LocatieLijst!B219)=0,"",LocatieLijst!B219)</f>
        <v/>
      </c>
      <c r="C219" s="149" t="str">
        <f>IF(LEN(LocatieLijst!C219)=0,"",LocatieLijst!C219)</f>
        <v/>
      </c>
      <c r="D219" s="149" t="str">
        <f>IF(LEN(LocatieLijst!D219)=0,"",LocatieLijst!D219)</f>
        <v/>
      </c>
      <c r="E219" s="149" t="str">
        <f>IF(LEN(LocatieLijst!E219)=0,"",LocatieLijst!E219)</f>
        <v/>
      </c>
      <c r="F219" s="149" t="str">
        <f>IF(LEN(LocatieLijst!F219)=0,"",LocatieLijst!F219)</f>
        <v/>
      </c>
      <c r="G219" s="149" t="str">
        <f>IF(LEN(LocatieLijst!K219)=0,"",LocatieLijst!K219)</f>
        <v/>
      </c>
      <c r="H219" s="150" t="str">
        <f>IF(G219="Vervalt","Vervalt",IF(G219=0,"",IF(LEN(G219)=0,"",(VLOOKUP($G219,PDC!$B$6:$I$74,2,FALSE)))))</f>
        <v/>
      </c>
      <c r="I219" s="149" t="str">
        <f>IF(LEN(LocatieLijst!M219)=0,"",LocatieLijst!M219)</f>
        <v/>
      </c>
      <c r="J219" s="2"/>
      <c r="K219" s="2"/>
      <c r="L219" s="3"/>
      <c r="M219" s="8"/>
      <c r="N219" s="8"/>
      <c r="O219" s="12"/>
      <c r="P219" s="4"/>
      <c r="Q219" s="4"/>
      <c r="R219" s="4"/>
      <c r="S219" s="72">
        <f t="shared" si="6"/>
        <v>0</v>
      </c>
      <c r="T219" s="72">
        <f>IF(G219="Vervalt",0,IF(G219=0,0,IF(LEN(G219)=0,0,(VLOOKUP($G219,PDC!$B$6:$I$74,6,FALSE)))))</f>
        <v>0</v>
      </c>
      <c r="U219" s="72">
        <f t="shared" si="7"/>
        <v>0</v>
      </c>
      <c r="V219" s="73">
        <f>IF(G219="Vervalt",0,IF(J219="Inkoop bij 3e partij",Q219*(1+PDC!$F$28),0))</f>
        <v>0</v>
      </c>
      <c r="W219" s="73">
        <f>IF(G219="Vervalt",0,IF(J219="Inkoop bij 3e partij",P219*(1+PDC!$F$27)+IF(G219=0,0,IF(LEN(G219)=0,0,VLOOKUP($G219,PDC!$B$6:$I$74,7,FALSE))),0))</f>
        <v>0</v>
      </c>
      <c r="X219" s="74">
        <f>IF(G219="Vervalt",0,IF(J219="Inkoop bij 3e partij",0,IF(G219=0,0,IF(LEN(G219)=0,0,VLOOKUP($G219,PDC!$B$6:$I$74,5,FALSE)))))</f>
        <v>0</v>
      </c>
      <c r="Y219" s="74">
        <f>IF(G219="Vervalt",0,IF(J219="On-Net maken",$M219*PDC!$F$23+$N219*PDC!$F$24+PDC!$F$22+$O219,0))</f>
        <v>0</v>
      </c>
    </row>
    <row r="220" spans="1:25" x14ac:dyDescent="0.3">
      <c r="A220" s="149" t="str">
        <f>IF(LEN(LocatieLijst!A220)=0,"",LocatieLijst!A220)</f>
        <v/>
      </c>
      <c r="B220" s="149" t="str">
        <f>IF(LEN(LocatieLijst!B220)=0,"",LocatieLijst!B220)</f>
        <v/>
      </c>
      <c r="C220" s="149" t="str">
        <f>IF(LEN(LocatieLijst!C220)=0,"",LocatieLijst!C220)</f>
        <v/>
      </c>
      <c r="D220" s="149" t="str">
        <f>IF(LEN(LocatieLijst!D220)=0,"",LocatieLijst!D220)</f>
        <v/>
      </c>
      <c r="E220" s="149" t="str">
        <f>IF(LEN(LocatieLijst!E220)=0,"",LocatieLijst!E220)</f>
        <v/>
      </c>
      <c r="F220" s="149" t="str">
        <f>IF(LEN(LocatieLijst!F220)=0,"",LocatieLijst!F220)</f>
        <v/>
      </c>
      <c r="G220" s="149" t="str">
        <f>IF(LEN(LocatieLijst!K220)=0,"",LocatieLijst!K220)</f>
        <v/>
      </c>
      <c r="H220" s="150" t="str">
        <f>IF(G220="Vervalt","Vervalt",IF(G220=0,"",IF(LEN(G220)=0,"",(VLOOKUP($G220,PDC!$B$6:$I$74,2,FALSE)))))</f>
        <v/>
      </c>
      <c r="I220" s="149" t="str">
        <f>IF(LEN(LocatieLijst!M220)=0,"",LocatieLijst!M220)</f>
        <v/>
      </c>
      <c r="J220" s="2"/>
      <c r="K220" s="2"/>
      <c r="L220" s="3"/>
      <c r="M220" s="8"/>
      <c r="N220" s="8"/>
      <c r="O220" s="12"/>
      <c r="P220" s="4"/>
      <c r="Q220" s="4"/>
      <c r="R220" s="4"/>
      <c r="S220" s="72">
        <f t="shared" si="6"/>
        <v>0</v>
      </c>
      <c r="T220" s="72">
        <f>IF(G220="Vervalt",0,IF(G220=0,0,IF(LEN(G220)=0,0,(VLOOKUP($G220,PDC!$B$6:$I$74,6,FALSE)))))</f>
        <v>0</v>
      </c>
      <c r="U220" s="72">
        <f t="shared" si="7"/>
        <v>0</v>
      </c>
      <c r="V220" s="73">
        <f>IF(G220="Vervalt",0,IF(J220="Inkoop bij 3e partij",Q220*(1+PDC!$F$28),0))</f>
        <v>0</v>
      </c>
      <c r="W220" s="73">
        <f>IF(G220="Vervalt",0,IF(J220="Inkoop bij 3e partij",P220*(1+PDC!$F$27)+IF(G220=0,0,IF(LEN(G220)=0,0,VLOOKUP($G220,PDC!$B$6:$I$74,7,FALSE))),0))</f>
        <v>0</v>
      </c>
      <c r="X220" s="74">
        <f>IF(G220="Vervalt",0,IF(J220="Inkoop bij 3e partij",0,IF(G220=0,0,IF(LEN(G220)=0,0,VLOOKUP($G220,PDC!$B$6:$I$74,5,FALSE)))))</f>
        <v>0</v>
      </c>
      <c r="Y220" s="74">
        <f>IF(G220="Vervalt",0,IF(J220="On-Net maken",$M220*PDC!$F$23+$N220*PDC!$F$24+PDC!$F$22+$O220,0))</f>
        <v>0</v>
      </c>
    </row>
    <row r="221" spans="1:25" x14ac:dyDescent="0.3">
      <c r="A221" s="149" t="str">
        <f>IF(LEN(LocatieLijst!A221)=0,"",LocatieLijst!A221)</f>
        <v/>
      </c>
      <c r="B221" s="149" t="str">
        <f>IF(LEN(LocatieLijst!B221)=0,"",LocatieLijst!B221)</f>
        <v/>
      </c>
      <c r="C221" s="149" t="str">
        <f>IF(LEN(LocatieLijst!C221)=0,"",LocatieLijst!C221)</f>
        <v/>
      </c>
      <c r="D221" s="149" t="str">
        <f>IF(LEN(LocatieLijst!D221)=0,"",LocatieLijst!D221)</f>
        <v/>
      </c>
      <c r="E221" s="149" t="str">
        <f>IF(LEN(LocatieLijst!E221)=0,"",LocatieLijst!E221)</f>
        <v/>
      </c>
      <c r="F221" s="149" t="str">
        <f>IF(LEN(LocatieLijst!F221)=0,"",LocatieLijst!F221)</f>
        <v/>
      </c>
      <c r="G221" s="149" t="str">
        <f>IF(LEN(LocatieLijst!K221)=0,"",LocatieLijst!K221)</f>
        <v/>
      </c>
      <c r="H221" s="150" t="str">
        <f>IF(G221="Vervalt","Vervalt",IF(G221=0,"",IF(LEN(G221)=0,"",(VLOOKUP($G221,PDC!$B$6:$I$74,2,FALSE)))))</f>
        <v/>
      </c>
      <c r="I221" s="149" t="str">
        <f>IF(LEN(LocatieLijst!M221)=0,"",LocatieLijst!M221)</f>
        <v/>
      </c>
      <c r="J221" s="2"/>
      <c r="K221" s="2"/>
      <c r="L221" s="3"/>
      <c r="M221" s="8"/>
      <c r="N221" s="8"/>
      <c r="O221" s="12"/>
      <c r="P221" s="4"/>
      <c r="Q221" s="4"/>
      <c r="R221" s="4"/>
      <c r="S221" s="72">
        <f t="shared" si="6"/>
        <v>0</v>
      </c>
      <c r="T221" s="72">
        <f>IF(G221="Vervalt",0,IF(G221=0,0,IF(LEN(G221)=0,0,(VLOOKUP($G221,PDC!$B$6:$I$74,6,FALSE)))))</f>
        <v>0</v>
      </c>
      <c r="U221" s="72">
        <f t="shared" si="7"/>
        <v>0</v>
      </c>
      <c r="V221" s="73">
        <f>IF(G221="Vervalt",0,IF(J221="Inkoop bij 3e partij",Q221*(1+PDC!$F$28),0))</f>
        <v>0</v>
      </c>
      <c r="W221" s="73">
        <f>IF(G221="Vervalt",0,IF(J221="Inkoop bij 3e partij",P221*(1+PDC!$F$27)+IF(G221=0,0,IF(LEN(G221)=0,0,VLOOKUP($G221,PDC!$B$6:$I$74,7,FALSE))),0))</f>
        <v>0</v>
      </c>
      <c r="X221" s="74">
        <f>IF(G221="Vervalt",0,IF(J221="Inkoop bij 3e partij",0,IF(G221=0,0,IF(LEN(G221)=0,0,VLOOKUP($G221,PDC!$B$6:$I$74,5,FALSE)))))</f>
        <v>0</v>
      </c>
      <c r="Y221" s="74">
        <f>IF(G221="Vervalt",0,IF(J221="On-Net maken",$M221*PDC!$F$23+$N221*PDC!$F$24+PDC!$F$22+$O221,0))</f>
        <v>0</v>
      </c>
    </row>
    <row r="222" spans="1:25" x14ac:dyDescent="0.3">
      <c r="A222" s="149" t="str">
        <f>IF(LEN(LocatieLijst!A222)=0,"",LocatieLijst!A222)</f>
        <v/>
      </c>
      <c r="B222" s="149" t="str">
        <f>IF(LEN(LocatieLijst!B222)=0,"",LocatieLijst!B222)</f>
        <v/>
      </c>
      <c r="C222" s="149" t="str">
        <f>IF(LEN(LocatieLijst!C222)=0,"",LocatieLijst!C222)</f>
        <v/>
      </c>
      <c r="D222" s="149" t="str">
        <f>IF(LEN(LocatieLijst!D222)=0,"",LocatieLijst!D222)</f>
        <v/>
      </c>
      <c r="E222" s="149" t="str">
        <f>IF(LEN(LocatieLijst!E222)=0,"",LocatieLijst!E222)</f>
        <v/>
      </c>
      <c r="F222" s="149" t="str">
        <f>IF(LEN(LocatieLijst!F222)=0,"",LocatieLijst!F222)</f>
        <v/>
      </c>
      <c r="G222" s="149" t="str">
        <f>IF(LEN(LocatieLijst!K222)=0,"",LocatieLijst!K222)</f>
        <v/>
      </c>
      <c r="H222" s="150" t="str">
        <f>IF(G222="Vervalt","Vervalt",IF(G222=0,"",IF(LEN(G222)=0,"",(VLOOKUP($G222,PDC!$B$6:$I$74,2,FALSE)))))</f>
        <v/>
      </c>
      <c r="I222" s="149" t="str">
        <f>IF(LEN(LocatieLijst!M222)=0,"",LocatieLijst!M222)</f>
        <v/>
      </c>
      <c r="J222" s="2"/>
      <c r="K222" s="2"/>
      <c r="L222" s="3"/>
      <c r="M222" s="8"/>
      <c r="N222" s="8"/>
      <c r="O222" s="12"/>
      <c r="P222" s="4"/>
      <c r="Q222" s="4"/>
      <c r="R222" s="4"/>
      <c r="S222" s="72">
        <f t="shared" si="6"/>
        <v>0</v>
      </c>
      <c r="T222" s="72">
        <f>IF(G222="Vervalt",0,IF(G222=0,0,IF(LEN(G222)=0,0,(VLOOKUP($G222,PDC!$B$6:$I$74,6,FALSE)))))</f>
        <v>0</v>
      </c>
      <c r="U222" s="72">
        <f t="shared" si="7"/>
        <v>0</v>
      </c>
      <c r="V222" s="73">
        <f>IF(G222="Vervalt",0,IF(J222="Inkoop bij 3e partij",Q222*(1+PDC!$F$28),0))</f>
        <v>0</v>
      </c>
      <c r="W222" s="73">
        <f>IF(G222="Vervalt",0,IF(J222="Inkoop bij 3e partij",P222*(1+PDC!$F$27)+IF(G222=0,0,IF(LEN(G222)=0,0,VLOOKUP($G222,PDC!$B$6:$I$74,7,FALSE))),0))</f>
        <v>0</v>
      </c>
      <c r="X222" s="74">
        <f>IF(G222="Vervalt",0,IF(J222="Inkoop bij 3e partij",0,IF(G222=0,0,IF(LEN(G222)=0,0,VLOOKUP($G222,PDC!$B$6:$I$74,5,FALSE)))))</f>
        <v>0</v>
      </c>
      <c r="Y222" s="74">
        <f>IF(G222="Vervalt",0,IF(J222="On-Net maken",$M222*PDC!$F$23+$N222*PDC!$F$24+PDC!$F$22+$O222,0))</f>
        <v>0</v>
      </c>
    </row>
    <row r="223" spans="1:25" x14ac:dyDescent="0.3">
      <c r="A223" s="149" t="str">
        <f>IF(LEN(LocatieLijst!A223)=0,"",LocatieLijst!A223)</f>
        <v/>
      </c>
      <c r="B223" s="149" t="str">
        <f>IF(LEN(LocatieLijst!B223)=0,"",LocatieLijst!B223)</f>
        <v/>
      </c>
      <c r="C223" s="149" t="str">
        <f>IF(LEN(LocatieLijst!C223)=0,"",LocatieLijst!C223)</f>
        <v/>
      </c>
      <c r="D223" s="149" t="str">
        <f>IF(LEN(LocatieLijst!D223)=0,"",LocatieLijst!D223)</f>
        <v/>
      </c>
      <c r="E223" s="149" t="str">
        <f>IF(LEN(LocatieLijst!E223)=0,"",LocatieLijst!E223)</f>
        <v/>
      </c>
      <c r="F223" s="149" t="str">
        <f>IF(LEN(LocatieLijst!F223)=0,"",LocatieLijst!F223)</f>
        <v/>
      </c>
      <c r="G223" s="149" t="str">
        <f>IF(LEN(LocatieLijst!K223)=0,"",LocatieLijst!K223)</f>
        <v/>
      </c>
      <c r="H223" s="150" t="str">
        <f>IF(G223="Vervalt","Vervalt",IF(G223=0,"",IF(LEN(G223)=0,"",(VLOOKUP($G223,PDC!$B$6:$I$74,2,FALSE)))))</f>
        <v/>
      </c>
      <c r="I223" s="149" t="str">
        <f>IF(LEN(LocatieLijst!M223)=0,"",LocatieLijst!M223)</f>
        <v/>
      </c>
      <c r="J223" s="2"/>
      <c r="K223" s="2"/>
      <c r="L223" s="3"/>
      <c r="M223" s="8"/>
      <c r="N223" s="8"/>
      <c r="O223" s="12"/>
      <c r="P223" s="4"/>
      <c r="Q223" s="4"/>
      <c r="R223" s="4"/>
      <c r="S223" s="72">
        <f t="shared" si="6"/>
        <v>0</v>
      </c>
      <c r="T223" s="72">
        <f>IF(G223="Vervalt",0,IF(G223=0,0,IF(LEN(G223)=0,0,(VLOOKUP($G223,PDC!$B$6:$I$74,6,FALSE)))))</f>
        <v>0</v>
      </c>
      <c r="U223" s="72">
        <f t="shared" si="7"/>
        <v>0</v>
      </c>
      <c r="V223" s="73">
        <f>IF(G223="Vervalt",0,IF(J223="Inkoop bij 3e partij",Q223*(1+PDC!$F$28),0))</f>
        <v>0</v>
      </c>
      <c r="W223" s="73">
        <f>IF(G223="Vervalt",0,IF(J223="Inkoop bij 3e partij",P223*(1+PDC!$F$27)+IF(G223=0,0,IF(LEN(G223)=0,0,VLOOKUP($G223,PDC!$B$6:$I$74,7,FALSE))),0))</f>
        <v>0</v>
      </c>
      <c r="X223" s="74">
        <f>IF(G223="Vervalt",0,IF(J223="Inkoop bij 3e partij",0,IF(G223=0,0,IF(LEN(G223)=0,0,VLOOKUP($G223,PDC!$B$6:$I$74,5,FALSE)))))</f>
        <v>0</v>
      </c>
      <c r="Y223" s="74">
        <f>IF(G223="Vervalt",0,IF(J223="On-Net maken",$M223*PDC!$F$23+$N223*PDC!$F$24+PDC!$F$22+$O223,0))</f>
        <v>0</v>
      </c>
    </row>
    <row r="224" spans="1:25" x14ac:dyDescent="0.3">
      <c r="A224" s="149" t="str">
        <f>IF(LEN(LocatieLijst!A224)=0,"",LocatieLijst!A224)</f>
        <v/>
      </c>
      <c r="B224" s="149" t="str">
        <f>IF(LEN(LocatieLijst!B224)=0,"",LocatieLijst!B224)</f>
        <v/>
      </c>
      <c r="C224" s="149" t="str">
        <f>IF(LEN(LocatieLijst!C224)=0,"",LocatieLijst!C224)</f>
        <v/>
      </c>
      <c r="D224" s="149" t="str">
        <f>IF(LEN(LocatieLijst!D224)=0,"",LocatieLijst!D224)</f>
        <v/>
      </c>
      <c r="E224" s="149" t="str">
        <f>IF(LEN(LocatieLijst!E224)=0,"",LocatieLijst!E224)</f>
        <v/>
      </c>
      <c r="F224" s="149" t="str">
        <f>IF(LEN(LocatieLijst!F224)=0,"",LocatieLijst!F224)</f>
        <v/>
      </c>
      <c r="G224" s="149" t="str">
        <f>IF(LEN(LocatieLijst!K224)=0,"",LocatieLijst!K224)</f>
        <v/>
      </c>
      <c r="H224" s="150" t="str">
        <f>IF(G224="Vervalt","Vervalt",IF(G224=0,"",IF(LEN(G224)=0,"",(VLOOKUP($G224,PDC!$B$6:$I$74,2,FALSE)))))</f>
        <v/>
      </c>
      <c r="I224" s="149" t="str">
        <f>IF(LEN(LocatieLijst!M224)=0,"",LocatieLijst!M224)</f>
        <v/>
      </c>
      <c r="J224" s="2"/>
      <c r="K224" s="2"/>
      <c r="L224" s="3"/>
      <c r="M224" s="8"/>
      <c r="N224" s="8"/>
      <c r="O224" s="12"/>
      <c r="P224" s="4"/>
      <c r="Q224" s="4"/>
      <c r="R224" s="4"/>
      <c r="S224" s="72">
        <f t="shared" si="6"/>
        <v>0</v>
      </c>
      <c r="T224" s="72">
        <f>IF(G224="Vervalt",0,IF(G224=0,0,IF(LEN(G224)=0,0,(VLOOKUP($G224,PDC!$B$6:$I$74,6,FALSE)))))</f>
        <v>0</v>
      </c>
      <c r="U224" s="72">
        <f t="shared" si="7"/>
        <v>0</v>
      </c>
      <c r="V224" s="73">
        <f>IF(G224="Vervalt",0,IF(J224="Inkoop bij 3e partij",Q224*(1+PDC!$F$28),0))</f>
        <v>0</v>
      </c>
      <c r="W224" s="73">
        <f>IF(G224="Vervalt",0,IF(J224="Inkoop bij 3e partij",P224*(1+PDC!$F$27)+IF(G224=0,0,IF(LEN(G224)=0,0,VLOOKUP($G224,PDC!$B$6:$I$74,7,FALSE))),0))</f>
        <v>0</v>
      </c>
      <c r="X224" s="74">
        <f>IF(G224="Vervalt",0,IF(J224="Inkoop bij 3e partij",0,IF(G224=0,0,IF(LEN(G224)=0,0,VLOOKUP($G224,PDC!$B$6:$I$74,5,FALSE)))))</f>
        <v>0</v>
      </c>
      <c r="Y224" s="74">
        <f>IF(G224="Vervalt",0,IF(J224="On-Net maken",$M224*PDC!$F$23+$N224*PDC!$F$24+PDC!$F$22+$O224,0))</f>
        <v>0</v>
      </c>
    </row>
    <row r="225" spans="1:25" x14ac:dyDescent="0.3">
      <c r="A225" s="149" t="str">
        <f>IF(LEN(LocatieLijst!A225)=0,"",LocatieLijst!A225)</f>
        <v/>
      </c>
      <c r="B225" s="149" t="str">
        <f>IF(LEN(LocatieLijst!B225)=0,"",LocatieLijst!B225)</f>
        <v/>
      </c>
      <c r="C225" s="149" t="str">
        <f>IF(LEN(LocatieLijst!C225)=0,"",LocatieLijst!C225)</f>
        <v/>
      </c>
      <c r="D225" s="149" t="str">
        <f>IF(LEN(LocatieLijst!D225)=0,"",LocatieLijst!D225)</f>
        <v/>
      </c>
      <c r="E225" s="149" t="str">
        <f>IF(LEN(LocatieLijst!E225)=0,"",LocatieLijst!E225)</f>
        <v/>
      </c>
      <c r="F225" s="149" t="str">
        <f>IF(LEN(LocatieLijst!F225)=0,"",LocatieLijst!F225)</f>
        <v/>
      </c>
      <c r="G225" s="149" t="str">
        <f>IF(LEN(LocatieLijst!K225)=0,"",LocatieLijst!K225)</f>
        <v/>
      </c>
      <c r="H225" s="150" t="str">
        <f>IF(G225="Vervalt","Vervalt",IF(G225=0,"",IF(LEN(G225)=0,"",(VLOOKUP($G225,PDC!$B$6:$I$74,2,FALSE)))))</f>
        <v/>
      </c>
      <c r="I225" s="149" t="str">
        <f>IF(LEN(LocatieLijst!M225)=0,"",LocatieLijst!M225)</f>
        <v/>
      </c>
      <c r="J225" s="2"/>
      <c r="K225" s="2"/>
      <c r="L225" s="3"/>
      <c r="M225" s="8"/>
      <c r="N225" s="8"/>
      <c r="O225" s="12"/>
      <c r="P225" s="4"/>
      <c r="Q225" s="4"/>
      <c r="R225" s="4"/>
      <c r="S225" s="72">
        <f t="shared" si="6"/>
        <v>0</v>
      </c>
      <c r="T225" s="72">
        <f>IF(G225="Vervalt",0,IF(G225=0,0,IF(LEN(G225)=0,0,(VLOOKUP($G225,PDC!$B$6:$I$74,6,FALSE)))))</f>
        <v>0</v>
      </c>
      <c r="U225" s="72">
        <f t="shared" si="7"/>
        <v>0</v>
      </c>
      <c r="V225" s="73">
        <f>IF(G225="Vervalt",0,IF(J225="Inkoop bij 3e partij",Q225*(1+PDC!$F$28),0))</f>
        <v>0</v>
      </c>
      <c r="W225" s="73">
        <f>IF(G225="Vervalt",0,IF(J225="Inkoop bij 3e partij",P225*(1+PDC!$F$27)+IF(G225=0,0,IF(LEN(G225)=0,0,VLOOKUP($G225,PDC!$B$6:$I$74,7,FALSE))),0))</f>
        <v>0</v>
      </c>
      <c r="X225" s="74">
        <f>IF(G225="Vervalt",0,IF(J225="Inkoop bij 3e partij",0,IF(G225=0,0,IF(LEN(G225)=0,0,VLOOKUP($G225,PDC!$B$6:$I$74,5,FALSE)))))</f>
        <v>0</v>
      </c>
      <c r="Y225" s="74">
        <f>IF(G225="Vervalt",0,IF(J225="On-Net maken",$M225*PDC!$F$23+$N225*PDC!$F$24+PDC!$F$22+$O225,0))</f>
        <v>0</v>
      </c>
    </row>
    <row r="226" spans="1:25" x14ac:dyDescent="0.3">
      <c r="A226" s="149" t="str">
        <f>IF(LEN(LocatieLijst!A226)=0,"",LocatieLijst!A226)</f>
        <v/>
      </c>
      <c r="B226" s="149" t="str">
        <f>IF(LEN(LocatieLijst!B226)=0,"",LocatieLijst!B226)</f>
        <v/>
      </c>
      <c r="C226" s="149" t="str">
        <f>IF(LEN(LocatieLijst!C226)=0,"",LocatieLijst!C226)</f>
        <v/>
      </c>
      <c r="D226" s="149" t="str">
        <f>IF(LEN(LocatieLijst!D226)=0,"",LocatieLijst!D226)</f>
        <v/>
      </c>
      <c r="E226" s="149" t="str">
        <f>IF(LEN(LocatieLijst!E226)=0,"",LocatieLijst!E226)</f>
        <v/>
      </c>
      <c r="F226" s="149" t="str">
        <f>IF(LEN(LocatieLijst!F226)=0,"",LocatieLijst!F226)</f>
        <v/>
      </c>
      <c r="G226" s="149" t="str">
        <f>IF(LEN(LocatieLijst!K226)=0,"",LocatieLijst!K226)</f>
        <v/>
      </c>
      <c r="H226" s="150" t="str">
        <f>IF(G226="Vervalt","Vervalt",IF(G226=0,"",IF(LEN(G226)=0,"",(VLOOKUP($G226,PDC!$B$6:$I$74,2,FALSE)))))</f>
        <v/>
      </c>
      <c r="I226" s="149" t="str">
        <f>IF(LEN(LocatieLijst!M226)=0,"",LocatieLijst!M226)</f>
        <v/>
      </c>
      <c r="J226" s="2"/>
      <c r="K226" s="2"/>
      <c r="L226" s="3"/>
      <c r="M226" s="8"/>
      <c r="N226" s="8"/>
      <c r="O226" s="12"/>
      <c r="P226" s="4"/>
      <c r="Q226" s="4"/>
      <c r="R226" s="4"/>
      <c r="S226" s="72">
        <f t="shared" si="6"/>
        <v>0</v>
      </c>
      <c r="T226" s="72">
        <f>IF(G226="Vervalt",0,IF(G226=0,0,IF(LEN(G226)=0,0,(VLOOKUP($G226,PDC!$B$6:$I$74,6,FALSE)))))</f>
        <v>0</v>
      </c>
      <c r="U226" s="72">
        <f t="shared" si="7"/>
        <v>0</v>
      </c>
      <c r="V226" s="73">
        <f>IF(G226="Vervalt",0,IF(J226="Inkoop bij 3e partij",Q226*(1+PDC!$F$28),0))</f>
        <v>0</v>
      </c>
      <c r="W226" s="73">
        <f>IF(G226="Vervalt",0,IF(J226="Inkoop bij 3e partij",P226*(1+PDC!$F$27)+IF(G226=0,0,IF(LEN(G226)=0,0,VLOOKUP($G226,PDC!$B$6:$I$74,7,FALSE))),0))</f>
        <v>0</v>
      </c>
      <c r="X226" s="74">
        <f>IF(G226="Vervalt",0,IF(J226="Inkoop bij 3e partij",0,IF(G226=0,0,IF(LEN(G226)=0,0,VLOOKUP($G226,PDC!$B$6:$I$74,5,FALSE)))))</f>
        <v>0</v>
      </c>
      <c r="Y226" s="74">
        <f>IF(G226="Vervalt",0,IF(J226="On-Net maken",$M226*PDC!$F$23+$N226*PDC!$F$24+PDC!$F$22+$O226,0))</f>
        <v>0</v>
      </c>
    </row>
    <row r="227" spans="1:25" x14ac:dyDescent="0.3">
      <c r="A227" s="149" t="str">
        <f>IF(LEN(LocatieLijst!A227)=0,"",LocatieLijst!A227)</f>
        <v/>
      </c>
      <c r="B227" s="149" t="str">
        <f>IF(LEN(LocatieLijst!B227)=0,"",LocatieLijst!B227)</f>
        <v/>
      </c>
      <c r="C227" s="149" t="str">
        <f>IF(LEN(LocatieLijst!C227)=0,"",LocatieLijst!C227)</f>
        <v/>
      </c>
      <c r="D227" s="149" t="str">
        <f>IF(LEN(LocatieLijst!D227)=0,"",LocatieLijst!D227)</f>
        <v/>
      </c>
      <c r="E227" s="149" t="str">
        <f>IF(LEN(LocatieLijst!E227)=0,"",LocatieLijst!E227)</f>
        <v/>
      </c>
      <c r="F227" s="149" t="str">
        <f>IF(LEN(LocatieLijst!F227)=0,"",LocatieLijst!F227)</f>
        <v/>
      </c>
      <c r="G227" s="149" t="str">
        <f>IF(LEN(LocatieLijst!K227)=0,"",LocatieLijst!K227)</f>
        <v/>
      </c>
      <c r="H227" s="150" t="str">
        <f>IF(G227="Vervalt","Vervalt",IF(G227=0,"",IF(LEN(G227)=0,"",(VLOOKUP($G227,PDC!$B$6:$I$74,2,FALSE)))))</f>
        <v/>
      </c>
      <c r="I227" s="149" t="str">
        <f>IF(LEN(LocatieLijst!M227)=0,"",LocatieLijst!M227)</f>
        <v/>
      </c>
      <c r="J227" s="2"/>
      <c r="K227" s="2"/>
      <c r="L227" s="3"/>
      <c r="M227" s="8"/>
      <c r="N227" s="8"/>
      <c r="O227" s="12"/>
      <c r="P227" s="4"/>
      <c r="Q227" s="4"/>
      <c r="R227" s="4"/>
      <c r="S227" s="72">
        <f t="shared" si="6"/>
        <v>0</v>
      </c>
      <c r="T227" s="72">
        <f>IF(G227="Vervalt",0,IF(G227=0,0,IF(LEN(G227)=0,0,(VLOOKUP($G227,PDC!$B$6:$I$74,6,FALSE)))))</f>
        <v>0</v>
      </c>
      <c r="U227" s="72">
        <f t="shared" si="7"/>
        <v>0</v>
      </c>
      <c r="V227" s="73">
        <f>IF(G227="Vervalt",0,IF(J227="Inkoop bij 3e partij",Q227*(1+PDC!$F$28),0))</f>
        <v>0</v>
      </c>
      <c r="W227" s="73">
        <f>IF(G227="Vervalt",0,IF(J227="Inkoop bij 3e partij",P227*(1+PDC!$F$27)+IF(G227=0,0,IF(LEN(G227)=0,0,VLOOKUP($G227,PDC!$B$6:$I$74,7,FALSE))),0))</f>
        <v>0</v>
      </c>
      <c r="X227" s="74">
        <f>IF(G227="Vervalt",0,IF(J227="Inkoop bij 3e partij",0,IF(G227=0,0,IF(LEN(G227)=0,0,VLOOKUP($G227,PDC!$B$6:$I$74,5,FALSE)))))</f>
        <v>0</v>
      </c>
      <c r="Y227" s="74">
        <f>IF(G227="Vervalt",0,IF(J227="On-Net maken",$M227*PDC!$F$23+$N227*PDC!$F$24+PDC!$F$22+$O227,0))</f>
        <v>0</v>
      </c>
    </row>
    <row r="228" spans="1:25" x14ac:dyDescent="0.3">
      <c r="A228" s="149" t="str">
        <f>IF(LEN(LocatieLijst!A228)=0,"",LocatieLijst!A228)</f>
        <v/>
      </c>
      <c r="B228" s="149" t="str">
        <f>IF(LEN(LocatieLijst!B228)=0,"",LocatieLijst!B228)</f>
        <v/>
      </c>
      <c r="C228" s="149" t="str">
        <f>IF(LEN(LocatieLijst!C228)=0,"",LocatieLijst!C228)</f>
        <v/>
      </c>
      <c r="D228" s="149" t="str">
        <f>IF(LEN(LocatieLijst!D228)=0,"",LocatieLijst!D228)</f>
        <v/>
      </c>
      <c r="E228" s="149" t="str">
        <f>IF(LEN(LocatieLijst!E228)=0,"",LocatieLijst!E228)</f>
        <v/>
      </c>
      <c r="F228" s="149" t="str">
        <f>IF(LEN(LocatieLijst!F228)=0,"",LocatieLijst!F228)</f>
        <v/>
      </c>
      <c r="G228" s="149" t="str">
        <f>IF(LEN(LocatieLijst!K228)=0,"",LocatieLijst!K228)</f>
        <v/>
      </c>
      <c r="H228" s="150" t="str">
        <f>IF(G228="Vervalt","Vervalt",IF(G228=0,"",IF(LEN(G228)=0,"",(VLOOKUP($G228,PDC!$B$6:$I$74,2,FALSE)))))</f>
        <v/>
      </c>
      <c r="I228" s="149" t="str">
        <f>IF(LEN(LocatieLijst!M228)=0,"",LocatieLijst!M228)</f>
        <v/>
      </c>
      <c r="J228" s="2"/>
      <c r="K228" s="2"/>
      <c r="L228" s="3"/>
      <c r="M228" s="8"/>
      <c r="N228" s="8"/>
      <c r="O228" s="12"/>
      <c r="P228" s="4"/>
      <c r="Q228" s="4"/>
      <c r="R228" s="4"/>
      <c r="S228" s="72">
        <f t="shared" si="6"/>
        <v>0</v>
      </c>
      <c r="T228" s="72">
        <f>IF(G228="Vervalt",0,IF(G228=0,0,IF(LEN(G228)=0,0,(VLOOKUP($G228,PDC!$B$6:$I$74,6,FALSE)))))</f>
        <v>0</v>
      </c>
      <c r="U228" s="72">
        <f t="shared" si="7"/>
        <v>0</v>
      </c>
      <c r="V228" s="73">
        <f>IF(G228="Vervalt",0,IF(J228="Inkoop bij 3e partij",Q228*(1+PDC!$F$28),0))</f>
        <v>0</v>
      </c>
      <c r="W228" s="73">
        <f>IF(G228="Vervalt",0,IF(J228="Inkoop bij 3e partij",P228*(1+PDC!$F$27)+IF(G228=0,0,IF(LEN(G228)=0,0,VLOOKUP($G228,PDC!$B$6:$I$74,7,FALSE))),0))</f>
        <v>0</v>
      </c>
      <c r="X228" s="74">
        <f>IF(G228="Vervalt",0,IF(J228="Inkoop bij 3e partij",0,IF(G228=0,0,IF(LEN(G228)=0,0,VLOOKUP($G228,PDC!$B$6:$I$74,5,FALSE)))))</f>
        <v>0</v>
      </c>
      <c r="Y228" s="74">
        <f>IF(G228="Vervalt",0,IF(J228="On-Net maken",$M228*PDC!$F$23+$N228*PDC!$F$24+PDC!$F$22+$O228,0))</f>
        <v>0</v>
      </c>
    </row>
    <row r="229" spans="1:25" x14ac:dyDescent="0.3">
      <c r="A229" s="149" t="str">
        <f>IF(LEN(LocatieLijst!A229)=0,"",LocatieLijst!A229)</f>
        <v/>
      </c>
      <c r="B229" s="149" t="str">
        <f>IF(LEN(LocatieLijst!B229)=0,"",LocatieLijst!B229)</f>
        <v/>
      </c>
      <c r="C229" s="149" t="str">
        <f>IF(LEN(LocatieLijst!C229)=0,"",LocatieLijst!C229)</f>
        <v/>
      </c>
      <c r="D229" s="149" t="str">
        <f>IF(LEN(LocatieLijst!D229)=0,"",LocatieLijst!D229)</f>
        <v/>
      </c>
      <c r="E229" s="149" t="str">
        <f>IF(LEN(LocatieLijst!E229)=0,"",LocatieLijst!E229)</f>
        <v/>
      </c>
      <c r="F229" s="149" t="str">
        <f>IF(LEN(LocatieLijst!F229)=0,"",LocatieLijst!F229)</f>
        <v/>
      </c>
      <c r="G229" s="149" t="str">
        <f>IF(LEN(LocatieLijst!K229)=0,"",LocatieLijst!K229)</f>
        <v/>
      </c>
      <c r="H229" s="150" t="str">
        <f>IF(G229="Vervalt","Vervalt",IF(G229=0,"",IF(LEN(G229)=0,"",(VLOOKUP($G229,PDC!$B$6:$I$74,2,FALSE)))))</f>
        <v/>
      </c>
      <c r="I229" s="149" t="str">
        <f>IF(LEN(LocatieLijst!M229)=0,"",LocatieLijst!M229)</f>
        <v/>
      </c>
      <c r="J229" s="2"/>
      <c r="K229" s="2"/>
      <c r="L229" s="3"/>
      <c r="M229" s="8"/>
      <c r="N229" s="8"/>
      <c r="O229" s="12"/>
      <c r="P229" s="4"/>
      <c r="Q229" s="4"/>
      <c r="R229" s="4"/>
      <c r="S229" s="72">
        <f t="shared" si="6"/>
        <v>0</v>
      </c>
      <c r="T229" s="72">
        <f>IF(G229="Vervalt",0,IF(G229=0,0,IF(LEN(G229)=0,0,(VLOOKUP($G229,PDC!$B$6:$I$74,6,FALSE)))))</f>
        <v>0</v>
      </c>
      <c r="U229" s="72">
        <f t="shared" si="7"/>
        <v>0</v>
      </c>
      <c r="V229" s="73">
        <f>IF(G229="Vervalt",0,IF(J229="Inkoop bij 3e partij",Q229*(1+PDC!$F$28),0))</f>
        <v>0</v>
      </c>
      <c r="W229" s="73">
        <f>IF(G229="Vervalt",0,IF(J229="Inkoop bij 3e partij",P229*(1+PDC!$F$27)+IF(G229=0,0,IF(LEN(G229)=0,0,VLOOKUP($G229,PDC!$B$6:$I$74,7,FALSE))),0))</f>
        <v>0</v>
      </c>
      <c r="X229" s="74">
        <f>IF(G229="Vervalt",0,IF(J229="Inkoop bij 3e partij",0,IF(G229=0,0,IF(LEN(G229)=0,0,VLOOKUP($G229,PDC!$B$6:$I$74,5,FALSE)))))</f>
        <v>0</v>
      </c>
      <c r="Y229" s="74">
        <f>IF(G229="Vervalt",0,IF(J229="On-Net maken",$M229*PDC!$F$23+$N229*PDC!$F$24+PDC!$F$22+$O229,0))</f>
        <v>0</v>
      </c>
    </row>
    <row r="230" spans="1:25" x14ac:dyDescent="0.3">
      <c r="A230" s="149" t="str">
        <f>IF(LEN(LocatieLijst!A230)=0,"",LocatieLijst!A230)</f>
        <v/>
      </c>
      <c r="B230" s="149" t="str">
        <f>IF(LEN(LocatieLijst!B230)=0,"",LocatieLijst!B230)</f>
        <v/>
      </c>
      <c r="C230" s="149" t="str">
        <f>IF(LEN(LocatieLijst!C230)=0,"",LocatieLijst!C230)</f>
        <v/>
      </c>
      <c r="D230" s="149" t="str">
        <f>IF(LEN(LocatieLijst!D230)=0,"",LocatieLijst!D230)</f>
        <v/>
      </c>
      <c r="E230" s="149" t="str">
        <f>IF(LEN(LocatieLijst!E230)=0,"",LocatieLijst!E230)</f>
        <v/>
      </c>
      <c r="F230" s="149" t="str">
        <f>IF(LEN(LocatieLijst!F230)=0,"",LocatieLijst!F230)</f>
        <v/>
      </c>
      <c r="G230" s="149" t="str">
        <f>IF(LEN(LocatieLijst!K230)=0,"",LocatieLijst!K230)</f>
        <v/>
      </c>
      <c r="H230" s="150" t="str">
        <f>IF(G230="Vervalt","Vervalt",IF(G230=0,"",IF(LEN(G230)=0,"",(VLOOKUP($G230,PDC!$B$6:$I$74,2,FALSE)))))</f>
        <v/>
      </c>
      <c r="I230" s="149" t="str">
        <f>IF(LEN(LocatieLijst!M230)=0,"",LocatieLijst!M230)</f>
        <v/>
      </c>
      <c r="J230" s="2"/>
      <c r="K230" s="2"/>
      <c r="L230" s="3"/>
      <c r="M230" s="8"/>
      <c r="N230" s="8"/>
      <c r="O230" s="12"/>
      <c r="P230" s="4"/>
      <c r="Q230" s="4"/>
      <c r="R230" s="4"/>
      <c r="S230" s="72">
        <f t="shared" si="6"/>
        <v>0</v>
      </c>
      <c r="T230" s="72">
        <f>IF(G230="Vervalt",0,IF(G230=0,0,IF(LEN(G230)=0,0,(VLOOKUP($G230,PDC!$B$6:$I$74,6,FALSE)))))</f>
        <v>0</v>
      </c>
      <c r="U230" s="72">
        <f t="shared" si="7"/>
        <v>0</v>
      </c>
      <c r="V230" s="73">
        <f>IF(G230="Vervalt",0,IF(J230="Inkoop bij 3e partij",Q230*(1+PDC!$F$28),0))</f>
        <v>0</v>
      </c>
      <c r="W230" s="73">
        <f>IF(G230="Vervalt",0,IF(J230="Inkoop bij 3e partij",P230*(1+PDC!$F$27)+IF(G230=0,0,IF(LEN(G230)=0,0,VLOOKUP($G230,PDC!$B$6:$I$74,7,FALSE))),0))</f>
        <v>0</v>
      </c>
      <c r="X230" s="74">
        <f>IF(G230="Vervalt",0,IF(J230="Inkoop bij 3e partij",0,IF(G230=0,0,IF(LEN(G230)=0,0,VLOOKUP($G230,PDC!$B$6:$I$74,5,FALSE)))))</f>
        <v>0</v>
      </c>
      <c r="Y230" s="74">
        <f>IF(G230="Vervalt",0,IF(J230="On-Net maken",$M230*PDC!$F$23+$N230*PDC!$F$24+PDC!$F$22+$O230,0))</f>
        <v>0</v>
      </c>
    </row>
    <row r="231" spans="1:25" x14ac:dyDescent="0.3">
      <c r="A231" s="149" t="str">
        <f>IF(LEN(LocatieLijst!A231)=0,"",LocatieLijst!A231)</f>
        <v/>
      </c>
      <c r="B231" s="149" t="str">
        <f>IF(LEN(LocatieLijst!B231)=0,"",LocatieLijst!B231)</f>
        <v/>
      </c>
      <c r="C231" s="149" t="str">
        <f>IF(LEN(LocatieLijst!C231)=0,"",LocatieLijst!C231)</f>
        <v/>
      </c>
      <c r="D231" s="149" t="str">
        <f>IF(LEN(LocatieLijst!D231)=0,"",LocatieLijst!D231)</f>
        <v/>
      </c>
      <c r="E231" s="149" t="str">
        <f>IF(LEN(LocatieLijst!E231)=0,"",LocatieLijst!E231)</f>
        <v/>
      </c>
      <c r="F231" s="149" t="str">
        <f>IF(LEN(LocatieLijst!F231)=0,"",LocatieLijst!F231)</f>
        <v/>
      </c>
      <c r="G231" s="149" t="str">
        <f>IF(LEN(LocatieLijst!K231)=0,"",LocatieLijst!K231)</f>
        <v/>
      </c>
      <c r="H231" s="150" t="str">
        <f>IF(G231="Vervalt","Vervalt",IF(G231=0,"",IF(LEN(G231)=0,"",(VLOOKUP($G231,PDC!$B$6:$I$74,2,FALSE)))))</f>
        <v/>
      </c>
      <c r="I231" s="149" t="str">
        <f>IF(LEN(LocatieLijst!M231)=0,"",LocatieLijst!M231)</f>
        <v/>
      </c>
      <c r="J231" s="2"/>
      <c r="K231" s="2"/>
      <c r="L231" s="3"/>
      <c r="M231" s="8"/>
      <c r="N231" s="8"/>
      <c r="O231" s="12"/>
      <c r="P231" s="4"/>
      <c r="Q231" s="4"/>
      <c r="R231" s="4"/>
      <c r="S231" s="72">
        <f t="shared" si="6"/>
        <v>0</v>
      </c>
      <c r="T231" s="72">
        <f>IF(G231="Vervalt",0,IF(G231=0,0,IF(LEN(G231)=0,0,(VLOOKUP($G231,PDC!$B$6:$I$74,6,FALSE)))))</f>
        <v>0</v>
      </c>
      <c r="U231" s="72">
        <f t="shared" si="7"/>
        <v>0</v>
      </c>
      <c r="V231" s="73">
        <f>IF(G231="Vervalt",0,IF(J231="Inkoop bij 3e partij",Q231*(1+PDC!$F$28),0))</f>
        <v>0</v>
      </c>
      <c r="W231" s="73">
        <f>IF(G231="Vervalt",0,IF(J231="Inkoop bij 3e partij",P231*(1+PDC!$F$27)+IF(G231=0,0,IF(LEN(G231)=0,0,VLOOKUP($G231,PDC!$B$6:$I$74,7,FALSE))),0))</f>
        <v>0</v>
      </c>
      <c r="X231" s="74">
        <f>IF(G231="Vervalt",0,IF(J231="Inkoop bij 3e partij",0,IF(G231=0,0,IF(LEN(G231)=0,0,VLOOKUP($G231,PDC!$B$6:$I$74,5,FALSE)))))</f>
        <v>0</v>
      </c>
      <c r="Y231" s="74">
        <f>IF(G231="Vervalt",0,IF(J231="On-Net maken",$M231*PDC!$F$23+$N231*PDC!$F$24+PDC!$F$22+$O231,0))</f>
        <v>0</v>
      </c>
    </row>
    <row r="232" spans="1:25" x14ac:dyDescent="0.3">
      <c r="A232" s="149" t="str">
        <f>IF(LEN(LocatieLijst!A232)=0,"",LocatieLijst!A232)</f>
        <v/>
      </c>
      <c r="B232" s="149" t="str">
        <f>IF(LEN(LocatieLijst!B232)=0,"",LocatieLijst!B232)</f>
        <v/>
      </c>
      <c r="C232" s="149" t="str">
        <f>IF(LEN(LocatieLijst!C232)=0,"",LocatieLijst!C232)</f>
        <v/>
      </c>
      <c r="D232" s="149" t="str">
        <f>IF(LEN(LocatieLijst!D232)=0,"",LocatieLijst!D232)</f>
        <v/>
      </c>
      <c r="E232" s="149" t="str">
        <f>IF(LEN(LocatieLijst!E232)=0,"",LocatieLijst!E232)</f>
        <v/>
      </c>
      <c r="F232" s="149" t="str">
        <f>IF(LEN(LocatieLijst!F232)=0,"",LocatieLijst!F232)</f>
        <v/>
      </c>
      <c r="G232" s="149" t="str">
        <f>IF(LEN(LocatieLijst!K232)=0,"",LocatieLijst!K232)</f>
        <v/>
      </c>
      <c r="H232" s="150" t="str">
        <f>IF(G232="Vervalt","Vervalt",IF(G232=0,"",IF(LEN(G232)=0,"",(VLOOKUP($G232,PDC!$B$6:$I$74,2,FALSE)))))</f>
        <v/>
      </c>
      <c r="I232" s="149" t="str">
        <f>IF(LEN(LocatieLijst!M232)=0,"",LocatieLijst!M232)</f>
        <v/>
      </c>
      <c r="J232" s="2"/>
      <c r="K232" s="2"/>
      <c r="L232" s="3"/>
      <c r="M232" s="8"/>
      <c r="N232" s="8"/>
      <c r="O232" s="12"/>
      <c r="P232" s="4"/>
      <c r="Q232" s="4"/>
      <c r="R232" s="4"/>
      <c r="S232" s="72">
        <f t="shared" si="6"/>
        <v>0</v>
      </c>
      <c r="T232" s="72">
        <f>IF(G232="Vervalt",0,IF(G232=0,0,IF(LEN(G232)=0,0,(VLOOKUP($G232,PDC!$B$6:$I$74,6,FALSE)))))</f>
        <v>0</v>
      </c>
      <c r="U232" s="72">
        <f t="shared" si="7"/>
        <v>0</v>
      </c>
      <c r="V232" s="73">
        <f>IF(G232="Vervalt",0,IF(J232="Inkoop bij 3e partij",Q232*(1+PDC!$F$28),0))</f>
        <v>0</v>
      </c>
      <c r="W232" s="73">
        <f>IF(G232="Vervalt",0,IF(J232="Inkoop bij 3e partij",P232*(1+PDC!$F$27)+IF(G232=0,0,IF(LEN(G232)=0,0,VLOOKUP($G232,PDC!$B$6:$I$74,7,FALSE))),0))</f>
        <v>0</v>
      </c>
      <c r="X232" s="74">
        <f>IF(G232="Vervalt",0,IF(J232="Inkoop bij 3e partij",0,IF(G232=0,0,IF(LEN(G232)=0,0,VLOOKUP($G232,PDC!$B$6:$I$74,5,FALSE)))))</f>
        <v>0</v>
      </c>
      <c r="Y232" s="74">
        <f>IF(G232="Vervalt",0,IF(J232="On-Net maken",$M232*PDC!$F$23+$N232*PDC!$F$24+PDC!$F$22+$O232,0))</f>
        <v>0</v>
      </c>
    </row>
    <row r="233" spans="1:25" x14ac:dyDescent="0.3">
      <c r="A233" s="149" t="str">
        <f>IF(LEN(LocatieLijst!A233)=0,"",LocatieLijst!A233)</f>
        <v/>
      </c>
      <c r="B233" s="149" t="str">
        <f>IF(LEN(LocatieLijst!B233)=0,"",LocatieLijst!B233)</f>
        <v/>
      </c>
      <c r="C233" s="149" t="str">
        <f>IF(LEN(LocatieLijst!C233)=0,"",LocatieLijst!C233)</f>
        <v/>
      </c>
      <c r="D233" s="149" t="str">
        <f>IF(LEN(LocatieLijst!D233)=0,"",LocatieLijst!D233)</f>
        <v/>
      </c>
      <c r="E233" s="149" t="str">
        <f>IF(LEN(LocatieLijst!E233)=0,"",LocatieLijst!E233)</f>
        <v/>
      </c>
      <c r="F233" s="149" t="str">
        <f>IF(LEN(LocatieLijst!F233)=0,"",LocatieLijst!F233)</f>
        <v/>
      </c>
      <c r="G233" s="149" t="str">
        <f>IF(LEN(LocatieLijst!K233)=0,"",LocatieLijst!K233)</f>
        <v/>
      </c>
      <c r="H233" s="150" t="str">
        <f>IF(G233="Vervalt","Vervalt",IF(G233=0,"",IF(LEN(G233)=0,"",(VLOOKUP($G233,PDC!$B$6:$I$74,2,FALSE)))))</f>
        <v/>
      </c>
      <c r="I233" s="149" t="str">
        <f>IF(LEN(LocatieLijst!M233)=0,"",LocatieLijst!M233)</f>
        <v/>
      </c>
      <c r="J233" s="2"/>
      <c r="K233" s="2"/>
      <c r="L233" s="3"/>
      <c r="M233" s="8"/>
      <c r="N233" s="8"/>
      <c r="O233" s="12"/>
      <c r="P233" s="4"/>
      <c r="Q233" s="4"/>
      <c r="R233" s="4"/>
      <c r="S233" s="72">
        <f t="shared" si="6"/>
        <v>0</v>
      </c>
      <c r="T233" s="72">
        <f>IF(G233="Vervalt",0,IF(G233=0,0,IF(LEN(G233)=0,0,(VLOOKUP($G233,PDC!$B$6:$I$74,6,FALSE)))))</f>
        <v>0</v>
      </c>
      <c r="U233" s="72">
        <f t="shared" si="7"/>
        <v>0</v>
      </c>
      <c r="V233" s="73">
        <f>IF(G233="Vervalt",0,IF(J233="Inkoop bij 3e partij",Q233*(1+PDC!$F$28),0))</f>
        <v>0</v>
      </c>
      <c r="W233" s="73">
        <f>IF(G233="Vervalt",0,IF(J233="Inkoop bij 3e partij",P233*(1+PDC!$F$27)+IF(G233=0,0,IF(LEN(G233)=0,0,VLOOKUP($G233,PDC!$B$6:$I$74,7,FALSE))),0))</f>
        <v>0</v>
      </c>
      <c r="X233" s="74">
        <f>IF(G233="Vervalt",0,IF(J233="Inkoop bij 3e partij",0,IF(G233=0,0,IF(LEN(G233)=0,0,VLOOKUP($G233,PDC!$B$6:$I$74,5,FALSE)))))</f>
        <v>0</v>
      </c>
      <c r="Y233" s="74">
        <f>IF(G233="Vervalt",0,IF(J233="On-Net maken",$M233*PDC!$F$23+$N233*PDC!$F$24+PDC!$F$22+$O233,0))</f>
        <v>0</v>
      </c>
    </row>
    <row r="234" spans="1:25" x14ac:dyDescent="0.3">
      <c r="A234" s="149" t="str">
        <f>IF(LEN(LocatieLijst!A234)=0,"",LocatieLijst!A234)</f>
        <v/>
      </c>
      <c r="B234" s="149" t="str">
        <f>IF(LEN(LocatieLijst!B234)=0,"",LocatieLijst!B234)</f>
        <v/>
      </c>
      <c r="C234" s="149" t="str">
        <f>IF(LEN(LocatieLijst!C234)=0,"",LocatieLijst!C234)</f>
        <v/>
      </c>
      <c r="D234" s="149" t="str">
        <f>IF(LEN(LocatieLijst!D234)=0,"",LocatieLijst!D234)</f>
        <v/>
      </c>
      <c r="E234" s="149" t="str">
        <f>IF(LEN(LocatieLijst!E234)=0,"",LocatieLijst!E234)</f>
        <v/>
      </c>
      <c r="F234" s="149" t="str">
        <f>IF(LEN(LocatieLijst!F234)=0,"",LocatieLijst!F234)</f>
        <v/>
      </c>
      <c r="G234" s="149" t="str">
        <f>IF(LEN(LocatieLijst!K234)=0,"",LocatieLijst!K234)</f>
        <v/>
      </c>
      <c r="H234" s="150" t="str">
        <f>IF(G234="Vervalt","Vervalt",IF(G234=0,"",IF(LEN(G234)=0,"",(VLOOKUP($G234,PDC!$B$6:$I$74,2,FALSE)))))</f>
        <v/>
      </c>
      <c r="I234" s="149" t="str">
        <f>IF(LEN(LocatieLijst!M234)=0,"",LocatieLijst!M234)</f>
        <v/>
      </c>
      <c r="J234" s="2"/>
      <c r="K234" s="2"/>
      <c r="L234" s="3"/>
      <c r="M234" s="8"/>
      <c r="N234" s="8"/>
      <c r="O234" s="12"/>
      <c r="P234" s="4"/>
      <c r="Q234" s="4"/>
      <c r="R234" s="4"/>
      <c r="S234" s="72">
        <f t="shared" si="6"/>
        <v>0</v>
      </c>
      <c r="T234" s="72">
        <f>IF(G234="Vervalt",0,IF(G234=0,0,IF(LEN(G234)=0,0,(VLOOKUP($G234,PDC!$B$6:$I$74,6,FALSE)))))</f>
        <v>0</v>
      </c>
      <c r="U234" s="72">
        <f t="shared" si="7"/>
        <v>0</v>
      </c>
      <c r="V234" s="73">
        <f>IF(G234="Vervalt",0,IF(J234="Inkoop bij 3e partij",Q234*(1+PDC!$F$28),0))</f>
        <v>0</v>
      </c>
      <c r="W234" s="73">
        <f>IF(G234="Vervalt",0,IF(J234="Inkoop bij 3e partij",P234*(1+PDC!$F$27)+IF(G234=0,0,IF(LEN(G234)=0,0,VLOOKUP($G234,PDC!$B$6:$I$74,7,FALSE))),0))</f>
        <v>0</v>
      </c>
      <c r="X234" s="74">
        <f>IF(G234="Vervalt",0,IF(J234="Inkoop bij 3e partij",0,IF(G234=0,0,IF(LEN(G234)=0,0,VLOOKUP($G234,PDC!$B$6:$I$74,5,FALSE)))))</f>
        <v>0</v>
      </c>
      <c r="Y234" s="74">
        <f>IF(G234="Vervalt",0,IF(J234="On-Net maken",$M234*PDC!$F$23+$N234*PDC!$F$24+PDC!$F$22+$O234,0))</f>
        <v>0</v>
      </c>
    </row>
    <row r="235" spans="1:25" x14ac:dyDescent="0.3">
      <c r="A235" s="149" t="str">
        <f>IF(LEN(LocatieLijst!A235)=0,"",LocatieLijst!A235)</f>
        <v/>
      </c>
      <c r="B235" s="149" t="str">
        <f>IF(LEN(LocatieLijst!B235)=0,"",LocatieLijst!B235)</f>
        <v/>
      </c>
      <c r="C235" s="149" t="str">
        <f>IF(LEN(LocatieLijst!C235)=0,"",LocatieLijst!C235)</f>
        <v/>
      </c>
      <c r="D235" s="149" t="str">
        <f>IF(LEN(LocatieLijst!D235)=0,"",LocatieLijst!D235)</f>
        <v/>
      </c>
      <c r="E235" s="149" t="str">
        <f>IF(LEN(LocatieLijst!E235)=0,"",LocatieLijst!E235)</f>
        <v/>
      </c>
      <c r="F235" s="149" t="str">
        <f>IF(LEN(LocatieLijst!F235)=0,"",LocatieLijst!F235)</f>
        <v/>
      </c>
      <c r="G235" s="149" t="str">
        <f>IF(LEN(LocatieLijst!K235)=0,"",LocatieLijst!K235)</f>
        <v/>
      </c>
      <c r="H235" s="150" t="str">
        <f>IF(G235="Vervalt","Vervalt",IF(G235=0,"",IF(LEN(G235)=0,"",(VLOOKUP($G235,PDC!$B$6:$I$74,2,FALSE)))))</f>
        <v/>
      </c>
      <c r="I235" s="149" t="str">
        <f>IF(LEN(LocatieLijst!M235)=0,"",LocatieLijst!M235)</f>
        <v/>
      </c>
      <c r="J235" s="2"/>
      <c r="K235" s="2"/>
      <c r="L235" s="3"/>
      <c r="M235" s="8"/>
      <c r="N235" s="8"/>
      <c r="O235" s="12"/>
      <c r="P235" s="4"/>
      <c r="Q235" s="4"/>
      <c r="R235" s="4"/>
      <c r="S235" s="72">
        <f t="shared" si="6"/>
        <v>0</v>
      </c>
      <c r="T235" s="72">
        <f>IF(G235="Vervalt",0,IF(G235=0,0,IF(LEN(G235)=0,0,(VLOOKUP($G235,PDC!$B$6:$I$74,6,FALSE)))))</f>
        <v>0</v>
      </c>
      <c r="U235" s="72">
        <f t="shared" si="7"/>
        <v>0</v>
      </c>
      <c r="V235" s="73">
        <f>IF(G235="Vervalt",0,IF(J235="Inkoop bij 3e partij",Q235*(1+PDC!$F$28),0))</f>
        <v>0</v>
      </c>
      <c r="W235" s="73">
        <f>IF(G235="Vervalt",0,IF(J235="Inkoop bij 3e partij",P235*(1+PDC!$F$27)+IF(G235=0,0,IF(LEN(G235)=0,0,VLOOKUP($G235,PDC!$B$6:$I$74,7,FALSE))),0))</f>
        <v>0</v>
      </c>
      <c r="X235" s="74">
        <f>IF(G235="Vervalt",0,IF(J235="Inkoop bij 3e partij",0,IF(G235=0,0,IF(LEN(G235)=0,0,VLOOKUP($G235,PDC!$B$6:$I$74,5,FALSE)))))</f>
        <v>0</v>
      </c>
      <c r="Y235" s="74">
        <f>IF(G235="Vervalt",0,IF(J235="On-Net maken",$M235*PDC!$F$23+$N235*PDC!$F$24+PDC!$F$22+$O235,0))</f>
        <v>0</v>
      </c>
    </row>
    <row r="236" spans="1:25" x14ac:dyDescent="0.3">
      <c r="A236" s="149" t="str">
        <f>IF(LEN(LocatieLijst!A236)=0,"",LocatieLijst!A236)</f>
        <v/>
      </c>
      <c r="B236" s="149" t="str">
        <f>IF(LEN(LocatieLijst!B236)=0,"",LocatieLijst!B236)</f>
        <v/>
      </c>
      <c r="C236" s="149" t="str">
        <f>IF(LEN(LocatieLijst!C236)=0,"",LocatieLijst!C236)</f>
        <v/>
      </c>
      <c r="D236" s="149" t="str">
        <f>IF(LEN(LocatieLijst!D236)=0,"",LocatieLijst!D236)</f>
        <v/>
      </c>
      <c r="E236" s="149" t="str">
        <f>IF(LEN(LocatieLijst!E236)=0,"",LocatieLijst!E236)</f>
        <v/>
      </c>
      <c r="F236" s="149" t="str">
        <f>IF(LEN(LocatieLijst!F236)=0,"",LocatieLijst!F236)</f>
        <v/>
      </c>
      <c r="G236" s="149" t="str">
        <f>IF(LEN(LocatieLijst!K236)=0,"",LocatieLijst!K236)</f>
        <v/>
      </c>
      <c r="H236" s="150" t="str">
        <f>IF(G236="Vervalt","Vervalt",IF(G236=0,"",IF(LEN(G236)=0,"",(VLOOKUP($G236,PDC!$B$6:$I$74,2,FALSE)))))</f>
        <v/>
      </c>
      <c r="I236" s="149" t="str">
        <f>IF(LEN(LocatieLijst!M236)=0,"",LocatieLijst!M236)</f>
        <v/>
      </c>
      <c r="J236" s="2"/>
      <c r="K236" s="2"/>
      <c r="L236" s="3"/>
      <c r="M236" s="8"/>
      <c r="N236" s="8"/>
      <c r="O236" s="12"/>
      <c r="P236" s="4"/>
      <c r="Q236" s="4"/>
      <c r="R236" s="4"/>
      <c r="S236" s="72">
        <f t="shared" si="6"/>
        <v>0</v>
      </c>
      <c r="T236" s="72">
        <f>IF(G236="Vervalt",0,IF(G236=0,0,IF(LEN(G236)=0,0,(VLOOKUP($G236,PDC!$B$6:$I$74,6,FALSE)))))</f>
        <v>0</v>
      </c>
      <c r="U236" s="72">
        <f t="shared" si="7"/>
        <v>0</v>
      </c>
      <c r="V236" s="73">
        <f>IF(G236="Vervalt",0,IF(J236="Inkoop bij 3e partij",Q236*(1+PDC!$F$28),0))</f>
        <v>0</v>
      </c>
      <c r="W236" s="73">
        <f>IF(G236="Vervalt",0,IF(J236="Inkoop bij 3e partij",P236*(1+PDC!$F$27)+IF(G236=0,0,IF(LEN(G236)=0,0,VLOOKUP($G236,PDC!$B$6:$I$74,7,FALSE))),0))</f>
        <v>0</v>
      </c>
      <c r="X236" s="74">
        <f>IF(G236="Vervalt",0,IF(J236="Inkoop bij 3e partij",0,IF(G236=0,0,IF(LEN(G236)=0,0,VLOOKUP($G236,PDC!$B$6:$I$74,5,FALSE)))))</f>
        <v>0</v>
      </c>
      <c r="Y236" s="74">
        <f>IF(G236="Vervalt",0,IF(J236="On-Net maken",$M236*PDC!$F$23+$N236*PDC!$F$24+PDC!$F$22+$O236,0))</f>
        <v>0</v>
      </c>
    </row>
    <row r="237" spans="1:25" x14ac:dyDescent="0.3">
      <c r="A237" s="149" t="str">
        <f>IF(LEN(LocatieLijst!A237)=0,"",LocatieLijst!A237)</f>
        <v/>
      </c>
      <c r="B237" s="149" t="str">
        <f>IF(LEN(LocatieLijst!B237)=0,"",LocatieLijst!B237)</f>
        <v/>
      </c>
      <c r="C237" s="149" t="str">
        <f>IF(LEN(LocatieLijst!C237)=0,"",LocatieLijst!C237)</f>
        <v/>
      </c>
      <c r="D237" s="149" t="str">
        <f>IF(LEN(LocatieLijst!D237)=0,"",LocatieLijst!D237)</f>
        <v/>
      </c>
      <c r="E237" s="149" t="str">
        <f>IF(LEN(LocatieLijst!E237)=0,"",LocatieLijst!E237)</f>
        <v/>
      </c>
      <c r="F237" s="149" t="str">
        <f>IF(LEN(LocatieLijst!F237)=0,"",LocatieLijst!F237)</f>
        <v/>
      </c>
      <c r="G237" s="149" t="str">
        <f>IF(LEN(LocatieLijst!K237)=0,"",LocatieLijst!K237)</f>
        <v/>
      </c>
      <c r="H237" s="150" t="str">
        <f>IF(G237="Vervalt","Vervalt",IF(G237=0,"",IF(LEN(G237)=0,"",(VLOOKUP($G237,PDC!$B$6:$I$74,2,FALSE)))))</f>
        <v/>
      </c>
      <c r="I237" s="149" t="str">
        <f>IF(LEN(LocatieLijst!M237)=0,"",LocatieLijst!M237)</f>
        <v/>
      </c>
      <c r="J237" s="2"/>
      <c r="K237" s="2"/>
      <c r="L237" s="3"/>
      <c r="M237" s="8"/>
      <c r="N237" s="8"/>
      <c r="O237" s="12"/>
      <c r="P237" s="4"/>
      <c r="Q237" s="4"/>
      <c r="R237" s="4"/>
      <c r="S237" s="72">
        <f t="shared" si="6"/>
        <v>0</v>
      </c>
      <c r="T237" s="72">
        <f>IF(G237="Vervalt",0,IF(G237=0,0,IF(LEN(G237)=0,0,(VLOOKUP($G237,PDC!$B$6:$I$74,6,FALSE)))))</f>
        <v>0</v>
      </c>
      <c r="U237" s="72">
        <f t="shared" si="7"/>
        <v>0</v>
      </c>
      <c r="V237" s="73">
        <f>IF(G237="Vervalt",0,IF(J237="Inkoop bij 3e partij",Q237*(1+PDC!$F$28),0))</f>
        <v>0</v>
      </c>
      <c r="W237" s="73">
        <f>IF(G237="Vervalt",0,IF(J237="Inkoop bij 3e partij",P237*(1+PDC!$F$27)+IF(G237=0,0,IF(LEN(G237)=0,0,VLOOKUP($G237,PDC!$B$6:$I$74,7,FALSE))),0))</f>
        <v>0</v>
      </c>
      <c r="X237" s="74">
        <f>IF(G237="Vervalt",0,IF(J237="Inkoop bij 3e partij",0,IF(G237=0,0,IF(LEN(G237)=0,0,VLOOKUP($G237,PDC!$B$6:$I$74,5,FALSE)))))</f>
        <v>0</v>
      </c>
      <c r="Y237" s="74">
        <f>IF(G237="Vervalt",0,IF(J237="On-Net maken",$M237*PDC!$F$23+$N237*PDC!$F$24+PDC!$F$22+$O237,0))</f>
        <v>0</v>
      </c>
    </row>
    <row r="238" spans="1:25" x14ac:dyDescent="0.3">
      <c r="A238" s="149" t="str">
        <f>IF(LEN(LocatieLijst!A238)=0,"",LocatieLijst!A238)</f>
        <v/>
      </c>
      <c r="B238" s="149" t="str">
        <f>IF(LEN(LocatieLijst!B238)=0,"",LocatieLijst!B238)</f>
        <v/>
      </c>
      <c r="C238" s="149" t="str">
        <f>IF(LEN(LocatieLijst!C238)=0,"",LocatieLijst!C238)</f>
        <v/>
      </c>
      <c r="D238" s="149" t="str">
        <f>IF(LEN(LocatieLijst!D238)=0,"",LocatieLijst!D238)</f>
        <v/>
      </c>
      <c r="E238" s="149" t="str">
        <f>IF(LEN(LocatieLijst!E238)=0,"",LocatieLijst!E238)</f>
        <v/>
      </c>
      <c r="F238" s="149" t="str">
        <f>IF(LEN(LocatieLijst!F238)=0,"",LocatieLijst!F238)</f>
        <v/>
      </c>
      <c r="G238" s="149" t="str">
        <f>IF(LEN(LocatieLijst!K238)=0,"",LocatieLijst!K238)</f>
        <v/>
      </c>
      <c r="H238" s="150" t="str">
        <f>IF(G238="Vervalt","Vervalt",IF(G238=0,"",IF(LEN(G238)=0,"",(VLOOKUP($G238,PDC!$B$6:$I$74,2,FALSE)))))</f>
        <v/>
      </c>
      <c r="I238" s="149" t="str">
        <f>IF(LEN(LocatieLijst!M238)=0,"",LocatieLijst!M238)</f>
        <v/>
      </c>
      <c r="J238" s="2"/>
      <c r="K238" s="2"/>
      <c r="L238" s="3"/>
      <c r="M238" s="8"/>
      <c r="N238" s="8"/>
      <c r="O238" s="12"/>
      <c r="P238" s="4"/>
      <c r="Q238" s="4"/>
      <c r="R238" s="4"/>
      <c r="S238" s="72">
        <f t="shared" si="6"/>
        <v>0</v>
      </c>
      <c r="T238" s="72">
        <f>IF(G238="Vervalt",0,IF(G238=0,0,IF(LEN(G238)=0,0,(VLOOKUP($G238,PDC!$B$6:$I$74,6,FALSE)))))</f>
        <v>0</v>
      </c>
      <c r="U238" s="72">
        <f t="shared" si="7"/>
        <v>0</v>
      </c>
      <c r="V238" s="73">
        <f>IF(G238="Vervalt",0,IF(J238="Inkoop bij 3e partij",Q238*(1+PDC!$F$28),0))</f>
        <v>0</v>
      </c>
      <c r="W238" s="73">
        <f>IF(G238="Vervalt",0,IF(J238="Inkoop bij 3e partij",P238*(1+PDC!$F$27)+IF(G238=0,0,IF(LEN(G238)=0,0,VLOOKUP($G238,PDC!$B$6:$I$74,7,FALSE))),0))</f>
        <v>0</v>
      </c>
      <c r="X238" s="74">
        <f>IF(G238="Vervalt",0,IF(J238="Inkoop bij 3e partij",0,IF(G238=0,0,IF(LEN(G238)=0,0,VLOOKUP($G238,PDC!$B$6:$I$74,5,FALSE)))))</f>
        <v>0</v>
      </c>
      <c r="Y238" s="74">
        <f>IF(G238="Vervalt",0,IF(J238="On-Net maken",$M238*PDC!$F$23+$N238*PDC!$F$24+PDC!$F$22+$O238,0))</f>
        <v>0</v>
      </c>
    </row>
    <row r="239" spans="1:25" x14ac:dyDescent="0.3">
      <c r="A239" s="149" t="str">
        <f>IF(LEN(LocatieLijst!A239)=0,"",LocatieLijst!A239)</f>
        <v/>
      </c>
      <c r="B239" s="149" t="str">
        <f>IF(LEN(LocatieLijst!B239)=0,"",LocatieLijst!B239)</f>
        <v/>
      </c>
      <c r="C239" s="149" t="str">
        <f>IF(LEN(LocatieLijst!C239)=0,"",LocatieLijst!C239)</f>
        <v/>
      </c>
      <c r="D239" s="149" t="str">
        <f>IF(LEN(LocatieLijst!D239)=0,"",LocatieLijst!D239)</f>
        <v/>
      </c>
      <c r="E239" s="149" t="str">
        <f>IF(LEN(LocatieLijst!E239)=0,"",LocatieLijst!E239)</f>
        <v/>
      </c>
      <c r="F239" s="149" t="str">
        <f>IF(LEN(LocatieLijst!F239)=0,"",LocatieLijst!F239)</f>
        <v/>
      </c>
      <c r="G239" s="149" t="str">
        <f>IF(LEN(LocatieLijst!K239)=0,"",LocatieLijst!K239)</f>
        <v/>
      </c>
      <c r="H239" s="150" t="str">
        <f>IF(G239="Vervalt","Vervalt",IF(G239=0,"",IF(LEN(G239)=0,"",(VLOOKUP($G239,PDC!$B$6:$I$74,2,FALSE)))))</f>
        <v/>
      </c>
      <c r="I239" s="149" t="str">
        <f>IF(LEN(LocatieLijst!M239)=0,"",LocatieLijst!M239)</f>
        <v/>
      </c>
      <c r="J239" s="2"/>
      <c r="K239" s="2"/>
      <c r="L239" s="3"/>
      <c r="M239" s="8"/>
      <c r="N239" s="8"/>
      <c r="O239" s="12"/>
      <c r="P239" s="4"/>
      <c r="Q239" s="4"/>
      <c r="R239" s="4"/>
      <c r="S239" s="72">
        <f t="shared" si="6"/>
        <v>0</v>
      </c>
      <c r="T239" s="72">
        <f>IF(G239="Vervalt",0,IF(G239=0,0,IF(LEN(G239)=0,0,(VLOOKUP($G239,PDC!$B$6:$I$74,6,FALSE)))))</f>
        <v>0</v>
      </c>
      <c r="U239" s="72">
        <f t="shared" si="7"/>
        <v>0</v>
      </c>
      <c r="V239" s="73">
        <f>IF(G239="Vervalt",0,IF(J239="Inkoop bij 3e partij",Q239*(1+PDC!$F$28),0))</f>
        <v>0</v>
      </c>
      <c r="W239" s="73">
        <f>IF(G239="Vervalt",0,IF(J239="Inkoop bij 3e partij",P239*(1+PDC!$F$27)+IF(G239=0,0,IF(LEN(G239)=0,0,VLOOKUP($G239,PDC!$B$6:$I$74,7,FALSE))),0))</f>
        <v>0</v>
      </c>
      <c r="X239" s="74">
        <f>IF(G239="Vervalt",0,IF(J239="Inkoop bij 3e partij",0,IF(G239=0,0,IF(LEN(G239)=0,0,VLOOKUP($G239,PDC!$B$6:$I$74,5,FALSE)))))</f>
        <v>0</v>
      </c>
      <c r="Y239" s="74">
        <f>IF(G239="Vervalt",0,IF(J239="On-Net maken",$M239*PDC!$F$23+$N239*PDC!$F$24+PDC!$F$22+$O239,0))</f>
        <v>0</v>
      </c>
    </row>
    <row r="240" spans="1:25" x14ac:dyDescent="0.3">
      <c r="A240" s="149" t="str">
        <f>IF(LEN(LocatieLijst!A240)=0,"",LocatieLijst!A240)</f>
        <v/>
      </c>
      <c r="B240" s="149" t="str">
        <f>IF(LEN(LocatieLijst!B240)=0,"",LocatieLijst!B240)</f>
        <v/>
      </c>
      <c r="C240" s="149" t="str">
        <f>IF(LEN(LocatieLijst!C240)=0,"",LocatieLijst!C240)</f>
        <v/>
      </c>
      <c r="D240" s="149" t="str">
        <f>IF(LEN(LocatieLijst!D240)=0,"",LocatieLijst!D240)</f>
        <v/>
      </c>
      <c r="E240" s="149" t="str">
        <f>IF(LEN(LocatieLijst!E240)=0,"",LocatieLijst!E240)</f>
        <v/>
      </c>
      <c r="F240" s="149" t="str">
        <f>IF(LEN(LocatieLijst!F240)=0,"",LocatieLijst!F240)</f>
        <v/>
      </c>
      <c r="G240" s="149" t="str">
        <f>IF(LEN(LocatieLijst!K240)=0,"",LocatieLijst!K240)</f>
        <v/>
      </c>
      <c r="H240" s="150" t="str">
        <f>IF(G240="Vervalt","Vervalt",IF(G240=0,"",IF(LEN(G240)=0,"",(VLOOKUP($G240,PDC!$B$6:$I$74,2,FALSE)))))</f>
        <v/>
      </c>
      <c r="I240" s="149" t="str">
        <f>IF(LEN(LocatieLijst!M240)=0,"",LocatieLijst!M240)</f>
        <v/>
      </c>
      <c r="J240" s="2"/>
      <c r="K240" s="2"/>
      <c r="L240" s="3"/>
      <c r="M240" s="8"/>
      <c r="N240" s="8"/>
      <c r="O240" s="12"/>
      <c r="P240" s="4"/>
      <c r="Q240" s="4"/>
      <c r="R240" s="4"/>
      <c r="S240" s="72">
        <f t="shared" si="6"/>
        <v>0</v>
      </c>
      <c r="T240" s="72">
        <f>IF(G240="Vervalt",0,IF(G240=0,0,IF(LEN(G240)=0,0,(VLOOKUP($G240,PDC!$B$6:$I$74,6,FALSE)))))</f>
        <v>0</v>
      </c>
      <c r="U240" s="72">
        <f t="shared" si="7"/>
        <v>0</v>
      </c>
      <c r="V240" s="73">
        <f>IF(G240="Vervalt",0,IF(J240="Inkoop bij 3e partij",Q240*(1+PDC!$F$28),0))</f>
        <v>0</v>
      </c>
      <c r="W240" s="73">
        <f>IF(G240="Vervalt",0,IF(J240="Inkoop bij 3e partij",P240*(1+PDC!$F$27)+IF(G240=0,0,IF(LEN(G240)=0,0,VLOOKUP($G240,PDC!$B$6:$I$74,7,FALSE))),0))</f>
        <v>0</v>
      </c>
      <c r="X240" s="74">
        <f>IF(G240="Vervalt",0,IF(J240="Inkoop bij 3e partij",0,IF(G240=0,0,IF(LEN(G240)=0,0,VLOOKUP($G240,PDC!$B$6:$I$74,5,FALSE)))))</f>
        <v>0</v>
      </c>
      <c r="Y240" s="74">
        <f>IF(G240="Vervalt",0,IF(J240="On-Net maken",$M240*PDC!$F$23+$N240*PDC!$F$24+PDC!$F$22+$O240,0))</f>
        <v>0</v>
      </c>
    </row>
    <row r="241" spans="1:25" x14ac:dyDescent="0.3">
      <c r="A241" s="149" t="str">
        <f>IF(LEN(LocatieLijst!A241)=0,"",LocatieLijst!A241)</f>
        <v/>
      </c>
      <c r="B241" s="149" t="str">
        <f>IF(LEN(LocatieLijst!B241)=0,"",LocatieLijst!B241)</f>
        <v/>
      </c>
      <c r="C241" s="149" t="str">
        <f>IF(LEN(LocatieLijst!C241)=0,"",LocatieLijst!C241)</f>
        <v/>
      </c>
      <c r="D241" s="149" t="str">
        <f>IF(LEN(LocatieLijst!D241)=0,"",LocatieLijst!D241)</f>
        <v/>
      </c>
      <c r="E241" s="149" t="str">
        <f>IF(LEN(LocatieLijst!E241)=0,"",LocatieLijst!E241)</f>
        <v/>
      </c>
      <c r="F241" s="149" t="str">
        <f>IF(LEN(LocatieLijst!F241)=0,"",LocatieLijst!F241)</f>
        <v/>
      </c>
      <c r="G241" s="149" t="str">
        <f>IF(LEN(LocatieLijst!K241)=0,"",LocatieLijst!K241)</f>
        <v/>
      </c>
      <c r="H241" s="150" t="str">
        <f>IF(G241="Vervalt","Vervalt",IF(G241=0,"",IF(LEN(G241)=0,"",(VLOOKUP($G241,PDC!$B$6:$I$74,2,FALSE)))))</f>
        <v/>
      </c>
      <c r="I241" s="149" t="str">
        <f>IF(LEN(LocatieLijst!M241)=0,"",LocatieLijst!M241)</f>
        <v/>
      </c>
      <c r="J241" s="2"/>
      <c r="K241" s="2"/>
      <c r="L241" s="3"/>
      <c r="M241" s="8"/>
      <c r="N241" s="8"/>
      <c r="O241" s="12"/>
      <c r="P241" s="4"/>
      <c r="Q241" s="4"/>
      <c r="R241" s="4"/>
      <c r="S241" s="72">
        <f t="shared" si="6"/>
        <v>0</v>
      </c>
      <c r="T241" s="72">
        <f>IF(G241="Vervalt",0,IF(G241=0,0,IF(LEN(G241)=0,0,(VLOOKUP($G241,PDC!$B$6:$I$74,6,FALSE)))))</f>
        <v>0</v>
      </c>
      <c r="U241" s="72">
        <f t="shared" si="7"/>
        <v>0</v>
      </c>
      <c r="V241" s="73">
        <f>IF(G241="Vervalt",0,IF(J241="Inkoop bij 3e partij",Q241*(1+PDC!$F$28),0))</f>
        <v>0</v>
      </c>
      <c r="W241" s="73">
        <f>IF(G241="Vervalt",0,IF(J241="Inkoop bij 3e partij",P241*(1+PDC!$F$27)+IF(G241=0,0,IF(LEN(G241)=0,0,VLOOKUP($G241,PDC!$B$6:$I$74,7,FALSE))),0))</f>
        <v>0</v>
      </c>
      <c r="X241" s="74">
        <f>IF(G241="Vervalt",0,IF(J241="Inkoop bij 3e partij",0,IF(G241=0,0,IF(LEN(G241)=0,0,VLOOKUP($G241,PDC!$B$6:$I$74,5,FALSE)))))</f>
        <v>0</v>
      </c>
      <c r="Y241" s="74">
        <f>IF(G241="Vervalt",0,IF(J241="On-Net maken",$M241*PDC!$F$23+$N241*PDC!$F$24+PDC!$F$22+$O241,0))</f>
        <v>0</v>
      </c>
    </row>
    <row r="242" spans="1:25" x14ac:dyDescent="0.3">
      <c r="A242" s="149" t="str">
        <f>IF(LEN(LocatieLijst!A242)=0,"",LocatieLijst!A242)</f>
        <v/>
      </c>
      <c r="B242" s="149" t="str">
        <f>IF(LEN(LocatieLijst!B242)=0,"",LocatieLijst!B242)</f>
        <v/>
      </c>
      <c r="C242" s="149" t="str">
        <f>IF(LEN(LocatieLijst!C242)=0,"",LocatieLijst!C242)</f>
        <v/>
      </c>
      <c r="D242" s="149" t="str">
        <f>IF(LEN(LocatieLijst!D242)=0,"",LocatieLijst!D242)</f>
        <v/>
      </c>
      <c r="E242" s="149" t="str">
        <f>IF(LEN(LocatieLijst!E242)=0,"",LocatieLijst!E242)</f>
        <v/>
      </c>
      <c r="F242" s="149" t="str">
        <f>IF(LEN(LocatieLijst!F242)=0,"",LocatieLijst!F242)</f>
        <v/>
      </c>
      <c r="G242" s="149" t="str">
        <f>IF(LEN(LocatieLijst!K242)=0,"",LocatieLijst!K242)</f>
        <v/>
      </c>
      <c r="H242" s="150" t="str">
        <f>IF(G242="Vervalt","Vervalt",IF(G242=0,"",IF(LEN(G242)=0,"",(VLOOKUP($G242,PDC!$B$6:$I$74,2,FALSE)))))</f>
        <v/>
      </c>
      <c r="I242" s="149" t="str">
        <f>IF(LEN(LocatieLijst!M242)=0,"",LocatieLijst!M242)</f>
        <v/>
      </c>
      <c r="J242" s="2"/>
      <c r="K242" s="2"/>
      <c r="L242" s="3"/>
      <c r="M242" s="8"/>
      <c r="N242" s="8"/>
      <c r="O242" s="12"/>
      <c r="P242" s="4"/>
      <c r="Q242" s="4"/>
      <c r="R242" s="4"/>
      <c r="S242" s="72">
        <f t="shared" si="6"/>
        <v>0</v>
      </c>
      <c r="T242" s="72">
        <f>IF(G242="Vervalt",0,IF(G242=0,0,IF(LEN(G242)=0,0,(VLOOKUP($G242,PDC!$B$6:$I$74,6,FALSE)))))</f>
        <v>0</v>
      </c>
      <c r="U242" s="72">
        <f t="shared" si="7"/>
        <v>0</v>
      </c>
      <c r="V242" s="73">
        <f>IF(G242="Vervalt",0,IF(J242="Inkoop bij 3e partij",Q242*(1+PDC!$F$28),0))</f>
        <v>0</v>
      </c>
      <c r="W242" s="73">
        <f>IF(G242="Vervalt",0,IF(J242="Inkoop bij 3e partij",P242*(1+PDC!$F$27)+IF(G242=0,0,IF(LEN(G242)=0,0,VLOOKUP($G242,PDC!$B$6:$I$74,7,FALSE))),0))</f>
        <v>0</v>
      </c>
      <c r="X242" s="74">
        <f>IF(G242="Vervalt",0,IF(J242="Inkoop bij 3e partij",0,IF(G242=0,0,IF(LEN(G242)=0,0,VLOOKUP($G242,PDC!$B$6:$I$74,5,FALSE)))))</f>
        <v>0</v>
      </c>
      <c r="Y242" s="74">
        <f>IF(G242="Vervalt",0,IF(J242="On-Net maken",$M242*PDC!$F$23+$N242*PDC!$F$24+PDC!$F$22+$O242,0))</f>
        <v>0</v>
      </c>
    </row>
    <row r="243" spans="1:25" x14ac:dyDescent="0.3">
      <c r="A243" s="149" t="str">
        <f>IF(LEN(LocatieLijst!A243)=0,"",LocatieLijst!A243)</f>
        <v/>
      </c>
      <c r="B243" s="149" t="str">
        <f>IF(LEN(LocatieLijst!B243)=0,"",LocatieLijst!B243)</f>
        <v/>
      </c>
      <c r="C243" s="149" t="str">
        <f>IF(LEN(LocatieLijst!C243)=0,"",LocatieLijst!C243)</f>
        <v/>
      </c>
      <c r="D243" s="149" t="str">
        <f>IF(LEN(LocatieLijst!D243)=0,"",LocatieLijst!D243)</f>
        <v/>
      </c>
      <c r="E243" s="149" t="str">
        <f>IF(LEN(LocatieLijst!E243)=0,"",LocatieLijst!E243)</f>
        <v/>
      </c>
      <c r="F243" s="149" t="str">
        <f>IF(LEN(LocatieLijst!F243)=0,"",LocatieLijst!F243)</f>
        <v/>
      </c>
      <c r="G243" s="149" t="str">
        <f>IF(LEN(LocatieLijst!K243)=0,"",LocatieLijst!K243)</f>
        <v/>
      </c>
      <c r="H243" s="150" t="str">
        <f>IF(G243="Vervalt","Vervalt",IF(G243=0,"",IF(LEN(G243)=0,"",(VLOOKUP($G243,PDC!$B$6:$I$74,2,FALSE)))))</f>
        <v/>
      </c>
      <c r="I243" s="149" t="str">
        <f>IF(LEN(LocatieLijst!M243)=0,"",LocatieLijst!M243)</f>
        <v/>
      </c>
      <c r="J243" s="2"/>
      <c r="K243" s="2"/>
      <c r="L243" s="3"/>
      <c r="M243" s="8"/>
      <c r="N243" s="8"/>
      <c r="O243" s="12"/>
      <c r="P243" s="4"/>
      <c r="Q243" s="4"/>
      <c r="R243" s="4"/>
      <c r="S243" s="72">
        <f t="shared" si="6"/>
        <v>0</v>
      </c>
      <c r="T243" s="72">
        <f>IF(G243="Vervalt",0,IF(G243=0,0,IF(LEN(G243)=0,0,(VLOOKUP($G243,PDC!$B$6:$I$74,6,FALSE)))))</f>
        <v>0</v>
      </c>
      <c r="U243" s="72">
        <f t="shared" si="7"/>
        <v>0</v>
      </c>
      <c r="V243" s="73">
        <f>IF(G243="Vervalt",0,IF(J243="Inkoop bij 3e partij",Q243*(1+PDC!$F$28),0))</f>
        <v>0</v>
      </c>
      <c r="W243" s="73">
        <f>IF(G243="Vervalt",0,IF(J243="Inkoop bij 3e partij",P243*(1+PDC!$F$27)+IF(G243=0,0,IF(LEN(G243)=0,0,VLOOKUP($G243,PDC!$B$6:$I$74,7,FALSE))),0))</f>
        <v>0</v>
      </c>
      <c r="X243" s="74">
        <f>IF(G243="Vervalt",0,IF(J243="Inkoop bij 3e partij",0,IF(G243=0,0,IF(LEN(G243)=0,0,VLOOKUP($G243,PDC!$B$6:$I$74,5,FALSE)))))</f>
        <v>0</v>
      </c>
      <c r="Y243" s="74">
        <f>IF(G243="Vervalt",0,IF(J243="On-Net maken",$M243*PDC!$F$23+$N243*PDC!$F$24+PDC!$F$22+$O243,0))</f>
        <v>0</v>
      </c>
    </row>
    <row r="244" spans="1:25" x14ac:dyDescent="0.3">
      <c r="A244" s="149" t="str">
        <f>IF(LEN(LocatieLijst!A244)=0,"",LocatieLijst!A244)</f>
        <v/>
      </c>
      <c r="B244" s="149" t="str">
        <f>IF(LEN(LocatieLijst!B244)=0,"",LocatieLijst!B244)</f>
        <v/>
      </c>
      <c r="C244" s="149" t="str">
        <f>IF(LEN(LocatieLijst!C244)=0,"",LocatieLijst!C244)</f>
        <v/>
      </c>
      <c r="D244" s="149" t="str">
        <f>IF(LEN(LocatieLijst!D244)=0,"",LocatieLijst!D244)</f>
        <v/>
      </c>
      <c r="E244" s="149" t="str">
        <f>IF(LEN(LocatieLijst!E244)=0,"",LocatieLijst!E244)</f>
        <v/>
      </c>
      <c r="F244" s="149" t="str">
        <f>IF(LEN(LocatieLijst!F244)=0,"",LocatieLijst!F244)</f>
        <v/>
      </c>
      <c r="G244" s="149" t="str">
        <f>IF(LEN(LocatieLijst!K244)=0,"",LocatieLijst!K244)</f>
        <v/>
      </c>
      <c r="H244" s="150" t="str">
        <f>IF(G244="Vervalt","Vervalt",IF(G244=0,"",IF(LEN(G244)=0,"",(VLOOKUP($G244,PDC!$B$6:$I$74,2,FALSE)))))</f>
        <v/>
      </c>
      <c r="I244" s="149" t="str">
        <f>IF(LEN(LocatieLijst!M244)=0,"",LocatieLijst!M244)</f>
        <v/>
      </c>
      <c r="J244" s="2"/>
      <c r="K244" s="2"/>
      <c r="L244" s="3"/>
      <c r="M244" s="8"/>
      <c r="N244" s="8"/>
      <c r="O244" s="12"/>
      <c r="P244" s="4"/>
      <c r="Q244" s="4"/>
      <c r="R244" s="4"/>
      <c r="S244" s="72">
        <f t="shared" si="6"/>
        <v>0</v>
      </c>
      <c r="T244" s="72">
        <f>IF(G244="Vervalt",0,IF(G244=0,0,IF(LEN(G244)=0,0,(VLOOKUP($G244,PDC!$B$6:$I$74,6,FALSE)))))</f>
        <v>0</v>
      </c>
      <c r="U244" s="72">
        <f t="shared" si="7"/>
        <v>0</v>
      </c>
      <c r="V244" s="73">
        <f>IF(G244="Vervalt",0,IF(J244="Inkoop bij 3e partij",Q244*(1+PDC!$F$28),0))</f>
        <v>0</v>
      </c>
      <c r="W244" s="73">
        <f>IF(G244="Vervalt",0,IF(J244="Inkoop bij 3e partij",P244*(1+PDC!$F$27)+IF(G244=0,0,IF(LEN(G244)=0,0,VLOOKUP($G244,PDC!$B$6:$I$74,7,FALSE))),0))</f>
        <v>0</v>
      </c>
      <c r="X244" s="74">
        <f>IF(G244="Vervalt",0,IF(J244="Inkoop bij 3e partij",0,IF(G244=0,0,IF(LEN(G244)=0,0,VLOOKUP($G244,PDC!$B$6:$I$74,5,FALSE)))))</f>
        <v>0</v>
      </c>
      <c r="Y244" s="74">
        <f>IF(G244="Vervalt",0,IF(J244="On-Net maken",$M244*PDC!$F$23+$N244*PDC!$F$24+PDC!$F$22+$O244,0))</f>
        <v>0</v>
      </c>
    </row>
    <row r="245" spans="1:25" x14ac:dyDescent="0.3">
      <c r="A245" s="149" t="str">
        <f>IF(LEN(LocatieLijst!A245)=0,"",LocatieLijst!A245)</f>
        <v/>
      </c>
      <c r="B245" s="149" t="str">
        <f>IF(LEN(LocatieLijst!B245)=0,"",LocatieLijst!B245)</f>
        <v/>
      </c>
      <c r="C245" s="149" t="str">
        <f>IF(LEN(LocatieLijst!C245)=0,"",LocatieLijst!C245)</f>
        <v/>
      </c>
      <c r="D245" s="149" t="str">
        <f>IF(LEN(LocatieLijst!D245)=0,"",LocatieLijst!D245)</f>
        <v/>
      </c>
      <c r="E245" s="149" t="str">
        <f>IF(LEN(LocatieLijst!E245)=0,"",LocatieLijst!E245)</f>
        <v/>
      </c>
      <c r="F245" s="149" t="str">
        <f>IF(LEN(LocatieLijst!F245)=0,"",LocatieLijst!F245)</f>
        <v/>
      </c>
      <c r="G245" s="149" t="str">
        <f>IF(LEN(LocatieLijst!K245)=0,"",LocatieLijst!K245)</f>
        <v/>
      </c>
      <c r="H245" s="150" t="str">
        <f>IF(G245="Vervalt","Vervalt",IF(G245=0,"",IF(LEN(G245)=0,"",(VLOOKUP($G245,PDC!$B$6:$I$74,2,FALSE)))))</f>
        <v/>
      </c>
      <c r="I245" s="149" t="str">
        <f>IF(LEN(LocatieLijst!M245)=0,"",LocatieLijst!M245)</f>
        <v/>
      </c>
      <c r="J245" s="2"/>
      <c r="K245" s="2"/>
      <c r="L245" s="3"/>
      <c r="M245" s="8"/>
      <c r="N245" s="8"/>
      <c r="O245" s="12"/>
      <c r="P245" s="4"/>
      <c r="Q245" s="4"/>
      <c r="R245" s="4"/>
      <c r="S245" s="72">
        <f t="shared" si="6"/>
        <v>0</v>
      </c>
      <c r="T245" s="72">
        <f>IF(G245="Vervalt",0,IF(G245=0,0,IF(LEN(G245)=0,0,(VLOOKUP($G245,PDC!$B$6:$I$74,6,FALSE)))))</f>
        <v>0</v>
      </c>
      <c r="U245" s="72">
        <f t="shared" si="7"/>
        <v>0</v>
      </c>
      <c r="V245" s="73">
        <f>IF(G245="Vervalt",0,IF(J245="Inkoop bij 3e partij",Q245*(1+PDC!$F$28),0))</f>
        <v>0</v>
      </c>
      <c r="W245" s="73">
        <f>IF(G245="Vervalt",0,IF(J245="Inkoop bij 3e partij",P245*(1+PDC!$F$27)+IF(G245=0,0,IF(LEN(G245)=0,0,VLOOKUP($G245,PDC!$B$6:$I$74,7,FALSE))),0))</f>
        <v>0</v>
      </c>
      <c r="X245" s="74">
        <f>IF(G245="Vervalt",0,IF(J245="Inkoop bij 3e partij",0,IF(G245=0,0,IF(LEN(G245)=0,0,VLOOKUP($G245,PDC!$B$6:$I$74,5,FALSE)))))</f>
        <v>0</v>
      </c>
      <c r="Y245" s="74">
        <f>IF(G245="Vervalt",0,IF(J245="On-Net maken",$M245*PDC!$F$23+$N245*PDC!$F$24+PDC!$F$22+$O245,0))</f>
        <v>0</v>
      </c>
    </row>
    <row r="246" spans="1:25" x14ac:dyDescent="0.3">
      <c r="A246" s="149" t="str">
        <f>IF(LEN(LocatieLijst!A246)=0,"",LocatieLijst!A246)</f>
        <v/>
      </c>
      <c r="B246" s="149" t="str">
        <f>IF(LEN(LocatieLijst!B246)=0,"",LocatieLijst!B246)</f>
        <v/>
      </c>
      <c r="C246" s="149" t="str">
        <f>IF(LEN(LocatieLijst!C246)=0,"",LocatieLijst!C246)</f>
        <v/>
      </c>
      <c r="D246" s="149" t="str">
        <f>IF(LEN(LocatieLijst!D246)=0,"",LocatieLijst!D246)</f>
        <v/>
      </c>
      <c r="E246" s="149" t="str">
        <f>IF(LEN(LocatieLijst!E246)=0,"",LocatieLijst!E246)</f>
        <v/>
      </c>
      <c r="F246" s="149" t="str">
        <f>IF(LEN(LocatieLijst!F246)=0,"",LocatieLijst!F246)</f>
        <v/>
      </c>
      <c r="G246" s="149" t="str">
        <f>IF(LEN(LocatieLijst!K246)=0,"",LocatieLijst!K246)</f>
        <v/>
      </c>
      <c r="H246" s="150" t="str">
        <f>IF(G246="Vervalt","Vervalt",IF(G246=0,"",IF(LEN(G246)=0,"",(VLOOKUP($G246,PDC!$B$6:$I$74,2,FALSE)))))</f>
        <v/>
      </c>
      <c r="I246" s="149" t="str">
        <f>IF(LEN(LocatieLijst!M246)=0,"",LocatieLijst!M246)</f>
        <v/>
      </c>
      <c r="J246" s="2"/>
      <c r="K246" s="2"/>
      <c r="L246" s="3"/>
      <c r="M246" s="8"/>
      <c r="N246" s="8"/>
      <c r="O246" s="12"/>
      <c r="P246" s="4"/>
      <c r="Q246" s="4"/>
      <c r="R246" s="4"/>
      <c r="S246" s="72">
        <f t="shared" si="6"/>
        <v>0</v>
      </c>
      <c r="T246" s="72">
        <f>IF(G246="Vervalt",0,IF(G246=0,0,IF(LEN(G246)=0,0,(VLOOKUP($G246,PDC!$B$6:$I$74,6,FALSE)))))</f>
        <v>0</v>
      </c>
      <c r="U246" s="72">
        <f t="shared" si="7"/>
        <v>0</v>
      </c>
      <c r="V246" s="73">
        <f>IF(G246="Vervalt",0,IF(J246="Inkoop bij 3e partij",Q246*(1+PDC!$F$28),0))</f>
        <v>0</v>
      </c>
      <c r="W246" s="73">
        <f>IF(G246="Vervalt",0,IF(J246="Inkoop bij 3e partij",P246*(1+PDC!$F$27)+IF(G246=0,0,IF(LEN(G246)=0,0,VLOOKUP($G246,PDC!$B$6:$I$74,7,FALSE))),0))</f>
        <v>0</v>
      </c>
      <c r="X246" s="74">
        <f>IF(G246="Vervalt",0,IF(J246="Inkoop bij 3e partij",0,IF(G246=0,0,IF(LEN(G246)=0,0,VLOOKUP($G246,PDC!$B$6:$I$74,5,FALSE)))))</f>
        <v>0</v>
      </c>
      <c r="Y246" s="74">
        <f>IF(G246="Vervalt",0,IF(J246="On-Net maken",$M246*PDC!$F$23+$N246*PDC!$F$24+PDC!$F$22+$O246,0))</f>
        <v>0</v>
      </c>
    </row>
    <row r="247" spans="1:25" x14ac:dyDescent="0.3">
      <c r="A247" s="149" t="str">
        <f>IF(LEN(LocatieLijst!A247)=0,"",LocatieLijst!A247)</f>
        <v/>
      </c>
      <c r="B247" s="149" t="str">
        <f>IF(LEN(LocatieLijst!B247)=0,"",LocatieLijst!B247)</f>
        <v/>
      </c>
      <c r="C247" s="149" t="str">
        <f>IF(LEN(LocatieLijst!C247)=0,"",LocatieLijst!C247)</f>
        <v/>
      </c>
      <c r="D247" s="149" t="str">
        <f>IF(LEN(LocatieLijst!D247)=0,"",LocatieLijst!D247)</f>
        <v/>
      </c>
      <c r="E247" s="149" t="str">
        <f>IF(LEN(LocatieLijst!E247)=0,"",LocatieLijst!E247)</f>
        <v/>
      </c>
      <c r="F247" s="149" t="str">
        <f>IF(LEN(LocatieLijst!F247)=0,"",LocatieLijst!F247)</f>
        <v/>
      </c>
      <c r="G247" s="149" t="str">
        <f>IF(LEN(LocatieLijst!K247)=0,"",LocatieLijst!K247)</f>
        <v/>
      </c>
      <c r="H247" s="150" t="str">
        <f>IF(G247="Vervalt","Vervalt",IF(G247=0,"",IF(LEN(G247)=0,"",(VLOOKUP($G247,PDC!$B$6:$I$74,2,FALSE)))))</f>
        <v/>
      </c>
      <c r="I247" s="149" t="str">
        <f>IF(LEN(LocatieLijst!M247)=0,"",LocatieLijst!M247)</f>
        <v/>
      </c>
      <c r="J247" s="2"/>
      <c r="K247" s="2"/>
      <c r="L247" s="3"/>
      <c r="M247" s="8"/>
      <c r="N247" s="8"/>
      <c r="O247" s="12"/>
      <c r="P247" s="4"/>
      <c r="Q247" s="4"/>
      <c r="R247" s="4"/>
      <c r="S247" s="72">
        <f t="shared" si="6"/>
        <v>0</v>
      </c>
      <c r="T247" s="72">
        <f>IF(G247="Vervalt",0,IF(G247=0,0,IF(LEN(G247)=0,0,(VLOOKUP($G247,PDC!$B$6:$I$74,6,FALSE)))))</f>
        <v>0</v>
      </c>
      <c r="U247" s="72">
        <f t="shared" si="7"/>
        <v>0</v>
      </c>
      <c r="V247" s="73">
        <f>IF(G247="Vervalt",0,IF(J247="Inkoop bij 3e partij",Q247*(1+PDC!$F$28),0))</f>
        <v>0</v>
      </c>
      <c r="W247" s="73">
        <f>IF(G247="Vervalt",0,IF(J247="Inkoop bij 3e partij",P247*(1+PDC!$F$27)+IF(G247=0,0,IF(LEN(G247)=0,0,VLOOKUP($G247,PDC!$B$6:$I$74,7,FALSE))),0))</f>
        <v>0</v>
      </c>
      <c r="X247" s="74">
        <f>IF(G247="Vervalt",0,IF(J247="Inkoop bij 3e partij",0,IF(G247=0,0,IF(LEN(G247)=0,0,VLOOKUP($G247,PDC!$B$6:$I$74,5,FALSE)))))</f>
        <v>0</v>
      </c>
      <c r="Y247" s="74">
        <f>IF(G247="Vervalt",0,IF(J247="On-Net maken",$M247*PDC!$F$23+$N247*PDC!$F$24+PDC!$F$22+$O247,0))</f>
        <v>0</v>
      </c>
    </row>
    <row r="248" spans="1:25" x14ac:dyDescent="0.3">
      <c r="A248" s="149" t="str">
        <f>IF(LEN(LocatieLijst!A248)=0,"",LocatieLijst!A248)</f>
        <v/>
      </c>
      <c r="B248" s="149" t="str">
        <f>IF(LEN(LocatieLijst!B248)=0,"",LocatieLijst!B248)</f>
        <v/>
      </c>
      <c r="C248" s="149" t="str">
        <f>IF(LEN(LocatieLijst!C248)=0,"",LocatieLijst!C248)</f>
        <v/>
      </c>
      <c r="D248" s="149" t="str">
        <f>IF(LEN(LocatieLijst!D248)=0,"",LocatieLijst!D248)</f>
        <v/>
      </c>
      <c r="E248" s="149" t="str">
        <f>IF(LEN(LocatieLijst!E248)=0,"",LocatieLijst!E248)</f>
        <v/>
      </c>
      <c r="F248" s="149" t="str">
        <f>IF(LEN(LocatieLijst!F248)=0,"",LocatieLijst!F248)</f>
        <v/>
      </c>
      <c r="G248" s="149" t="str">
        <f>IF(LEN(LocatieLijst!K248)=0,"",LocatieLijst!K248)</f>
        <v/>
      </c>
      <c r="H248" s="150" t="str">
        <f>IF(G248="Vervalt","Vervalt",IF(G248=0,"",IF(LEN(G248)=0,"",(VLOOKUP($G248,PDC!$B$6:$I$74,2,FALSE)))))</f>
        <v/>
      </c>
      <c r="I248" s="149" t="str">
        <f>IF(LEN(LocatieLijst!M248)=0,"",LocatieLijst!M248)</f>
        <v/>
      </c>
      <c r="J248" s="2"/>
      <c r="K248" s="2"/>
      <c r="L248" s="3"/>
      <c r="M248" s="8"/>
      <c r="N248" s="8"/>
      <c r="O248" s="12"/>
      <c r="P248" s="4"/>
      <c r="Q248" s="4"/>
      <c r="R248" s="4"/>
      <c r="S248" s="72">
        <f t="shared" si="6"/>
        <v>0</v>
      </c>
      <c r="T248" s="72">
        <f>IF(G248="Vervalt",0,IF(G248=0,0,IF(LEN(G248)=0,0,(VLOOKUP($G248,PDC!$B$6:$I$74,6,FALSE)))))</f>
        <v>0</v>
      </c>
      <c r="U248" s="72">
        <f t="shared" si="7"/>
        <v>0</v>
      </c>
      <c r="V248" s="73">
        <f>IF(G248="Vervalt",0,IF(J248="Inkoop bij 3e partij",Q248*(1+PDC!$F$28),0))</f>
        <v>0</v>
      </c>
      <c r="W248" s="73">
        <f>IF(G248="Vervalt",0,IF(J248="Inkoop bij 3e partij",P248*(1+PDC!$F$27)+IF(G248=0,0,IF(LEN(G248)=0,0,VLOOKUP($G248,PDC!$B$6:$I$74,7,FALSE))),0))</f>
        <v>0</v>
      </c>
      <c r="X248" s="74">
        <f>IF(G248="Vervalt",0,IF(J248="Inkoop bij 3e partij",0,IF(G248=0,0,IF(LEN(G248)=0,0,VLOOKUP($G248,PDC!$B$6:$I$74,5,FALSE)))))</f>
        <v>0</v>
      </c>
      <c r="Y248" s="74">
        <f>IF(G248="Vervalt",0,IF(J248="On-Net maken",$M248*PDC!$F$23+$N248*PDC!$F$24+PDC!$F$22+$O248,0))</f>
        <v>0</v>
      </c>
    </row>
    <row r="249" spans="1:25" x14ac:dyDescent="0.3">
      <c r="A249" s="149" t="str">
        <f>IF(LEN(LocatieLijst!A249)=0,"",LocatieLijst!A249)</f>
        <v/>
      </c>
      <c r="B249" s="149" t="str">
        <f>IF(LEN(LocatieLijst!B249)=0,"",LocatieLijst!B249)</f>
        <v/>
      </c>
      <c r="C249" s="149" t="str">
        <f>IF(LEN(LocatieLijst!C249)=0,"",LocatieLijst!C249)</f>
        <v/>
      </c>
      <c r="D249" s="149" t="str">
        <f>IF(LEN(LocatieLijst!D249)=0,"",LocatieLijst!D249)</f>
        <v/>
      </c>
      <c r="E249" s="149" t="str">
        <f>IF(LEN(LocatieLijst!E249)=0,"",LocatieLijst!E249)</f>
        <v/>
      </c>
      <c r="F249" s="149" t="str">
        <f>IF(LEN(LocatieLijst!F249)=0,"",LocatieLijst!F249)</f>
        <v/>
      </c>
      <c r="G249" s="149" t="str">
        <f>IF(LEN(LocatieLijst!K249)=0,"",LocatieLijst!K249)</f>
        <v/>
      </c>
      <c r="H249" s="150" t="str">
        <f>IF(G249="Vervalt","Vervalt",IF(G249=0,"",IF(LEN(G249)=0,"",(VLOOKUP($G249,PDC!$B$6:$I$74,2,FALSE)))))</f>
        <v/>
      </c>
      <c r="I249" s="149" t="str">
        <f>IF(LEN(LocatieLijst!M249)=0,"",LocatieLijst!M249)</f>
        <v/>
      </c>
      <c r="J249" s="2"/>
      <c r="K249" s="2"/>
      <c r="L249" s="3"/>
      <c r="M249" s="8"/>
      <c r="N249" s="8"/>
      <c r="O249" s="12"/>
      <c r="P249" s="4"/>
      <c r="Q249" s="4"/>
      <c r="R249" s="4"/>
      <c r="S249" s="72">
        <f t="shared" si="6"/>
        <v>0</v>
      </c>
      <c r="T249" s="72">
        <f>IF(G249="Vervalt",0,IF(G249=0,0,IF(LEN(G249)=0,0,(VLOOKUP($G249,PDC!$B$6:$I$74,6,FALSE)))))</f>
        <v>0</v>
      </c>
      <c r="U249" s="72">
        <f t="shared" si="7"/>
        <v>0</v>
      </c>
      <c r="V249" s="73">
        <f>IF(G249="Vervalt",0,IF(J249="Inkoop bij 3e partij",Q249*(1+PDC!$F$28),0))</f>
        <v>0</v>
      </c>
      <c r="W249" s="73">
        <f>IF(G249="Vervalt",0,IF(J249="Inkoop bij 3e partij",P249*(1+PDC!$F$27)+IF(G249=0,0,IF(LEN(G249)=0,0,VLOOKUP($G249,PDC!$B$6:$I$74,7,FALSE))),0))</f>
        <v>0</v>
      </c>
      <c r="X249" s="74">
        <f>IF(G249="Vervalt",0,IF(J249="Inkoop bij 3e partij",0,IF(G249=0,0,IF(LEN(G249)=0,0,VLOOKUP($G249,PDC!$B$6:$I$74,5,FALSE)))))</f>
        <v>0</v>
      </c>
      <c r="Y249" s="74">
        <f>IF(G249="Vervalt",0,IF(J249="On-Net maken",$M249*PDC!$F$23+$N249*PDC!$F$24+PDC!$F$22+$O249,0))</f>
        <v>0</v>
      </c>
    </row>
    <row r="250" spans="1:25" x14ac:dyDescent="0.3">
      <c r="A250" s="149" t="str">
        <f>IF(LEN(LocatieLijst!A250)=0,"",LocatieLijst!A250)</f>
        <v/>
      </c>
      <c r="B250" s="149" t="str">
        <f>IF(LEN(LocatieLijst!B250)=0,"",LocatieLijst!B250)</f>
        <v/>
      </c>
      <c r="C250" s="149" t="str">
        <f>IF(LEN(LocatieLijst!C250)=0,"",LocatieLijst!C250)</f>
        <v/>
      </c>
      <c r="D250" s="149" t="str">
        <f>IF(LEN(LocatieLijst!D250)=0,"",LocatieLijst!D250)</f>
        <v/>
      </c>
      <c r="E250" s="149" t="str">
        <f>IF(LEN(LocatieLijst!E250)=0,"",LocatieLijst!E250)</f>
        <v/>
      </c>
      <c r="F250" s="149" t="str">
        <f>IF(LEN(LocatieLijst!F250)=0,"",LocatieLijst!F250)</f>
        <v/>
      </c>
      <c r="G250" s="149" t="str">
        <f>IF(LEN(LocatieLijst!K250)=0,"",LocatieLijst!K250)</f>
        <v/>
      </c>
      <c r="H250" s="150" t="str">
        <f>IF(G250="Vervalt","Vervalt",IF(G250=0,"",IF(LEN(G250)=0,"",(VLOOKUP($G250,PDC!$B$6:$I$74,2,FALSE)))))</f>
        <v/>
      </c>
      <c r="I250" s="149" t="str">
        <f>IF(LEN(LocatieLijst!M250)=0,"",LocatieLijst!M250)</f>
        <v/>
      </c>
      <c r="J250" s="2"/>
      <c r="K250" s="2"/>
      <c r="L250" s="3"/>
      <c r="M250" s="8"/>
      <c r="N250" s="8"/>
      <c r="O250" s="12"/>
      <c r="P250" s="4"/>
      <c r="Q250" s="4"/>
      <c r="R250" s="4"/>
      <c r="S250" s="72">
        <f t="shared" si="6"/>
        <v>0</v>
      </c>
      <c r="T250" s="72">
        <f>IF(G250="Vervalt",0,IF(G250=0,0,IF(LEN(G250)=0,0,(VLOOKUP($G250,PDC!$B$6:$I$74,6,FALSE)))))</f>
        <v>0</v>
      </c>
      <c r="U250" s="72">
        <f t="shared" si="7"/>
        <v>0</v>
      </c>
      <c r="V250" s="73">
        <f>IF(G250="Vervalt",0,IF(J250="Inkoop bij 3e partij",Q250*(1+PDC!$F$28),0))</f>
        <v>0</v>
      </c>
      <c r="W250" s="73">
        <f>IF(G250="Vervalt",0,IF(J250="Inkoop bij 3e partij",P250*(1+PDC!$F$27)+IF(G250=0,0,IF(LEN(G250)=0,0,VLOOKUP($G250,PDC!$B$6:$I$74,7,FALSE))),0))</f>
        <v>0</v>
      </c>
      <c r="X250" s="74">
        <f>IF(G250="Vervalt",0,IF(J250="Inkoop bij 3e partij",0,IF(G250=0,0,IF(LEN(G250)=0,0,VLOOKUP($G250,PDC!$B$6:$I$74,5,FALSE)))))</f>
        <v>0</v>
      </c>
      <c r="Y250" s="74">
        <f>IF(G250="Vervalt",0,IF(J250="On-Net maken",$M250*PDC!$F$23+$N250*PDC!$F$24+PDC!$F$22+$O250,0))</f>
        <v>0</v>
      </c>
    </row>
    <row r="251" spans="1:25" x14ac:dyDescent="0.3">
      <c r="A251" s="149" t="str">
        <f>IF(LEN(LocatieLijst!A251)=0,"",LocatieLijst!A251)</f>
        <v/>
      </c>
      <c r="B251" s="149" t="str">
        <f>IF(LEN(LocatieLijst!B251)=0,"",LocatieLijst!B251)</f>
        <v/>
      </c>
      <c r="C251" s="149" t="str">
        <f>IF(LEN(LocatieLijst!C251)=0,"",LocatieLijst!C251)</f>
        <v/>
      </c>
      <c r="D251" s="149" t="str">
        <f>IF(LEN(LocatieLijst!D251)=0,"",LocatieLijst!D251)</f>
        <v/>
      </c>
      <c r="E251" s="149" t="str">
        <f>IF(LEN(LocatieLijst!E251)=0,"",LocatieLijst!E251)</f>
        <v/>
      </c>
      <c r="F251" s="149" t="str">
        <f>IF(LEN(LocatieLijst!F251)=0,"",LocatieLijst!F251)</f>
        <v/>
      </c>
      <c r="G251" s="149" t="str">
        <f>IF(LEN(LocatieLijst!K251)=0,"",LocatieLijst!K251)</f>
        <v/>
      </c>
      <c r="H251" s="150" t="str">
        <f>IF(G251="Vervalt","Vervalt",IF(G251=0,"",IF(LEN(G251)=0,"",(VLOOKUP($G251,PDC!$B$6:$I$74,2,FALSE)))))</f>
        <v/>
      </c>
      <c r="I251" s="149" t="str">
        <f>IF(LEN(LocatieLijst!M251)=0,"",LocatieLijst!M251)</f>
        <v/>
      </c>
      <c r="J251" s="2"/>
      <c r="K251" s="2"/>
      <c r="L251" s="3"/>
      <c r="M251" s="8"/>
      <c r="N251" s="8"/>
      <c r="O251" s="12"/>
      <c r="P251" s="4"/>
      <c r="Q251" s="4"/>
      <c r="R251" s="4"/>
      <c r="S251" s="72">
        <f t="shared" si="6"/>
        <v>0</v>
      </c>
      <c r="T251" s="72">
        <f>IF(G251="Vervalt",0,IF(G251=0,0,IF(LEN(G251)=0,0,(VLOOKUP($G251,PDC!$B$6:$I$74,6,FALSE)))))</f>
        <v>0</v>
      </c>
      <c r="U251" s="72">
        <f t="shared" si="7"/>
        <v>0</v>
      </c>
      <c r="V251" s="73">
        <f>IF(G251="Vervalt",0,IF(J251="Inkoop bij 3e partij",Q251*(1+PDC!$F$28),0))</f>
        <v>0</v>
      </c>
      <c r="W251" s="73">
        <f>IF(G251="Vervalt",0,IF(J251="Inkoop bij 3e partij",P251*(1+PDC!$F$27)+IF(G251=0,0,IF(LEN(G251)=0,0,VLOOKUP($G251,PDC!$B$6:$I$74,7,FALSE))),0))</f>
        <v>0</v>
      </c>
      <c r="X251" s="74">
        <f>IF(G251="Vervalt",0,IF(J251="Inkoop bij 3e partij",0,IF(G251=0,0,IF(LEN(G251)=0,0,VLOOKUP($G251,PDC!$B$6:$I$74,5,FALSE)))))</f>
        <v>0</v>
      </c>
      <c r="Y251" s="74">
        <f>IF(G251="Vervalt",0,IF(J251="On-Net maken",$M251*PDC!$F$23+$N251*PDC!$F$24+PDC!$F$22+$O251,0))</f>
        <v>0</v>
      </c>
    </row>
    <row r="252" spans="1:25" x14ac:dyDescent="0.3">
      <c r="A252" s="149" t="str">
        <f>IF(LEN(LocatieLijst!A252)=0,"",LocatieLijst!A252)</f>
        <v/>
      </c>
      <c r="B252" s="149" t="str">
        <f>IF(LEN(LocatieLijst!B252)=0,"",LocatieLijst!B252)</f>
        <v/>
      </c>
      <c r="C252" s="149" t="str">
        <f>IF(LEN(LocatieLijst!C252)=0,"",LocatieLijst!C252)</f>
        <v/>
      </c>
      <c r="D252" s="149" t="str">
        <f>IF(LEN(LocatieLijst!D252)=0,"",LocatieLijst!D252)</f>
        <v/>
      </c>
      <c r="E252" s="149" t="str">
        <f>IF(LEN(LocatieLijst!E252)=0,"",LocatieLijst!E252)</f>
        <v/>
      </c>
      <c r="F252" s="149" t="str">
        <f>IF(LEN(LocatieLijst!F252)=0,"",LocatieLijst!F252)</f>
        <v/>
      </c>
      <c r="G252" s="149" t="str">
        <f>IF(LEN(LocatieLijst!K252)=0,"",LocatieLijst!K252)</f>
        <v/>
      </c>
      <c r="H252" s="150" t="str">
        <f>IF(G252="Vervalt","Vervalt",IF(G252=0,"",IF(LEN(G252)=0,"",(VLOOKUP($G252,PDC!$B$6:$I$74,2,FALSE)))))</f>
        <v/>
      </c>
      <c r="I252" s="149" t="str">
        <f>IF(LEN(LocatieLijst!M252)=0,"",LocatieLijst!M252)</f>
        <v/>
      </c>
      <c r="J252" s="2"/>
      <c r="K252" s="2"/>
      <c r="L252" s="3"/>
      <c r="M252" s="8"/>
      <c r="N252" s="8"/>
      <c r="O252" s="12"/>
      <c r="P252" s="4"/>
      <c r="Q252" s="4"/>
      <c r="R252" s="4"/>
      <c r="S252" s="72">
        <f t="shared" si="6"/>
        <v>0</v>
      </c>
      <c r="T252" s="72">
        <f>IF(G252="Vervalt",0,IF(G252=0,0,IF(LEN(G252)=0,0,(VLOOKUP($G252,PDC!$B$6:$I$74,6,FALSE)))))</f>
        <v>0</v>
      </c>
      <c r="U252" s="72">
        <f t="shared" si="7"/>
        <v>0</v>
      </c>
      <c r="V252" s="73">
        <f>IF(G252="Vervalt",0,IF(J252="Inkoop bij 3e partij",Q252*(1+PDC!$F$28),0))</f>
        <v>0</v>
      </c>
      <c r="W252" s="73">
        <f>IF(G252="Vervalt",0,IF(J252="Inkoop bij 3e partij",P252*(1+PDC!$F$27)+IF(G252=0,0,IF(LEN(G252)=0,0,VLOOKUP($G252,PDC!$B$6:$I$74,7,FALSE))),0))</f>
        <v>0</v>
      </c>
      <c r="X252" s="74">
        <f>IF(G252="Vervalt",0,IF(J252="Inkoop bij 3e partij",0,IF(G252=0,0,IF(LEN(G252)=0,0,VLOOKUP($G252,PDC!$B$6:$I$74,5,FALSE)))))</f>
        <v>0</v>
      </c>
      <c r="Y252" s="74">
        <f>IF(G252="Vervalt",0,IF(J252="On-Net maken",$M252*PDC!$F$23+$N252*PDC!$F$24+PDC!$F$22+$O252,0))</f>
        <v>0</v>
      </c>
    </row>
    <row r="253" spans="1:25" x14ac:dyDescent="0.3">
      <c r="A253" s="149" t="str">
        <f>IF(LEN(LocatieLijst!A253)=0,"",LocatieLijst!A253)</f>
        <v/>
      </c>
      <c r="B253" s="149" t="str">
        <f>IF(LEN(LocatieLijst!B253)=0,"",LocatieLijst!B253)</f>
        <v/>
      </c>
      <c r="C253" s="149" t="str">
        <f>IF(LEN(LocatieLijst!C253)=0,"",LocatieLijst!C253)</f>
        <v/>
      </c>
      <c r="D253" s="149" t="str">
        <f>IF(LEN(LocatieLijst!D253)=0,"",LocatieLijst!D253)</f>
        <v/>
      </c>
      <c r="E253" s="149" t="str">
        <f>IF(LEN(LocatieLijst!E253)=0,"",LocatieLijst!E253)</f>
        <v/>
      </c>
      <c r="F253" s="149" t="str">
        <f>IF(LEN(LocatieLijst!F253)=0,"",LocatieLijst!F253)</f>
        <v/>
      </c>
      <c r="G253" s="149" t="str">
        <f>IF(LEN(LocatieLijst!K253)=0,"",LocatieLijst!K253)</f>
        <v/>
      </c>
      <c r="H253" s="150" t="str">
        <f>IF(G253="Vervalt","Vervalt",IF(G253=0,"",IF(LEN(G253)=0,"",(VLOOKUP($G253,PDC!$B$6:$I$74,2,FALSE)))))</f>
        <v/>
      </c>
      <c r="I253" s="149" t="str">
        <f>IF(LEN(LocatieLijst!M253)=0,"",LocatieLijst!M253)</f>
        <v/>
      </c>
      <c r="J253" s="2"/>
      <c r="K253" s="2"/>
      <c r="L253" s="3"/>
      <c r="M253" s="8"/>
      <c r="N253" s="8"/>
      <c r="O253" s="12"/>
      <c r="P253" s="4"/>
      <c r="Q253" s="4"/>
      <c r="R253" s="4"/>
      <c r="S253" s="72">
        <f t="shared" si="6"/>
        <v>0</v>
      </c>
      <c r="T253" s="72">
        <f>IF(G253="Vervalt",0,IF(G253=0,0,IF(LEN(G253)=0,0,(VLOOKUP($G253,PDC!$B$6:$I$74,6,FALSE)))))</f>
        <v>0</v>
      </c>
      <c r="U253" s="72">
        <f t="shared" si="7"/>
        <v>0</v>
      </c>
      <c r="V253" s="73">
        <f>IF(G253="Vervalt",0,IF(J253="Inkoop bij 3e partij",Q253*(1+PDC!$F$28),0))</f>
        <v>0</v>
      </c>
      <c r="W253" s="73">
        <f>IF(G253="Vervalt",0,IF(J253="Inkoop bij 3e partij",P253*(1+PDC!$F$27)+IF(G253=0,0,IF(LEN(G253)=0,0,VLOOKUP($G253,PDC!$B$6:$I$74,7,FALSE))),0))</f>
        <v>0</v>
      </c>
      <c r="X253" s="74">
        <f>IF(G253="Vervalt",0,IF(J253="Inkoop bij 3e partij",0,IF(G253=0,0,IF(LEN(G253)=0,0,VLOOKUP($G253,PDC!$B$6:$I$74,5,FALSE)))))</f>
        <v>0</v>
      </c>
      <c r="Y253" s="74">
        <f>IF(G253="Vervalt",0,IF(J253="On-Net maken",$M253*PDC!$F$23+$N253*PDC!$F$24+PDC!$F$22+$O253,0))</f>
        <v>0</v>
      </c>
    </row>
    <row r="254" spans="1:25" x14ac:dyDescent="0.3">
      <c r="A254" s="149" t="str">
        <f>IF(LEN(LocatieLijst!A254)=0,"",LocatieLijst!A254)</f>
        <v/>
      </c>
      <c r="B254" s="149" t="str">
        <f>IF(LEN(LocatieLijst!B254)=0,"",LocatieLijst!B254)</f>
        <v/>
      </c>
      <c r="C254" s="149" t="str">
        <f>IF(LEN(LocatieLijst!C254)=0,"",LocatieLijst!C254)</f>
        <v/>
      </c>
      <c r="D254" s="149" t="str">
        <f>IF(LEN(LocatieLijst!D254)=0,"",LocatieLijst!D254)</f>
        <v/>
      </c>
      <c r="E254" s="149" t="str">
        <f>IF(LEN(LocatieLijst!E254)=0,"",LocatieLijst!E254)</f>
        <v/>
      </c>
      <c r="F254" s="149" t="str">
        <f>IF(LEN(LocatieLijst!F254)=0,"",LocatieLijst!F254)</f>
        <v/>
      </c>
      <c r="G254" s="149" t="str">
        <f>IF(LEN(LocatieLijst!K254)=0,"",LocatieLijst!K254)</f>
        <v/>
      </c>
      <c r="H254" s="150" t="str">
        <f>IF(G254="Vervalt","Vervalt",IF(G254=0,"",IF(LEN(G254)=0,"",(VLOOKUP($G254,PDC!$B$6:$I$74,2,FALSE)))))</f>
        <v/>
      </c>
      <c r="I254" s="149" t="str">
        <f>IF(LEN(LocatieLijst!M254)=0,"",LocatieLijst!M254)</f>
        <v/>
      </c>
      <c r="J254" s="2"/>
      <c r="K254" s="2"/>
      <c r="L254" s="3"/>
      <c r="M254" s="8"/>
      <c r="N254" s="8"/>
      <c r="O254" s="12"/>
      <c r="P254" s="4"/>
      <c r="Q254" s="4"/>
      <c r="R254" s="4"/>
      <c r="S254" s="72">
        <f t="shared" si="6"/>
        <v>0</v>
      </c>
      <c r="T254" s="72">
        <f>IF(G254="Vervalt",0,IF(G254=0,0,IF(LEN(G254)=0,0,(VLOOKUP($G254,PDC!$B$6:$I$74,6,FALSE)))))</f>
        <v>0</v>
      </c>
      <c r="U254" s="72">
        <f t="shared" si="7"/>
        <v>0</v>
      </c>
      <c r="V254" s="73">
        <f>IF(G254="Vervalt",0,IF(J254="Inkoop bij 3e partij",Q254*(1+PDC!$F$28),0))</f>
        <v>0</v>
      </c>
      <c r="W254" s="73">
        <f>IF(G254="Vervalt",0,IF(J254="Inkoop bij 3e partij",P254*(1+PDC!$F$27)+IF(G254=0,0,IF(LEN(G254)=0,0,VLOOKUP($G254,PDC!$B$6:$I$74,7,FALSE))),0))</f>
        <v>0</v>
      </c>
      <c r="X254" s="74">
        <f>IF(G254="Vervalt",0,IF(J254="Inkoop bij 3e partij",0,IF(G254=0,0,IF(LEN(G254)=0,0,VLOOKUP($G254,PDC!$B$6:$I$74,5,FALSE)))))</f>
        <v>0</v>
      </c>
      <c r="Y254" s="74">
        <f>IF(G254="Vervalt",0,IF(J254="On-Net maken",$M254*PDC!$F$23+$N254*PDC!$F$24+PDC!$F$22+$O254,0))</f>
        <v>0</v>
      </c>
    </row>
    <row r="255" spans="1:25" x14ac:dyDescent="0.3">
      <c r="A255" s="149" t="str">
        <f>IF(LEN(LocatieLijst!A255)=0,"",LocatieLijst!A255)</f>
        <v/>
      </c>
      <c r="B255" s="149" t="str">
        <f>IF(LEN(LocatieLijst!B255)=0,"",LocatieLijst!B255)</f>
        <v/>
      </c>
      <c r="C255" s="149" t="str">
        <f>IF(LEN(LocatieLijst!C255)=0,"",LocatieLijst!C255)</f>
        <v/>
      </c>
      <c r="D255" s="149" t="str">
        <f>IF(LEN(LocatieLijst!D255)=0,"",LocatieLijst!D255)</f>
        <v/>
      </c>
      <c r="E255" s="149" t="str">
        <f>IF(LEN(LocatieLijst!E255)=0,"",LocatieLijst!E255)</f>
        <v/>
      </c>
      <c r="F255" s="149" t="str">
        <f>IF(LEN(LocatieLijst!F255)=0,"",LocatieLijst!F255)</f>
        <v/>
      </c>
      <c r="G255" s="149" t="str">
        <f>IF(LEN(LocatieLijst!K255)=0,"",LocatieLijst!K255)</f>
        <v/>
      </c>
      <c r="H255" s="150" t="str">
        <f>IF(G255="Vervalt","Vervalt",IF(G255=0,"",IF(LEN(G255)=0,"",(VLOOKUP($G255,PDC!$B$6:$I$74,2,FALSE)))))</f>
        <v/>
      </c>
      <c r="I255" s="149" t="str">
        <f>IF(LEN(LocatieLijst!M255)=0,"",LocatieLijst!M255)</f>
        <v/>
      </c>
      <c r="J255" s="2"/>
      <c r="K255" s="2"/>
      <c r="L255" s="3"/>
      <c r="M255" s="8"/>
      <c r="N255" s="8"/>
      <c r="O255" s="12"/>
      <c r="P255" s="4"/>
      <c r="Q255" s="4"/>
      <c r="R255" s="4"/>
      <c r="S255" s="72">
        <f t="shared" si="6"/>
        <v>0</v>
      </c>
      <c r="T255" s="72">
        <f>IF(G255="Vervalt",0,IF(G255=0,0,IF(LEN(G255)=0,0,(VLOOKUP($G255,PDC!$B$6:$I$74,6,FALSE)))))</f>
        <v>0</v>
      </c>
      <c r="U255" s="72">
        <f t="shared" si="7"/>
        <v>0</v>
      </c>
      <c r="V255" s="73">
        <f>IF(G255="Vervalt",0,IF(J255="Inkoop bij 3e partij",Q255*(1+PDC!$F$28),0))</f>
        <v>0</v>
      </c>
      <c r="W255" s="73">
        <f>IF(G255="Vervalt",0,IF(J255="Inkoop bij 3e partij",P255*(1+PDC!$F$27)+IF(G255=0,0,IF(LEN(G255)=0,0,VLOOKUP($G255,PDC!$B$6:$I$74,7,FALSE))),0))</f>
        <v>0</v>
      </c>
      <c r="X255" s="74">
        <f>IF(G255="Vervalt",0,IF(J255="Inkoop bij 3e partij",0,IF(G255=0,0,IF(LEN(G255)=0,0,VLOOKUP($G255,PDC!$B$6:$I$74,5,FALSE)))))</f>
        <v>0</v>
      </c>
      <c r="Y255" s="74">
        <f>IF(G255="Vervalt",0,IF(J255="On-Net maken",$M255*PDC!$F$23+$N255*PDC!$F$24+PDC!$F$22+$O255,0))</f>
        <v>0</v>
      </c>
    </row>
    <row r="256" spans="1:25" x14ac:dyDescent="0.3">
      <c r="A256" s="149" t="str">
        <f>IF(LEN(LocatieLijst!A256)=0,"",LocatieLijst!A256)</f>
        <v/>
      </c>
      <c r="B256" s="149" t="str">
        <f>IF(LEN(LocatieLijst!B256)=0,"",LocatieLijst!B256)</f>
        <v/>
      </c>
      <c r="C256" s="149" t="str">
        <f>IF(LEN(LocatieLijst!C256)=0,"",LocatieLijst!C256)</f>
        <v/>
      </c>
      <c r="D256" s="149" t="str">
        <f>IF(LEN(LocatieLijst!D256)=0,"",LocatieLijst!D256)</f>
        <v/>
      </c>
      <c r="E256" s="149" t="str">
        <f>IF(LEN(LocatieLijst!E256)=0,"",LocatieLijst!E256)</f>
        <v/>
      </c>
      <c r="F256" s="149" t="str">
        <f>IF(LEN(LocatieLijst!F256)=0,"",LocatieLijst!F256)</f>
        <v/>
      </c>
      <c r="G256" s="149" t="str">
        <f>IF(LEN(LocatieLijst!K256)=0,"",LocatieLijst!K256)</f>
        <v/>
      </c>
      <c r="H256" s="150" t="str">
        <f>IF(G256="Vervalt","Vervalt",IF(G256=0,"",IF(LEN(G256)=0,"",(VLOOKUP($G256,PDC!$B$6:$I$74,2,FALSE)))))</f>
        <v/>
      </c>
      <c r="I256" s="149" t="str">
        <f>IF(LEN(LocatieLijst!M256)=0,"",LocatieLijst!M256)</f>
        <v/>
      </c>
      <c r="J256" s="2"/>
      <c r="K256" s="2"/>
      <c r="L256" s="3"/>
      <c r="M256" s="8"/>
      <c r="N256" s="8"/>
      <c r="O256" s="12"/>
      <c r="P256" s="4"/>
      <c r="Q256" s="4"/>
      <c r="R256" s="4"/>
      <c r="S256" s="72">
        <f t="shared" si="6"/>
        <v>0</v>
      </c>
      <c r="T256" s="72">
        <f>IF(G256="Vervalt",0,IF(G256=0,0,IF(LEN(G256)=0,0,(VLOOKUP($G256,PDC!$B$6:$I$74,6,FALSE)))))</f>
        <v>0</v>
      </c>
      <c r="U256" s="72">
        <f t="shared" si="7"/>
        <v>0</v>
      </c>
      <c r="V256" s="73">
        <f>IF(G256="Vervalt",0,IF(J256="Inkoop bij 3e partij",Q256*(1+PDC!$F$28),0))</f>
        <v>0</v>
      </c>
      <c r="W256" s="73">
        <f>IF(G256="Vervalt",0,IF(J256="Inkoop bij 3e partij",P256*(1+PDC!$F$27)+IF(G256=0,0,IF(LEN(G256)=0,0,VLOOKUP($G256,PDC!$B$6:$I$74,7,FALSE))),0))</f>
        <v>0</v>
      </c>
      <c r="X256" s="74">
        <f>IF(G256="Vervalt",0,IF(J256="Inkoop bij 3e partij",0,IF(G256=0,0,IF(LEN(G256)=0,0,VLOOKUP($G256,PDC!$B$6:$I$74,5,FALSE)))))</f>
        <v>0</v>
      </c>
      <c r="Y256" s="74">
        <f>IF(G256="Vervalt",0,IF(J256="On-Net maken",$M256*PDC!$F$23+$N256*PDC!$F$24+PDC!$F$22+$O256,0))</f>
        <v>0</v>
      </c>
    </row>
    <row r="257" spans="1:25" x14ac:dyDescent="0.3">
      <c r="A257" s="149" t="str">
        <f>IF(LEN(LocatieLijst!A257)=0,"",LocatieLijst!A257)</f>
        <v/>
      </c>
      <c r="B257" s="149" t="str">
        <f>IF(LEN(LocatieLijst!B257)=0,"",LocatieLijst!B257)</f>
        <v/>
      </c>
      <c r="C257" s="149" t="str">
        <f>IF(LEN(LocatieLijst!C257)=0,"",LocatieLijst!C257)</f>
        <v/>
      </c>
      <c r="D257" s="149" t="str">
        <f>IF(LEN(LocatieLijst!D257)=0,"",LocatieLijst!D257)</f>
        <v/>
      </c>
      <c r="E257" s="149" t="str">
        <f>IF(LEN(LocatieLijst!E257)=0,"",LocatieLijst!E257)</f>
        <v/>
      </c>
      <c r="F257" s="149" t="str">
        <f>IF(LEN(LocatieLijst!F257)=0,"",LocatieLijst!F257)</f>
        <v/>
      </c>
      <c r="G257" s="149" t="str">
        <f>IF(LEN(LocatieLijst!K257)=0,"",LocatieLijst!K257)</f>
        <v/>
      </c>
      <c r="H257" s="150" t="str">
        <f>IF(G257="Vervalt","Vervalt",IF(G257=0,"",IF(LEN(G257)=0,"",(VLOOKUP($G257,PDC!$B$6:$I$74,2,FALSE)))))</f>
        <v/>
      </c>
      <c r="I257" s="149" t="str">
        <f>IF(LEN(LocatieLijst!M257)=0,"",LocatieLijst!M257)</f>
        <v/>
      </c>
      <c r="J257" s="2"/>
      <c r="K257" s="2"/>
      <c r="L257" s="3"/>
      <c r="M257" s="8"/>
      <c r="N257" s="8"/>
      <c r="O257" s="12"/>
      <c r="P257" s="4"/>
      <c r="Q257" s="4"/>
      <c r="R257" s="4"/>
      <c r="S257" s="72">
        <f t="shared" si="6"/>
        <v>0</v>
      </c>
      <c r="T257" s="72">
        <f>IF(G257="Vervalt",0,IF(G257=0,0,IF(LEN(G257)=0,0,(VLOOKUP($G257,PDC!$B$6:$I$74,6,FALSE)))))</f>
        <v>0</v>
      </c>
      <c r="U257" s="72">
        <f t="shared" si="7"/>
        <v>0</v>
      </c>
      <c r="V257" s="73">
        <f>IF(G257="Vervalt",0,IF(J257="Inkoop bij 3e partij",Q257*(1+PDC!$F$28),0))</f>
        <v>0</v>
      </c>
      <c r="W257" s="73">
        <f>IF(G257="Vervalt",0,IF(J257="Inkoop bij 3e partij",P257*(1+PDC!$F$27)+IF(G257=0,0,IF(LEN(G257)=0,0,VLOOKUP($G257,PDC!$B$6:$I$74,7,FALSE))),0))</f>
        <v>0</v>
      </c>
      <c r="X257" s="74">
        <f>IF(G257="Vervalt",0,IF(J257="Inkoop bij 3e partij",0,IF(G257=0,0,IF(LEN(G257)=0,0,VLOOKUP($G257,PDC!$B$6:$I$74,5,FALSE)))))</f>
        <v>0</v>
      </c>
      <c r="Y257" s="74">
        <f>IF(G257="Vervalt",0,IF(J257="On-Net maken",$M257*PDC!$F$23+$N257*PDC!$F$24+PDC!$F$22+$O257,0))</f>
        <v>0</v>
      </c>
    </row>
    <row r="258" spans="1:25" x14ac:dyDescent="0.3">
      <c r="A258" s="149" t="str">
        <f>IF(LEN(LocatieLijst!A258)=0,"",LocatieLijst!A258)</f>
        <v/>
      </c>
      <c r="B258" s="149" t="str">
        <f>IF(LEN(LocatieLijst!B258)=0,"",LocatieLijst!B258)</f>
        <v/>
      </c>
      <c r="C258" s="149" t="str">
        <f>IF(LEN(LocatieLijst!C258)=0,"",LocatieLijst!C258)</f>
        <v/>
      </c>
      <c r="D258" s="149" t="str">
        <f>IF(LEN(LocatieLijst!D258)=0,"",LocatieLijst!D258)</f>
        <v/>
      </c>
      <c r="E258" s="149" t="str">
        <f>IF(LEN(LocatieLijst!E258)=0,"",LocatieLijst!E258)</f>
        <v/>
      </c>
      <c r="F258" s="149" t="str">
        <f>IF(LEN(LocatieLijst!F258)=0,"",LocatieLijst!F258)</f>
        <v/>
      </c>
      <c r="G258" s="149" t="str">
        <f>IF(LEN(LocatieLijst!K258)=0,"",LocatieLijst!K258)</f>
        <v/>
      </c>
      <c r="H258" s="150" t="str">
        <f>IF(G258="Vervalt","Vervalt",IF(G258=0,"",IF(LEN(G258)=0,"",(VLOOKUP($G258,PDC!$B$6:$I$74,2,FALSE)))))</f>
        <v/>
      </c>
      <c r="I258" s="149" t="str">
        <f>IF(LEN(LocatieLijst!M258)=0,"",LocatieLijst!M258)</f>
        <v/>
      </c>
      <c r="J258" s="2"/>
      <c r="K258" s="2"/>
      <c r="L258" s="3"/>
      <c r="M258" s="8"/>
      <c r="N258" s="8"/>
      <c r="O258" s="12"/>
      <c r="P258" s="4"/>
      <c r="Q258" s="4"/>
      <c r="R258" s="4"/>
      <c r="S258" s="72">
        <f t="shared" si="6"/>
        <v>0</v>
      </c>
      <c r="T258" s="72">
        <f>IF(G258="Vervalt",0,IF(G258=0,0,IF(LEN(G258)=0,0,(VLOOKUP($G258,PDC!$B$6:$I$74,6,FALSE)))))</f>
        <v>0</v>
      </c>
      <c r="U258" s="72">
        <f t="shared" si="7"/>
        <v>0</v>
      </c>
      <c r="V258" s="73">
        <f>IF(G258="Vervalt",0,IF(J258="Inkoop bij 3e partij",Q258*(1+PDC!$F$28),0))</f>
        <v>0</v>
      </c>
      <c r="W258" s="73">
        <f>IF(G258="Vervalt",0,IF(J258="Inkoop bij 3e partij",P258*(1+PDC!$F$27)+IF(G258=0,0,IF(LEN(G258)=0,0,VLOOKUP($G258,PDC!$B$6:$I$74,7,FALSE))),0))</f>
        <v>0</v>
      </c>
      <c r="X258" s="74">
        <f>IF(G258="Vervalt",0,IF(J258="Inkoop bij 3e partij",0,IF(G258=0,0,IF(LEN(G258)=0,0,VLOOKUP($G258,PDC!$B$6:$I$74,5,FALSE)))))</f>
        <v>0</v>
      </c>
      <c r="Y258" s="74">
        <f>IF(G258="Vervalt",0,IF(J258="On-Net maken",$M258*PDC!$F$23+$N258*PDC!$F$24+PDC!$F$22+$O258,0))</f>
        <v>0</v>
      </c>
    </row>
    <row r="259" spans="1:25" x14ac:dyDescent="0.3">
      <c r="A259" s="149" t="str">
        <f>IF(LEN(LocatieLijst!A259)=0,"",LocatieLijst!A259)</f>
        <v/>
      </c>
      <c r="B259" s="149" t="str">
        <f>IF(LEN(LocatieLijst!B259)=0,"",LocatieLijst!B259)</f>
        <v/>
      </c>
      <c r="C259" s="149" t="str">
        <f>IF(LEN(LocatieLijst!C259)=0,"",LocatieLijst!C259)</f>
        <v/>
      </c>
      <c r="D259" s="149" t="str">
        <f>IF(LEN(LocatieLijst!D259)=0,"",LocatieLijst!D259)</f>
        <v/>
      </c>
      <c r="E259" s="149" t="str">
        <f>IF(LEN(LocatieLijst!E259)=0,"",LocatieLijst!E259)</f>
        <v/>
      </c>
      <c r="F259" s="149" t="str">
        <f>IF(LEN(LocatieLijst!F259)=0,"",LocatieLijst!F259)</f>
        <v/>
      </c>
      <c r="G259" s="149" t="str">
        <f>IF(LEN(LocatieLijst!K259)=0,"",LocatieLijst!K259)</f>
        <v/>
      </c>
      <c r="H259" s="150" t="str">
        <f>IF(G259="Vervalt","Vervalt",IF(G259=0,"",IF(LEN(G259)=0,"",(VLOOKUP($G259,PDC!$B$6:$I$74,2,FALSE)))))</f>
        <v/>
      </c>
      <c r="I259" s="149" t="str">
        <f>IF(LEN(LocatieLijst!M259)=0,"",LocatieLijst!M259)</f>
        <v/>
      </c>
      <c r="J259" s="2"/>
      <c r="K259" s="2"/>
      <c r="L259" s="3"/>
      <c r="M259" s="8"/>
      <c r="N259" s="8"/>
      <c r="O259" s="12"/>
      <c r="P259" s="4"/>
      <c r="Q259" s="4"/>
      <c r="R259" s="4"/>
      <c r="S259" s="72">
        <f t="shared" si="6"/>
        <v>0</v>
      </c>
      <c r="T259" s="72">
        <f>IF(G259="Vervalt",0,IF(G259=0,0,IF(LEN(G259)=0,0,(VLOOKUP($G259,PDC!$B$6:$I$74,6,FALSE)))))</f>
        <v>0</v>
      </c>
      <c r="U259" s="72">
        <f t="shared" si="7"/>
        <v>0</v>
      </c>
      <c r="V259" s="73">
        <f>IF(G259="Vervalt",0,IF(J259="Inkoop bij 3e partij",Q259*(1+PDC!$F$28),0))</f>
        <v>0</v>
      </c>
      <c r="W259" s="73">
        <f>IF(G259="Vervalt",0,IF(J259="Inkoop bij 3e partij",P259*(1+PDC!$F$27)+IF(G259=0,0,IF(LEN(G259)=0,0,VLOOKUP($G259,PDC!$B$6:$I$74,7,FALSE))),0))</f>
        <v>0</v>
      </c>
      <c r="X259" s="74">
        <f>IF(G259="Vervalt",0,IF(J259="Inkoop bij 3e partij",0,IF(G259=0,0,IF(LEN(G259)=0,0,VLOOKUP($G259,PDC!$B$6:$I$74,5,FALSE)))))</f>
        <v>0</v>
      </c>
      <c r="Y259" s="74">
        <f>IF(G259="Vervalt",0,IF(J259="On-Net maken",$M259*PDC!$F$23+$N259*PDC!$F$24+PDC!$F$22+$O259,0))</f>
        <v>0</v>
      </c>
    </row>
    <row r="260" spans="1:25" x14ac:dyDescent="0.3">
      <c r="A260" s="149" t="str">
        <f>IF(LEN(LocatieLijst!A260)=0,"",LocatieLijst!A260)</f>
        <v/>
      </c>
      <c r="B260" s="149" t="str">
        <f>IF(LEN(LocatieLijst!B260)=0,"",LocatieLijst!B260)</f>
        <v/>
      </c>
      <c r="C260" s="149" t="str">
        <f>IF(LEN(LocatieLijst!C260)=0,"",LocatieLijst!C260)</f>
        <v/>
      </c>
      <c r="D260" s="149" t="str">
        <f>IF(LEN(LocatieLijst!D260)=0,"",LocatieLijst!D260)</f>
        <v/>
      </c>
      <c r="E260" s="149" t="str">
        <f>IF(LEN(LocatieLijst!E260)=0,"",LocatieLijst!E260)</f>
        <v/>
      </c>
      <c r="F260" s="149" t="str">
        <f>IF(LEN(LocatieLijst!F260)=0,"",LocatieLijst!F260)</f>
        <v/>
      </c>
      <c r="G260" s="149" t="str">
        <f>IF(LEN(LocatieLijst!K260)=0,"",LocatieLijst!K260)</f>
        <v/>
      </c>
      <c r="H260" s="150" t="str">
        <f>IF(G260="Vervalt","Vervalt",IF(G260=0,"",IF(LEN(G260)=0,"",(VLOOKUP($G260,PDC!$B$6:$I$74,2,FALSE)))))</f>
        <v/>
      </c>
      <c r="I260" s="149" t="str">
        <f>IF(LEN(LocatieLijst!M260)=0,"",LocatieLijst!M260)</f>
        <v/>
      </c>
      <c r="J260" s="2"/>
      <c r="K260" s="2"/>
      <c r="L260" s="3"/>
      <c r="M260" s="8"/>
      <c r="N260" s="8"/>
      <c r="O260" s="12"/>
      <c r="P260" s="4"/>
      <c r="Q260" s="4"/>
      <c r="R260" s="4"/>
      <c r="S260" s="72">
        <f t="shared" si="6"/>
        <v>0</v>
      </c>
      <c r="T260" s="72">
        <f>IF(G260="Vervalt",0,IF(G260=0,0,IF(LEN(G260)=0,0,(VLOOKUP($G260,PDC!$B$6:$I$74,6,FALSE)))))</f>
        <v>0</v>
      </c>
      <c r="U260" s="72">
        <f t="shared" si="7"/>
        <v>0</v>
      </c>
      <c r="V260" s="73">
        <f>IF(G260="Vervalt",0,IF(J260="Inkoop bij 3e partij",Q260*(1+PDC!$F$28),0))</f>
        <v>0</v>
      </c>
      <c r="W260" s="73">
        <f>IF(G260="Vervalt",0,IF(J260="Inkoop bij 3e partij",P260*(1+PDC!$F$27)+IF(G260=0,0,IF(LEN(G260)=0,0,VLOOKUP($G260,PDC!$B$6:$I$74,7,FALSE))),0))</f>
        <v>0</v>
      </c>
      <c r="X260" s="74">
        <f>IF(G260="Vervalt",0,IF(J260="Inkoop bij 3e partij",0,IF(G260=0,0,IF(LEN(G260)=0,0,VLOOKUP($G260,PDC!$B$6:$I$74,5,FALSE)))))</f>
        <v>0</v>
      </c>
      <c r="Y260" s="74">
        <f>IF(G260="Vervalt",0,IF(J260="On-Net maken",$M260*PDC!$F$23+$N260*PDC!$F$24+PDC!$F$22+$O260,0))</f>
        <v>0</v>
      </c>
    </row>
    <row r="261" spans="1:25" x14ac:dyDescent="0.3">
      <c r="A261" s="149" t="str">
        <f>IF(LEN(LocatieLijst!A261)=0,"",LocatieLijst!A261)</f>
        <v/>
      </c>
      <c r="B261" s="149" t="str">
        <f>IF(LEN(LocatieLijst!B261)=0,"",LocatieLijst!B261)</f>
        <v/>
      </c>
      <c r="C261" s="149" t="str">
        <f>IF(LEN(LocatieLijst!C261)=0,"",LocatieLijst!C261)</f>
        <v/>
      </c>
      <c r="D261" s="149" t="str">
        <f>IF(LEN(LocatieLijst!D261)=0,"",LocatieLijst!D261)</f>
        <v/>
      </c>
      <c r="E261" s="149" t="str">
        <f>IF(LEN(LocatieLijst!E261)=0,"",LocatieLijst!E261)</f>
        <v/>
      </c>
      <c r="F261" s="149" t="str">
        <f>IF(LEN(LocatieLijst!F261)=0,"",LocatieLijst!F261)</f>
        <v/>
      </c>
      <c r="G261" s="149" t="str">
        <f>IF(LEN(LocatieLijst!K261)=0,"",LocatieLijst!K261)</f>
        <v/>
      </c>
      <c r="H261" s="150" t="str">
        <f>IF(G261="Vervalt","Vervalt",IF(G261=0,"",IF(LEN(G261)=0,"",(VLOOKUP($G261,PDC!$B$6:$I$74,2,FALSE)))))</f>
        <v/>
      </c>
      <c r="I261" s="149" t="str">
        <f>IF(LEN(LocatieLijst!M261)=0,"",LocatieLijst!M261)</f>
        <v/>
      </c>
      <c r="J261" s="2"/>
      <c r="K261" s="2"/>
      <c r="L261" s="3"/>
      <c r="M261" s="8"/>
      <c r="N261" s="8"/>
      <c r="O261" s="12"/>
      <c r="P261" s="4"/>
      <c r="Q261" s="4"/>
      <c r="R261" s="4"/>
      <c r="S261" s="72">
        <f t="shared" si="6"/>
        <v>0</v>
      </c>
      <c r="T261" s="72">
        <f>IF(G261="Vervalt",0,IF(G261=0,0,IF(LEN(G261)=0,0,(VLOOKUP($G261,PDC!$B$6:$I$74,6,FALSE)))))</f>
        <v>0</v>
      </c>
      <c r="U261" s="72">
        <f t="shared" si="7"/>
        <v>0</v>
      </c>
      <c r="V261" s="73">
        <f>IF(G261="Vervalt",0,IF(J261="Inkoop bij 3e partij",Q261*(1+PDC!$F$28),0))</f>
        <v>0</v>
      </c>
      <c r="W261" s="73">
        <f>IF(G261="Vervalt",0,IF(J261="Inkoop bij 3e partij",P261*(1+PDC!$F$27)+IF(G261=0,0,IF(LEN(G261)=0,0,VLOOKUP($G261,PDC!$B$6:$I$74,7,FALSE))),0))</f>
        <v>0</v>
      </c>
      <c r="X261" s="74">
        <f>IF(G261="Vervalt",0,IF(J261="Inkoop bij 3e partij",0,IF(G261=0,0,IF(LEN(G261)=0,0,VLOOKUP($G261,PDC!$B$6:$I$74,5,FALSE)))))</f>
        <v>0</v>
      </c>
      <c r="Y261" s="74">
        <f>IF(G261="Vervalt",0,IF(J261="On-Net maken",$M261*PDC!$F$23+$N261*PDC!$F$24+PDC!$F$22+$O261,0))</f>
        <v>0</v>
      </c>
    </row>
    <row r="262" spans="1:25" x14ac:dyDescent="0.3">
      <c r="A262" s="149" t="str">
        <f>IF(LEN(LocatieLijst!A262)=0,"",LocatieLijst!A262)</f>
        <v/>
      </c>
      <c r="B262" s="149" t="str">
        <f>IF(LEN(LocatieLijst!B262)=0,"",LocatieLijst!B262)</f>
        <v/>
      </c>
      <c r="C262" s="149" t="str">
        <f>IF(LEN(LocatieLijst!C262)=0,"",LocatieLijst!C262)</f>
        <v/>
      </c>
      <c r="D262" s="149" t="str">
        <f>IF(LEN(LocatieLijst!D262)=0,"",LocatieLijst!D262)</f>
        <v/>
      </c>
      <c r="E262" s="149" t="str">
        <f>IF(LEN(LocatieLijst!E262)=0,"",LocatieLijst!E262)</f>
        <v/>
      </c>
      <c r="F262" s="149" t="str">
        <f>IF(LEN(LocatieLijst!F262)=0,"",LocatieLijst!F262)</f>
        <v/>
      </c>
      <c r="G262" s="149" t="str">
        <f>IF(LEN(LocatieLijst!K262)=0,"",LocatieLijst!K262)</f>
        <v/>
      </c>
      <c r="H262" s="150" t="str">
        <f>IF(G262="Vervalt","Vervalt",IF(G262=0,"",IF(LEN(G262)=0,"",(VLOOKUP($G262,PDC!$B$6:$I$74,2,FALSE)))))</f>
        <v/>
      </c>
      <c r="I262" s="149" t="str">
        <f>IF(LEN(LocatieLijst!M262)=0,"",LocatieLijst!M262)</f>
        <v/>
      </c>
      <c r="J262" s="2"/>
      <c r="K262" s="2"/>
      <c r="L262" s="3"/>
      <c r="M262" s="8"/>
      <c r="N262" s="8"/>
      <c r="O262" s="12"/>
      <c r="P262" s="4"/>
      <c r="Q262" s="4"/>
      <c r="R262" s="4"/>
      <c r="S262" s="72">
        <f t="shared" si="6"/>
        <v>0</v>
      </c>
      <c r="T262" s="72">
        <f>IF(G262="Vervalt",0,IF(G262=0,0,IF(LEN(G262)=0,0,(VLOOKUP($G262,PDC!$B$6:$I$74,6,FALSE)))))</f>
        <v>0</v>
      </c>
      <c r="U262" s="72">
        <f t="shared" si="7"/>
        <v>0</v>
      </c>
      <c r="V262" s="73">
        <f>IF(G262="Vervalt",0,IF(J262="Inkoop bij 3e partij",Q262*(1+PDC!$F$28),0))</f>
        <v>0</v>
      </c>
      <c r="W262" s="73">
        <f>IF(G262="Vervalt",0,IF(J262="Inkoop bij 3e partij",P262*(1+PDC!$F$27)+IF(G262=0,0,IF(LEN(G262)=0,0,VLOOKUP($G262,PDC!$B$6:$I$74,7,FALSE))),0))</f>
        <v>0</v>
      </c>
      <c r="X262" s="74">
        <f>IF(G262="Vervalt",0,IF(J262="Inkoop bij 3e partij",0,IF(G262=0,0,IF(LEN(G262)=0,0,VLOOKUP($G262,PDC!$B$6:$I$74,5,FALSE)))))</f>
        <v>0</v>
      </c>
      <c r="Y262" s="74">
        <f>IF(G262="Vervalt",0,IF(J262="On-Net maken",$M262*PDC!$F$23+$N262*PDC!$F$24+PDC!$F$22+$O262,0))</f>
        <v>0</v>
      </c>
    </row>
    <row r="263" spans="1:25" x14ac:dyDescent="0.3">
      <c r="A263" s="149" t="str">
        <f>IF(LEN(LocatieLijst!A263)=0,"",LocatieLijst!A263)</f>
        <v/>
      </c>
      <c r="B263" s="149" t="str">
        <f>IF(LEN(LocatieLijst!B263)=0,"",LocatieLijst!B263)</f>
        <v/>
      </c>
      <c r="C263" s="149" t="str">
        <f>IF(LEN(LocatieLijst!C263)=0,"",LocatieLijst!C263)</f>
        <v/>
      </c>
      <c r="D263" s="149" t="str">
        <f>IF(LEN(LocatieLijst!D263)=0,"",LocatieLijst!D263)</f>
        <v/>
      </c>
      <c r="E263" s="149" t="str">
        <f>IF(LEN(LocatieLijst!E263)=0,"",LocatieLijst!E263)</f>
        <v/>
      </c>
      <c r="F263" s="149" t="str">
        <f>IF(LEN(LocatieLijst!F263)=0,"",LocatieLijst!F263)</f>
        <v/>
      </c>
      <c r="G263" s="149" t="str">
        <f>IF(LEN(LocatieLijst!K263)=0,"",LocatieLijst!K263)</f>
        <v/>
      </c>
      <c r="H263" s="150" t="str">
        <f>IF(G263="Vervalt","Vervalt",IF(G263=0,"",IF(LEN(G263)=0,"",(VLOOKUP($G263,PDC!$B$6:$I$74,2,FALSE)))))</f>
        <v/>
      </c>
      <c r="I263" s="149" t="str">
        <f>IF(LEN(LocatieLijst!M263)=0,"",LocatieLijst!M263)</f>
        <v/>
      </c>
      <c r="J263" s="2"/>
      <c r="K263" s="2"/>
      <c r="L263" s="3"/>
      <c r="M263" s="8"/>
      <c r="N263" s="8"/>
      <c r="O263" s="12"/>
      <c r="P263" s="4"/>
      <c r="Q263" s="4"/>
      <c r="R263" s="4"/>
      <c r="S263" s="72">
        <f t="shared" si="6"/>
        <v>0</v>
      </c>
      <c r="T263" s="72">
        <f>IF(G263="Vervalt",0,IF(G263=0,0,IF(LEN(G263)=0,0,(VLOOKUP($G263,PDC!$B$6:$I$74,6,FALSE)))))</f>
        <v>0</v>
      </c>
      <c r="U263" s="72">
        <f t="shared" si="7"/>
        <v>0</v>
      </c>
      <c r="V263" s="73">
        <f>IF(G263="Vervalt",0,IF(J263="Inkoop bij 3e partij",Q263*(1+PDC!$F$28),0))</f>
        <v>0</v>
      </c>
      <c r="W263" s="73">
        <f>IF(G263="Vervalt",0,IF(J263="Inkoop bij 3e partij",P263*(1+PDC!$F$27)+IF(G263=0,0,IF(LEN(G263)=0,0,VLOOKUP($G263,PDC!$B$6:$I$74,7,FALSE))),0))</f>
        <v>0</v>
      </c>
      <c r="X263" s="74">
        <f>IF(G263="Vervalt",0,IF(J263="Inkoop bij 3e partij",0,IF(G263=0,0,IF(LEN(G263)=0,0,VLOOKUP($G263,PDC!$B$6:$I$74,5,FALSE)))))</f>
        <v>0</v>
      </c>
      <c r="Y263" s="74">
        <f>IF(G263="Vervalt",0,IF(J263="On-Net maken",$M263*PDC!$F$23+$N263*PDC!$F$24+PDC!$F$22+$O263,0))</f>
        <v>0</v>
      </c>
    </row>
    <row r="264" spans="1:25" x14ac:dyDescent="0.3">
      <c r="A264" s="149" t="str">
        <f>IF(LEN(LocatieLijst!A264)=0,"",LocatieLijst!A264)</f>
        <v/>
      </c>
      <c r="B264" s="149" t="str">
        <f>IF(LEN(LocatieLijst!B264)=0,"",LocatieLijst!B264)</f>
        <v/>
      </c>
      <c r="C264" s="149" t="str">
        <f>IF(LEN(LocatieLijst!C264)=0,"",LocatieLijst!C264)</f>
        <v/>
      </c>
      <c r="D264" s="149" t="str">
        <f>IF(LEN(LocatieLijst!D264)=0,"",LocatieLijst!D264)</f>
        <v/>
      </c>
      <c r="E264" s="149" t="str">
        <f>IF(LEN(LocatieLijst!E264)=0,"",LocatieLijst!E264)</f>
        <v/>
      </c>
      <c r="F264" s="149" t="str">
        <f>IF(LEN(LocatieLijst!F264)=0,"",LocatieLijst!F264)</f>
        <v/>
      </c>
      <c r="G264" s="149" t="str">
        <f>IF(LEN(LocatieLijst!K264)=0,"",LocatieLijst!K264)</f>
        <v/>
      </c>
      <c r="H264" s="150" t="str">
        <f>IF(G264="Vervalt","Vervalt",IF(G264=0,"",IF(LEN(G264)=0,"",(VLOOKUP($G264,PDC!$B$6:$I$74,2,FALSE)))))</f>
        <v/>
      </c>
      <c r="I264" s="149" t="str">
        <f>IF(LEN(LocatieLijst!M264)=0,"",LocatieLijst!M264)</f>
        <v/>
      </c>
      <c r="J264" s="2"/>
      <c r="K264" s="2"/>
      <c r="L264" s="3"/>
      <c r="M264" s="8"/>
      <c r="N264" s="8"/>
      <c r="O264" s="12"/>
      <c r="P264" s="4"/>
      <c r="Q264" s="4"/>
      <c r="R264" s="4"/>
      <c r="S264" s="72">
        <f t="shared" si="6"/>
        <v>0</v>
      </c>
      <c r="T264" s="72">
        <f>IF(G264="Vervalt",0,IF(G264=0,0,IF(LEN(G264)=0,0,(VLOOKUP($G264,PDC!$B$6:$I$74,6,FALSE)))))</f>
        <v>0</v>
      </c>
      <c r="U264" s="72">
        <f t="shared" si="7"/>
        <v>0</v>
      </c>
      <c r="V264" s="73">
        <f>IF(G264="Vervalt",0,IF(J264="Inkoop bij 3e partij",Q264*(1+PDC!$F$28),0))</f>
        <v>0</v>
      </c>
      <c r="W264" s="73">
        <f>IF(G264="Vervalt",0,IF(J264="Inkoop bij 3e partij",P264*(1+PDC!$F$27)+IF(G264=0,0,IF(LEN(G264)=0,0,VLOOKUP($G264,PDC!$B$6:$I$74,7,FALSE))),0))</f>
        <v>0</v>
      </c>
      <c r="X264" s="74">
        <f>IF(G264="Vervalt",0,IF(J264="Inkoop bij 3e partij",0,IF(G264=0,0,IF(LEN(G264)=0,0,VLOOKUP($G264,PDC!$B$6:$I$74,5,FALSE)))))</f>
        <v>0</v>
      </c>
      <c r="Y264" s="74">
        <f>IF(G264="Vervalt",0,IF(J264="On-Net maken",$M264*PDC!$F$23+$N264*PDC!$F$24+PDC!$F$22+$O264,0))</f>
        <v>0</v>
      </c>
    </row>
    <row r="265" spans="1:25" x14ac:dyDescent="0.3">
      <c r="A265" s="149" t="str">
        <f>IF(LEN(LocatieLijst!A265)=0,"",LocatieLijst!A265)</f>
        <v/>
      </c>
      <c r="B265" s="149" t="str">
        <f>IF(LEN(LocatieLijst!B265)=0,"",LocatieLijst!B265)</f>
        <v/>
      </c>
      <c r="C265" s="149" t="str">
        <f>IF(LEN(LocatieLijst!C265)=0,"",LocatieLijst!C265)</f>
        <v/>
      </c>
      <c r="D265" s="149" t="str">
        <f>IF(LEN(LocatieLijst!D265)=0,"",LocatieLijst!D265)</f>
        <v/>
      </c>
      <c r="E265" s="149" t="str">
        <f>IF(LEN(LocatieLijst!E265)=0,"",LocatieLijst!E265)</f>
        <v/>
      </c>
      <c r="F265" s="149" t="str">
        <f>IF(LEN(LocatieLijst!F265)=0,"",LocatieLijst!F265)</f>
        <v/>
      </c>
      <c r="G265" s="149" t="str">
        <f>IF(LEN(LocatieLijst!K265)=0,"",LocatieLijst!K265)</f>
        <v/>
      </c>
      <c r="H265" s="150" t="str">
        <f>IF(G265="Vervalt","Vervalt",IF(G265=0,"",IF(LEN(G265)=0,"",(VLOOKUP($G265,PDC!$B$6:$I$74,2,FALSE)))))</f>
        <v/>
      </c>
      <c r="I265" s="149" t="str">
        <f>IF(LEN(LocatieLijst!M265)=0,"",LocatieLijst!M265)</f>
        <v/>
      </c>
      <c r="J265" s="2"/>
      <c r="K265" s="2"/>
      <c r="L265" s="3"/>
      <c r="M265" s="8"/>
      <c r="N265" s="8"/>
      <c r="O265" s="12"/>
      <c r="P265" s="4"/>
      <c r="Q265" s="4"/>
      <c r="R265" s="4"/>
      <c r="S265" s="72">
        <f t="shared" si="6"/>
        <v>0</v>
      </c>
      <c r="T265" s="72">
        <f>IF(G265="Vervalt",0,IF(G265=0,0,IF(LEN(G265)=0,0,(VLOOKUP($G265,PDC!$B$6:$I$74,6,FALSE)))))</f>
        <v>0</v>
      </c>
      <c r="U265" s="72">
        <f t="shared" si="7"/>
        <v>0</v>
      </c>
      <c r="V265" s="73">
        <f>IF(G265="Vervalt",0,IF(J265="Inkoop bij 3e partij",Q265*(1+PDC!$F$28),0))</f>
        <v>0</v>
      </c>
      <c r="W265" s="73">
        <f>IF(G265="Vervalt",0,IF(J265="Inkoop bij 3e partij",P265*(1+PDC!$F$27)+IF(G265=0,0,IF(LEN(G265)=0,0,VLOOKUP($G265,PDC!$B$6:$I$74,7,FALSE))),0))</f>
        <v>0</v>
      </c>
      <c r="X265" s="74">
        <f>IF(G265="Vervalt",0,IF(J265="Inkoop bij 3e partij",0,IF(G265=0,0,IF(LEN(G265)=0,0,VLOOKUP($G265,PDC!$B$6:$I$74,5,FALSE)))))</f>
        <v>0</v>
      </c>
      <c r="Y265" s="74">
        <f>IF(G265="Vervalt",0,IF(J265="On-Net maken",$M265*PDC!$F$23+$N265*PDC!$F$24+PDC!$F$22+$O265,0))</f>
        <v>0</v>
      </c>
    </row>
    <row r="266" spans="1:25" x14ac:dyDescent="0.3">
      <c r="A266" s="149" t="str">
        <f>IF(LEN(LocatieLijst!A266)=0,"",LocatieLijst!A266)</f>
        <v/>
      </c>
      <c r="B266" s="149" t="str">
        <f>IF(LEN(LocatieLijst!B266)=0,"",LocatieLijst!B266)</f>
        <v/>
      </c>
      <c r="C266" s="149" t="str">
        <f>IF(LEN(LocatieLijst!C266)=0,"",LocatieLijst!C266)</f>
        <v/>
      </c>
      <c r="D266" s="149" t="str">
        <f>IF(LEN(LocatieLijst!D266)=0,"",LocatieLijst!D266)</f>
        <v/>
      </c>
      <c r="E266" s="149" t="str">
        <f>IF(LEN(LocatieLijst!E266)=0,"",LocatieLijst!E266)</f>
        <v/>
      </c>
      <c r="F266" s="149" t="str">
        <f>IF(LEN(LocatieLijst!F266)=0,"",LocatieLijst!F266)</f>
        <v/>
      </c>
      <c r="G266" s="149" t="str">
        <f>IF(LEN(LocatieLijst!K266)=0,"",LocatieLijst!K266)</f>
        <v/>
      </c>
      <c r="H266" s="150" t="str">
        <f>IF(G266="Vervalt","Vervalt",IF(G266=0,"",IF(LEN(G266)=0,"",(VLOOKUP($G266,PDC!$B$6:$I$74,2,FALSE)))))</f>
        <v/>
      </c>
      <c r="I266" s="149" t="str">
        <f>IF(LEN(LocatieLijst!M266)=0,"",LocatieLijst!M266)</f>
        <v/>
      </c>
      <c r="J266" s="2"/>
      <c r="K266" s="2"/>
      <c r="L266" s="3"/>
      <c r="M266" s="8"/>
      <c r="N266" s="8"/>
      <c r="O266" s="12"/>
      <c r="P266" s="4"/>
      <c r="Q266" s="4"/>
      <c r="R266" s="4"/>
      <c r="S266" s="72">
        <f t="shared" si="6"/>
        <v>0</v>
      </c>
      <c r="T266" s="72">
        <f>IF(G266="Vervalt",0,IF(G266=0,0,IF(LEN(G266)=0,0,(VLOOKUP($G266,PDC!$B$6:$I$74,6,FALSE)))))</f>
        <v>0</v>
      </c>
      <c r="U266" s="72">
        <f t="shared" si="7"/>
        <v>0</v>
      </c>
      <c r="V266" s="73">
        <f>IF(G266="Vervalt",0,IF(J266="Inkoop bij 3e partij",Q266*(1+PDC!$F$28),0))</f>
        <v>0</v>
      </c>
      <c r="W266" s="73">
        <f>IF(G266="Vervalt",0,IF(J266="Inkoop bij 3e partij",P266*(1+PDC!$F$27)+IF(G266=0,0,IF(LEN(G266)=0,0,VLOOKUP($G266,PDC!$B$6:$I$74,7,FALSE))),0))</f>
        <v>0</v>
      </c>
      <c r="X266" s="74">
        <f>IF(G266="Vervalt",0,IF(J266="Inkoop bij 3e partij",0,IF(G266=0,0,IF(LEN(G266)=0,0,VLOOKUP($G266,PDC!$B$6:$I$74,5,FALSE)))))</f>
        <v>0</v>
      </c>
      <c r="Y266" s="74">
        <f>IF(G266="Vervalt",0,IF(J266="On-Net maken",$M266*PDC!$F$23+$N266*PDC!$F$24+PDC!$F$22+$O266,0))</f>
        <v>0</v>
      </c>
    </row>
    <row r="267" spans="1:25" x14ac:dyDescent="0.3">
      <c r="A267" s="149" t="str">
        <f>IF(LEN(LocatieLijst!A267)=0,"",LocatieLijst!A267)</f>
        <v/>
      </c>
      <c r="B267" s="149" t="str">
        <f>IF(LEN(LocatieLijst!B267)=0,"",LocatieLijst!B267)</f>
        <v/>
      </c>
      <c r="C267" s="149" t="str">
        <f>IF(LEN(LocatieLijst!C267)=0,"",LocatieLijst!C267)</f>
        <v/>
      </c>
      <c r="D267" s="149" t="str">
        <f>IF(LEN(LocatieLijst!D267)=0,"",LocatieLijst!D267)</f>
        <v/>
      </c>
      <c r="E267" s="149" t="str">
        <f>IF(LEN(LocatieLijst!E267)=0,"",LocatieLijst!E267)</f>
        <v/>
      </c>
      <c r="F267" s="149" t="str">
        <f>IF(LEN(LocatieLijst!F267)=0,"",LocatieLijst!F267)</f>
        <v/>
      </c>
      <c r="G267" s="149" t="str">
        <f>IF(LEN(LocatieLijst!K267)=0,"",LocatieLijst!K267)</f>
        <v/>
      </c>
      <c r="H267" s="150" t="str">
        <f>IF(G267="Vervalt","Vervalt",IF(G267=0,"",IF(LEN(G267)=0,"",(VLOOKUP($G267,PDC!$B$6:$I$74,2,FALSE)))))</f>
        <v/>
      </c>
      <c r="I267" s="149" t="str">
        <f>IF(LEN(LocatieLijst!M267)=0,"",LocatieLijst!M267)</f>
        <v/>
      </c>
      <c r="J267" s="2"/>
      <c r="K267" s="2"/>
      <c r="L267" s="3"/>
      <c r="M267" s="8"/>
      <c r="N267" s="8"/>
      <c r="O267" s="12"/>
      <c r="P267" s="4"/>
      <c r="Q267" s="4"/>
      <c r="R267" s="4"/>
      <c r="S267" s="72">
        <f t="shared" si="6"/>
        <v>0</v>
      </c>
      <c r="T267" s="72">
        <f>IF(G267="Vervalt",0,IF(G267=0,0,IF(LEN(G267)=0,0,(VLOOKUP($G267,PDC!$B$6:$I$74,6,FALSE)))))</f>
        <v>0</v>
      </c>
      <c r="U267" s="72">
        <f t="shared" si="7"/>
        <v>0</v>
      </c>
      <c r="V267" s="73">
        <f>IF(G267="Vervalt",0,IF(J267="Inkoop bij 3e partij",Q267*(1+PDC!$F$28),0))</f>
        <v>0</v>
      </c>
      <c r="W267" s="73">
        <f>IF(G267="Vervalt",0,IF(J267="Inkoop bij 3e partij",P267*(1+PDC!$F$27)+IF(G267=0,0,IF(LEN(G267)=0,0,VLOOKUP($G267,PDC!$B$6:$I$74,7,FALSE))),0))</f>
        <v>0</v>
      </c>
      <c r="X267" s="74">
        <f>IF(G267="Vervalt",0,IF(J267="Inkoop bij 3e partij",0,IF(G267=0,0,IF(LEN(G267)=0,0,VLOOKUP($G267,PDC!$B$6:$I$74,5,FALSE)))))</f>
        <v>0</v>
      </c>
      <c r="Y267" s="74">
        <f>IF(G267="Vervalt",0,IF(J267="On-Net maken",$M267*PDC!$F$23+$N267*PDC!$F$24+PDC!$F$22+$O267,0))</f>
        <v>0</v>
      </c>
    </row>
    <row r="268" spans="1:25" x14ac:dyDescent="0.3">
      <c r="A268" s="149" t="str">
        <f>IF(LEN(LocatieLijst!A268)=0,"",LocatieLijst!A268)</f>
        <v/>
      </c>
      <c r="B268" s="149" t="str">
        <f>IF(LEN(LocatieLijst!B268)=0,"",LocatieLijst!B268)</f>
        <v/>
      </c>
      <c r="C268" s="149" t="str">
        <f>IF(LEN(LocatieLijst!C268)=0,"",LocatieLijst!C268)</f>
        <v/>
      </c>
      <c r="D268" s="149" t="str">
        <f>IF(LEN(LocatieLijst!D268)=0,"",LocatieLijst!D268)</f>
        <v/>
      </c>
      <c r="E268" s="149" t="str">
        <f>IF(LEN(LocatieLijst!E268)=0,"",LocatieLijst!E268)</f>
        <v/>
      </c>
      <c r="F268" s="149" t="str">
        <f>IF(LEN(LocatieLijst!F268)=0,"",LocatieLijst!F268)</f>
        <v/>
      </c>
      <c r="G268" s="149" t="str">
        <f>IF(LEN(LocatieLijst!K268)=0,"",LocatieLijst!K268)</f>
        <v/>
      </c>
      <c r="H268" s="150" t="str">
        <f>IF(G268="Vervalt","Vervalt",IF(G268=0,"",IF(LEN(G268)=0,"",(VLOOKUP($G268,PDC!$B$6:$I$74,2,FALSE)))))</f>
        <v/>
      </c>
      <c r="I268" s="149" t="str">
        <f>IF(LEN(LocatieLijst!M268)=0,"",LocatieLijst!M268)</f>
        <v/>
      </c>
      <c r="J268" s="2"/>
      <c r="K268" s="2"/>
      <c r="L268" s="3"/>
      <c r="M268" s="8"/>
      <c r="N268" s="8"/>
      <c r="O268" s="12"/>
      <c r="P268" s="4"/>
      <c r="Q268" s="4"/>
      <c r="R268" s="4"/>
      <c r="S268" s="72">
        <f t="shared" si="6"/>
        <v>0</v>
      </c>
      <c r="T268" s="72">
        <f>IF(G268="Vervalt",0,IF(G268=0,0,IF(LEN(G268)=0,0,(VLOOKUP($G268,PDC!$B$6:$I$74,6,FALSE)))))</f>
        <v>0</v>
      </c>
      <c r="U268" s="72">
        <f t="shared" si="7"/>
        <v>0</v>
      </c>
      <c r="V268" s="73">
        <f>IF(G268="Vervalt",0,IF(J268="Inkoop bij 3e partij",Q268*(1+PDC!$F$28),0))</f>
        <v>0</v>
      </c>
      <c r="W268" s="73">
        <f>IF(G268="Vervalt",0,IF(J268="Inkoop bij 3e partij",P268*(1+PDC!$F$27)+IF(G268=0,0,IF(LEN(G268)=0,0,VLOOKUP($G268,PDC!$B$6:$I$74,7,FALSE))),0))</f>
        <v>0</v>
      </c>
      <c r="X268" s="74">
        <f>IF(G268="Vervalt",0,IF(J268="Inkoop bij 3e partij",0,IF(G268=0,0,IF(LEN(G268)=0,0,VLOOKUP($G268,PDC!$B$6:$I$74,5,FALSE)))))</f>
        <v>0</v>
      </c>
      <c r="Y268" s="74">
        <f>IF(G268="Vervalt",0,IF(J268="On-Net maken",$M268*PDC!$F$23+$N268*PDC!$F$24+PDC!$F$22+$O268,0))</f>
        <v>0</v>
      </c>
    </row>
    <row r="269" spans="1:25" x14ac:dyDescent="0.3">
      <c r="A269" s="149" t="str">
        <f>IF(LEN(LocatieLijst!A269)=0,"",LocatieLijst!A269)</f>
        <v/>
      </c>
      <c r="B269" s="149" t="str">
        <f>IF(LEN(LocatieLijst!B269)=0,"",LocatieLijst!B269)</f>
        <v/>
      </c>
      <c r="C269" s="149" t="str">
        <f>IF(LEN(LocatieLijst!C269)=0,"",LocatieLijst!C269)</f>
        <v/>
      </c>
      <c r="D269" s="149" t="str">
        <f>IF(LEN(LocatieLijst!D269)=0,"",LocatieLijst!D269)</f>
        <v/>
      </c>
      <c r="E269" s="149" t="str">
        <f>IF(LEN(LocatieLijst!E269)=0,"",LocatieLijst!E269)</f>
        <v/>
      </c>
      <c r="F269" s="149" t="str">
        <f>IF(LEN(LocatieLijst!F269)=0,"",LocatieLijst!F269)</f>
        <v/>
      </c>
      <c r="G269" s="149" t="str">
        <f>IF(LEN(LocatieLijst!K269)=0,"",LocatieLijst!K269)</f>
        <v/>
      </c>
      <c r="H269" s="150" t="str">
        <f>IF(G269="Vervalt","Vervalt",IF(G269=0,"",IF(LEN(G269)=0,"",(VLOOKUP($G269,PDC!$B$6:$I$74,2,FALSE)))))</f>
        <v/>
      </c>
      <c r="I269" s="149" t="str">
        <f>IF(LEN(LocatieLijst!M269)=0,"",LocatieLijst!M269)</f>
        <v/>
      </c>
      <c r="J269" s="2"/>
      <c r="K269" s="2"/>
      <c r="L269" s="3"/>
      <c r="M269" s="8"/>
      <c r="N269" s="8"/>
      <c r="O269" s="12"/>
      <c r="P269" s="4"/>
      <c r="Q269" s="4"/>
      <c r="R269" s="4"/>
      <c r="S269" s="72">
        <f t="shared" ref="S269:S332" si="8">IF(J269="Inkoop bij 3e partij",V269,X269)</f>
        <v>0</v>
      </c>
      <c r="T269" s="72">
        <f>IF(G269="Vervalt",0,IF(G269=0,0,IF(LEN(G269)=0,0,(VLOOKUP($G269,PDC!$B$6:$I$74,6,FALSE)))))</f>
        <v>0</v>
      </c>
      <c r="U269" s="72">
        <f t="shared" ref="U269:U332" si="9">IF(J269="On-Net maken",Y269,IF(J269="Inkoop bij 3e partij",W269,0))</f>
        <v>0</v>
      </c>
      <c r="V269" s="73">
        <f>IF(G269="Vervalt",0,IF(J269="Inkoop bij 3e partij",Q269*(1+PDC!$F$28),0))</f>
        <v>0</v>
      </c>
      <c r="W269" s="73">
        <f>IF(G269="Vervalt",0,IF(J269="Inkoop bij 3e partij",P269*(1+PDC!$F$27)+IF(G269=0,0,IF(LEN(G269)=0,0,VLOOKUP($G269,PDC!$B$6:$I$74,7,FALSE))),0))</f>
        <v>0</v>
      </c>
      <c r="X269" s="74">
        <f>IF(G269="Vervalt",0,IF(J269="Inkoop bij 3e partij",0,IF(G269=0,0,IF(LEN(G269)=0,0,VLOOKUP($G269,PDC!$B$6:$I$74,5,FALSE)))))</f>
        <v>0</v>
      </c>
      <c r="Y269" s="74">
        <f>IF(G269="Vervalt",0,IF(J269="On-Net maken",$M269*PDC!$F$23+$N269*PDC!$F$24+PDC!$F$22+$O269,0))</f>
        <v>0</v>
      </c>
    </row>
    <row r="270" spans="1:25" x14ac:dyDescent="0.3">
      <c r="A270" s="149" t="str">
        <f>IF(LEN(LocatieLijst!A270)=0,"",LocatieLijst!A270)</f>
        <v/>
      </c>
      <c r="B270" s="149" t="str">
        <f>IF(LEN(LocatieLijst!B270)=0,"",LocatieLijst!B270)</f>
        <v/>
      </c>
      <c r="C270" s="149" t="str">
        <f>IF(LEN(LocatieLijst!C270)=0,"",LocatieLijst!C270)</f>
        <v/>
      </c>
      <c r="D270" s="149" t="str">
        <f>IF(LEN(LocatieLijst!D270)=0,"",LocatieLijst!D270)</f>
        <v/>
      </c>
      <c r="E270" s="149" t="str">
        <f>IF(LEN(LocatieLijst!E270)=0,"",LocatieLijst!E270)</f>
        <v/>
      </c>
      <c r="F270" s="149" t="str">
        <f>IF(LEN(LocatieLijst!F270)=0,"",LocatieLijst!F270)</f>
        <v/>
      </c>
      <c r="G270" s="149" t="str">
        <f>IF(LEN(LocatieLijst!K270)=0,"",LocatieLijst!K270)</f>
        <v/>
      </c>
      <c r="H270" s="150" t="str">
        <f>IF(G270="Vervalt","Vervalt",IF(G270=0,"",IF(LEN(G270)=0,"",(VLOOKUP($G270,PDC!$B$6:$I$74,2,FALSE)))))</f>
        <v/>
      </c>
      <c r="I270" s="149" t="str">
        <f>IF(LEN(LocatieLijst!M270)=0,"",LocatieLijst!M270)</f>
        <v/>
      </c>
      <c r="J270" s="2"/>
      <c r="K270" s="2"/>
      <c r="L270" s="3"/>
      <c r="M270" s="8"/>
      <c r="N270" s="8"/>
      <c r="O270" s="12"/>
      <c r="P270" s="4"/>
      <c r="Q270" s="4"/>
      <c r="R270" s="4"/>
      <c r="S270" s="72">
        <f t="shared" si="8"/>
        <v>0</v>
      </c>
      <c r="T270" s="72">
        <f>IF(G270="Vervalt",0,IF(G270=0,0,IF(LEN(G270)=0,0,(VLOOKUP($G270,PDC!$B$6:$I$74,6,FALSE)))))</f>
        <v>0</v>
      </c>
      <c r="U270" s="72">
        <f t="shared" si="9"/>
        <v>0</v>
      </c>
      <c r="V270" s="73">
        <f>IF(G270="Vervalt",0,IF(J270="Inkoop bij 3e partij",Q270*(1+PDC!$F$28),0))</f>
        <v>0</v>
      </c>
      <c r="W270" s="73">
        <f>IF(G270="Vervalt",0,IF(J270="Inkoop bij 3e partij",P270*(1+PDC!$F$27)+IF(G270=0,0,IF(LEN(G270)=0,0,VLOOKUP($G270,PDC!$B$6:$I$74,7,FALSE))),0))</f>
        <v>0</v>
      </c>
      <c r="X270" s="74">
        <f>IF(G270="Vervalt",0,IF(J270="Inkoop bij 3e partij",0,IF(G270=0,0,IF(LEN(G270)=0,0,VLOOKUP($G270,PDC!$B$6:$I$74,5,FALSE)))))</f>
        <v>0</v>
      </c>
      <c r="Y270" s="74">
        <f>IF(G270="Vervalt",0,IF(J270="On-Net maken",$M270*PDC!$F$23+$N270*PDC!$F$24+PDC!$F$22+$O270,0))</f>
        <v>0</v>
      </c>
    </row>
    <row r="271" spans="1:25" x14ac:dyDescent="0.3">
      <c r="A271" s="149" t="str">
        <f>IF(LEN(LocatieLijst!A271)=0,"",LocatieLijst!A271)</f>
        <v/>
      </c>
      <c r="B271" s="149" t="str">
        <f>IF(LEN(LocatieLijst!B271)=0,"",LocatieLijst!B271)</f>
        <v/>
      </c>
      <c r="C271" s="149" t="str">
        <f>IF(LEN(LocatieLijst!C271)=0,"",LocatieLijst!C271)</f>
        <v/>
      </c>
      <c r="D271" s="149" t="str">
        <f>IF(LEN(LocatieLijst!D271)=0,"",LocatieLijst!D271)</f>
        <v/>
      </c>
      <c r="E271" s="149" t="str">
        <f>IF(LEN(LocatieLijst!E271)=0,"",LocatieLijst!E271)</f>
        <v/>
      </c>
      <c r="F271" s="149" t="str">
        <f>IF(LEN(LocatieLijst!F271)=0,"",LocatieLijst!F271)</f>
        <v/>
      </c>
      <c r="G271" s="149" t="str">
        <f>IF(LEN(LocatieLijst!K271)=0,"",LocatieLijst!K271)</f>
        <v/>
      </c>
      <c r="H271" s="150" t="str">
        <f>IF(G271="Vervalt","Vervalt",IF(G271=0,"",IF(LEN(G271)=0,"",(VLOOKUP($G271,PDC!$B$6:$I$74,2,FALSE)))))</f>
        <v/>
      </c>
      <c r="I271" s="149" t="str">
        <f>IF(LEN(LocatieLijst!M271)=0,"",LocatieLijst!M271)</f>
        <v/>
      </c>
      <c r="J271" s="2"/>
      <c r="K271" s="2"/>
      <c r="L271" s="3"/>
      <c r="M271" s="8"/>
      <c r="N271" s="8"/>
      <c r="O271" s="12"/>
      <c r="P271" s="4"/>
      <c r="Q271" s="4"/>
      <c r="R271" s="4"/>
      <c r="S271" s="72">
        <f t="shared" si="8"/>
        <v>0</v>
      </c>
      <c r="T271" s="72">
        <f>IF(G271="Vervalt",0,IF(G271=0,0,IF(LEN(G271)=0,0,(VLOOKUP($G271,PDC!$B$6:$I$74,6,FALSE)))))</f>
        <v>0</v>
      </c>
      <c r="U271" s="72">
        <f t="shared" si="9"/>
        <v>0</v>
      </c>
      <c r="V271" s="73">
        <f>IF(G271="Vervalt",0,IF(J271="Inkoop bij 3e partij",Q271*(1+PDC!$F$28),0))</f>
        <v>0</v>
      </c>
      <c r="W271" s="73">
        <f>IF(G271="Vervalt",0,IF(J271="Inkoop bij 3e partij",P271*(1+PDC!$F$27)+IF(G271=0,0,IF(LEN(G271)=0,0,VLOOKUP($G271,PDC!$B$6:$I$74,7,FALSE))),0))</f>
        <v>0</v>
      </c>
      <c r="X271" s="74">
        <f>IF(G271="Vervalt",0,IF(J271="Inkoop bij 3e partij",0,IF(G271=0,0,IF(LEN(G271)=0,0,VLOOKUP($G271,PDC!$B$6:$I$74,5,FALSE)))))</f>
        <v>0</v>
      </c>
      <c r="Y271" s="74">
        <f>IF(G271="Vervalt",0,IF(J271="On-Net maken",$M271*PDC!$F$23+$N271*PDC!$F$24+PDC!$F$22+$O271,0))</f>
        <v>0</v>
      </c>
    </row>
    <row r="272" spans="1:25" x14ac:dyDescent="0.3">
      <c r="A272" s="149" t="str">
        <f>IF(LEN(LocatieLijst!A272)=0,"",LocatieLijst!A272)</f>
        <v/>
      </c>
      <c r="B272" s="149" t="str">
        <f>IF(LEN(LocatieLijst!B272)=0,"",LocatieLijst!B272)</f>
        <v/>
      </c>
      <c r="C272" s="149" t="str">
        <f>IF(LEN(LocatieLijst!C272)=0,"",LocatieLijst!C272)</f>
        <v/>
      </c>
      <c r="D272" s="149" t="str">
        <f>IF(LEN(LocatieLijst!D272)=0,"",LocatieLijst!D272)</f>
        <v/>
      </c>
      <c r="E272" s="149" t="str">
        <f>IF(LEN(LocatieLijst!E272)=0,"",LocatieLijst!E272)</f>
        <v/>
      </c>
      <c r="F272" s="149" t="str">
        <f>IF(LEN(LocatieLijst!F272)=0,"",LocatieLijst!F272)</f>
        <v/>
      </c>
      <c r="G272" s="149" t="str">
        <f>IF(LEN(LocatieLijst!K272)=0,"",LocatieLijst!K272)</f>
        <v/>
      </c>
      <c r="H272" s="150" t="str">
        <f>IF(G272="Vervalt","Vervalt",IF(G272=0,"",IF(LEN(G272)=0,"",(VLOOKUP($G272,PDC!$B$6:$I$74,2,FALSE)))))</f>
        <v/>
      </c>
      <c r="I272" s="149" t="str">
        <f>IF(LEN(LocatieLijst!M272)=0,"",LocatieLijst!M272)</f>
        <v/>
      </c>
      <c r="J272" s="2"/>
      <c r="K272" s="2"/>
      <c r="L272" s="3"/>
      <c r="M272" s="8"/>
      <c r="N272" s="8"/>
      <c r="O272" s="12"/>
      <c r="P272" s="4"/>
      <c r="Q272" s="4"/>
      <c r="R272" s="4"/>
      <c r="S272" s="72">
        <f t="shared" si="8"/>
        <v>0</v>
      </c>
      <c r="T272" s="72">
        <f>IF(G272="Vervalt",0,IF(G272=0,0,IF(LEN(G272)=0,0,(VLOOKUP($G272,PDC!$B$6:$I$74,6,FALSE)))))</f>
        <v>0</v>
      </c>
      <c r="U272" s="72">
        <f t="shared" si="9"/>
        <v>0</v>
      </c>
      <c r="V272" s="73">
        <f>IF(G272="Vervalt",0,IF(J272="Inkoop bij 3e partij",Q272*(1+PDC!$F$28),0))</f>
        <v>0</v>
      </c>
      <c r="W272" s="73">
        <f>IF(G272="Vervalt",0,IF(J272="Inkoop bij 3e partij",P272*(1+PDC!$F$27)+IF(G272=0,0,IF(LEN(G272)=0,0,VLOOKUP($G272,PDC!$B$6:$I$74,7,FALSE))),0))</f>
        <v>0</v>
      </c>
      <c r="X272" s="74">
        <f>IF(G272="Vervalt",0,IF(J272="Inkoop bij 3e partij",0,IF(G272=0,0,IF(LEN(G272)=0,0,VLOOKUP($G272,PDC!$B$6:$I$74,5,FALSE)))))</f>
        <v>0</v>
      </c>
      <c r="Y272" s="74">
        <f>IF(G272="Vervalt",0,IF(J272="On-Net maken",$M272*PDC!$F$23+$N272*PDC!$F$24+PDC!$F$22+$O272,0))</f>
        <v>0</v>
      </c>
    </row>
    <row r="273" spans="1:25" x14ac:dyDescent="0.3">
      <c r="A273" s="149" t="str">
        <f>IF(LEN(LocatieLijst!A273)=0,"",LocatieLijst!A273)</f>
        <v/>
      </c>
      <c r="B273" s="149" t="str">
        <f>IF(LEN(LocatieLijst!B273)=0,"",LocatieLijst!B273)</f>
        <v/>
      </c>
      <c r="C273" s="149" t="str">
        <f>IF(LEN(LocatieLijst!C273)=0,"",LocatieLijst!C273)</f>
        <v/>
      </c>
      <c r="D273" s="149" t="str">
        <f>IF(LEN(LocatieLijst!D273)=0,"",LocatieLijst!D273)</f>
        <v/>
      </c>
      <c r="E273" s="149" t="str">
        <f>IF(LEN(LocatieLijst!E273)=0,"",LocatieLijst!E273)</f>
        <v/>
      </c>
      <c r="F273" s="149" t="str">
        <f>IF(LEN(LocatieLijst!F273)=0,"",LocatieLijst!F273)</f>
        <v/>
      </c>
      <c r="G273" s="149" t="str">
        <f>IF(LEN(LocatieLijst!K273)=0,"",LocatieLijst!K273)</f>
        <v/>
      </c>
      <c r="H273" s="150" t="str">
        <f>IF(G273="Vervalt","Vervalt",IF(G273=0,"",IF(LEN(G273)=0,"",(VLOOKUP($G273,PDC!$B$6:$I$74,2,FALSE)))))</f>
        <v/>
      </c>
      <c r="I273" s="149" t="str">
        <f>IF(LEN(LocatieLijst!M273)=0,"",LocatieLijst!M273)</f>
        <v/>
      </c>
      <c r="J273" s="2"/>
      <c r="K273" s="2"/>
      <c r="L273" s="3"/>
      <c r="M273" s="8"/>
      <c r="N273" s="8"/>
      <c r="O273" s="12"/>
      <c r="P273" s="4"/>
      <c r="Q273" s="4"/>
      <c r="R273" s="4"/>
      <c r="S273" s="72">
        <f t="shared" si="8"/>
        <v>0</v>
      </c>
      <c r="T273" s="72">
        <f>IF(G273="Vervalt",0,IF(G273=0,0,IF(LEN(G273)=0,0,(VLOOKUP($G273,PDC!$B$6:$I$74,6,FALSE)))))</f>
        <v>0</v>
      </c>
      <c r="U273" s="72">
        <f t="shared" si="9"/>
        <v>0</v>
      </c>
      <c r="V273" s="73">
        <f>IF(G273="Vervalt",0,IF(J273="Inkoop bij 3e partij",Q273*(1+PDC!$F$28),0))</f>
        <v>0</v>
      </c>
      <c r="W273" s="73">
        <f>IF(G273="Vervalt",0,IF(J273="Inkoop bij 3e partij",P273*(1+PDC!$F$27)+IF(G273=0,0,IF(LEN(G273)=0,0,VLOOKUP($G273,PDC!$B$6:$I$74,7,FALSE))),0))</f>
        <v>0</v>
      </c>
      <c r="X273" s="74">
        <f>IF(G273="Vervalt",0,IF(J273="Inkoop bij 3e partij",0,IF(G273=0,0,IF(LEN(G273)=0,0,VLOOKUP($G273,PDC!$B$6:$I$74,5,FALSE)))))</f>
        <v>0</v>
      </c>
      <c r="Y273" s="74">
        <f>IF(G273="Vervalt",0,IF(J273="On-Net maken",$M273*PDC!$F$23+$N273*PDC!$F$24+PDC!$F$22+$O273,0))</f>
        <v>0</v>
      </c>
    </row>
    <row r="274" spans="1:25" x14ac:dyDescent="0.3">
      <c r="A274" s="149" t="str">
        <f>IF(LEN(LocatieLijst!A274)=0,"",LocatieLijst!A274)</f>
        <v/>
      </c>
      <c r="B274" s="149" t="str">
        <f>IF(LEN(LocatieLijst!B274)=0,"",LocatieLijst!B274)</f>
        <v/>
      </c>
      <c r="C274" s="149" t="str">
        <f>IF(LEN(LocatieLijst!C274)=0,"",LocatieLijst!C274)</f>
        <v/>
      </c>
      <c r="D274" s="149" t="str">
        <f>IF(LEN(LocatieLijst!D274)=0,"",LocatieLijst!D274)</f>
        <v/>
      </c>
      <c r="E274" s="149" t="str">
        <f>IF(LEN(LocatieLijst!E274)=0,"",LocatieLijst!E274)</f>
        <v/>
      </c>
      <c r="F274" s="149" t="str">
        <f>IF(LEN(LocatieLijst!F274)=0,"",LocatieLijst!F274)</f>
        <v/>
      </c>
      <c r="G274" s="149" t="str">
        <f>IF(LEN(LocatieLijst!K274)=0,"",LocatieLijst!K274)</f>
        <v/>
      </c>
      <c r="H274" s="150" t="str">
        <f>IF(G274="Vervalt","Vervalt",IF(G274=0,"",IF(LEN(G274)=0,"",(VLOOKUP($G274,PDC!$B$6:$I$74,2,FALSE)))))</f>
        <v/>
      </c>
      <c r="I274" s="149" t="str">
        <f>IF(LEN(LocatieLijst!M274)=0,"",LocatieLijst!M274)</f>
        <v/>
      </c>
      <c r="J274" s="2"/>
      <c r="K274" s="2"/>
      <c r="L274" s="3"/>
      <c r="M274" s="8"/>
      <c r="N274" s="8"/>
      <c r="O274" s="12"/>
      <c r="P274" s="4"/>
      <c r="Q274" s="4"/>
      <c r="R274" s="4"/>
      <c r="S274" s="72">
        <f t="shared" si="8"/>
        <v>0</v>
      </c>
      <c r="T274" s="72">
        <f>IF(G274="Vervalt",0,IF(G274=0,0,IF(LEN(G274)=0,0,(VLOOKUP($G274,PDC!$B$6:$I$74,6,FALSE)))))</f>
        <v>0</v>
      </c>
      <c r="U274" s="72">
        <f t="shared" si="9"/>
        <v>0</v>
      </c>
      <c r="V274" s="73">
        <f>IF(G274="Vervalt",0,IF(J274="Inkoop bij 3e partij",Q274*(1+PDC!$F$28),0))</f>
        <v>0</v>
      </c>
      <c r="W274" s="73">
        <f>IF(G274="Vervalt",0,IF(J274="Inkoop bij 3e partij",P274*(1+PDC!$F$27)+IF(G274=0,0,IF(LEN(G274)=0,0,VLOOKUP($G274,PDC!$B$6:$I$74,7,FALSE))),0))</f>
        <v>0</v>
      </c>
      <c r="X274" s="74">
        <f>IF(G274="Vervalt",0,IF(J274="Inkoop bij 3e partij",0,IF(G274=0,0,IF(LEN(G274)=0,0,VLOOKUP($G274,PDC!$B$6:$I$74,5,FALSE)))))</f>
        <v>0</v>
      </c>
      <c r="Y274" s="74">
        <f>IF(G274="Vervalt",0,IF(J274="On-Net maken",$M274*PDC!$F$23+$N274*PDC!$F$24+PDC!$F$22+$O274,0))</f>
        <v>0</v>
      </c>
    </row>
    <row r="275" spans="1:25" x14ac:dyDescent="0.3">
      <c r="A275" s="149" t="str">
        <f>IF(LEN(LocatieLijst!A275)=0,"",LocatieLijst!A275)</f>
        <v/>
      </c>
      <c r="B275" s="149" t="str">
        <f>IF(LEN(LocatieLijst!B275)=0,"",LocatieLijst!B275)</f>
        <v/>
      </c>
      <c r="C275" s="149" t="str">
        <f>IF(LEN(LocatieLijst!C275)=0,"",LocatieLijst!C275)</f>
        <v/>
      </c>
      <c r="D275" s="149" t="str">
        <f>IF(LEN(LocatieLijst!D275)=0,"",LocatieLijst!D275)</f>
        <v/>
      </c>
      <c r="E275" s="149" t="str">
        <f>IF(LEN(LocatieLijst!E275)=0,"",LocatieLijst!E275)</f>
        <v/>
      </c>
      <c r="F275" s="149" t="str">
        <f>IF(LEN(LocatieLijst!F275)=0,"",LocatieLijst!F275)</f>
        <v/>
      </c>
      <c r="G275" s="149" t="str">
        <f>IF(LEN(LocatieLijst!K275)=0,"",LocatieLijst!K275)</f>
        <v/>
      </c>
      <c r="H275" s="150" t="str">
        <f>IF(G275="Vervalt","Vervalt",IF(G275=0,"",IF(LEN(G275)=0,"",(VLOOKUP($G275,PDC!$B$6:$I$74,2,FALSE)))))</f>
        <v/>
      </c>
      <c r="I275" s="149" t="str">
        <f>IF(LEN(LocatieLijst!M275)=0,"",LocatieLijst!M275)</f>
        <v/>
      </c>
      <c r="J275" s="2"/>
      <c r="K275" s="2"/>
      <c r="L275" s="3"/>
      <c r="M275" s="8"/>
      <c r="N275" s="8"/>
      <c r="O275" s="12"/>
      <c r="P275" s="4"/>
      <c r="Q275" s="4"/>
      <c r="R275" s="4"/>
      <c r="S275" s="72">
        <f t="shared" si="8"/>
        <v>0</v>
      </c>
      <c r="T275" s="72">
        <f>IF(G275="Vervalt",0,IF(G275=0,0,IF(LEN(G275)=0,0,(VLOOKUP($G275,PDC!$B$6:$I$74,6,FALSE)))))</f>
        <v>0</v>
      </c>
      <c r="U275" s="72">
        <f t="shared" si="9"/>
        <v>0</v>
      </c>
      <c r="V275" s="73">
        <f>IF(G275="Vervalt",0,IF(J275="Inkoop bij 3e partij",Q275*(1+PDC!$F$28),0))</f>
        <v>0</v>
      </c>
      <c r="W275" s="73">
        <f>IF(G275="Vervalt",0,IF(J275="Inkoop bij 3e partij",P275*(1+PDC!$F$27)+IF(G275=0,0,IF(LEN(G275)=0,0,VLOOKUP($G275,PDC!$B$6:$I$74,7,FALSE))),0))</f>
        <v>0</v>
      </c>
      <c r="X275" s="74">
        <f>IF(G275="Vervalt",0,IF(J275="Inkoop bij 3e partij",0,IF(G275=0,0,IF(LEN(G275)=0,0,VLOOKUP($G275,PDC!$B$6:$I$74,5,FALSE)))))</f>
        <v>0</v>
      </c>
      <c r="Y275" s="74">
        <f>IF(G275="Vervalt",0,IF(J275="On-Net maken",$M275*PDC!$F$23+$N275*PDC!$F$24+PDC!$F$22+$O275,0))</f>
        <v>0</v>
      </c>
    </row>
    <row r="276" spans="1:25" x14ac:dyDescent="0.3">
      <c r="A276" s="149" t="str">
        <f>IF(LEN(LocatieLijst!A276)=0,"",LocatieLijst!A276)</f>
        <v/>
      </c>
      <c r="B276" s="149" t="str">
        <f>IF(LEN(LocatieLijst!B276)=0,"",LocatieLijst!B276)</f>
        <v/>
      </c>
      <c r="C276" s="149" t="str">
        <f>IF(LEN(LocatieLijst!C276)=0,"",LocatieLijst!C276)</f>
        <v/>
      </c>
      <c r="D276" s="149" t="str">
        <f>IF(LEN(LocatieLijst!D276)=0,"",LocatieLijst!D276)</f>
        <v/>
      </c>
      <c r="E276" s="149" t="str">
        <f>IF(LEN(LocatieLijst!E276)=0,"",LocatieLijst!E276)</f>
        <v/>
      </c>
      <c r="F276" s="149" t="str">
        <f>IF(LEN(LocatieLijst!F276)=0,"",LocatieLijst!F276)</f>
        <v/>
      </c>
      <c r="G276" s="149" t="str">
        <f>IF(LEN(LocatieLijst!K276)=0,"",LocatieLijst!K276)</f>
        <v/>
      </c>
      <c r="H276" s="150" t="str">
        <f>IF(G276="Vervalt","Vervalt",IF(G276=0,"",IF(LEN(G276)=0,"",(VLOOKUP($G276,PDC!$B$6:$I$74,2,FALSE)))))</f>
        <v/>
      </c>
      <c r="I276" s="149" t="str">
        <f>IF(LEN(LocatieLijst!M276)=0,"",LocatieLijst!M276)</f>
        <v/>
      </c>
      <c r="J276" s="2"/>
      <c r="K276" s="2"/>
      <c r="L276" s="3"/>
      <c r="M276" s="8"/>
      <c r="N276" s="8"/>
      <c r="O276" s="12"/>
      <c r="P276" s="4"/>
      <c r="Q276" s="4"/>
      <c r="R276" s="4"/>
      <c r="S276" s="72">
        <f t="shared" si="8"/>
        <v>0</v>
      </c>
      <c r="T276" s="72">
        <f>IF(G276="Vervalt",0,IF(G276=0,0,IF(LEN(G276)=0,0,(VLOOKUP($G276,PDC!$B$6:$I$74,6,FALSE)))))</f>
        <v>0</v>
      </c>
      <c r="U276" s="72">
        <f t="shared" si="9"/>
        <v>0</v>
      </c>
      <c r="V276" s="73">
        <f>IF(G276="Vervalt",0,IF(J276="Inkoop bij 3e partij",Q276*(1+PDC!$F$28),0))</f>
        <v>0</v>
      </c>
      <c r="W276" s="73">
        <f>IF(G276="Vervalt",0,IF(J276="Inkoop bij 3e partij",P276*(1+PDC!$F$27)+IF(G276=0,0,IF(LEN(G276)=0,0,VLOOKUP($G276,PDC!$B$6:$I$74,7,FALSE))),0))</f>
        <v>0</v>
      </c>
      <c r="X276" s="74">
        <f>IF(G276="Vervalt",0,IF(J276="Inkoop bij 3e partij",0,IF(G276=0,0,IF(LEN(G276)=0,0,VLOOKUP($G276,PDC!$B$6:$I$74,5,FALSE)))))</f>
        <v>0</v>
      </c>
      <c r="Y276" s="74">
        <f>IF(G276="Vervalt",0,IF(J276="On-Net maken",$M276*PDC!$F$23+$N276*PDC!$F$24+PDC!$F$22+$O276,0))</f>
        <v>0</v>
      </c>
    </row>
    <row r="277" spans="1:25" x14ac:dyDescent="0.3">
      <c r="A277" s="149" t="str">
        <f>IF(LEN(LocatieLijst!A277)=0,"",LocatieLijst!A277)</f>
        <v/>
      </c>
      <c r="B277" s="149" t="str">
        <f>IF(LEN(LocatieLijst!B277)=0,"",LocatieLijst!B277)</f>
        <v/>
      </c>
      <c r="C277" s="149" t="str">
        <f>IF(LEN(LocatieLijst!C277)=0,"",LocatieLijst!C277)</f>
        <v/>
      </c>
      <c r="D277" s="149" t="str">
        <f>IF(LEN(LocatieLijst!D277)=0,"",LocatieLijst!D277)</f>
        <v/>
      </c>
      <c r="E277" s="149" t="str">
        <f>IF(LEN(LocatieLijst!E277)=0,"",LocatieLijst!E277)</f>
        <v/>
      </c>
      <c r="F277" s="149" t="str">
        <f>IF(LEN(LocatieLijst!F277)=0,"",LocatieLijst!F277)</f>
        <v/>
      </c>
      <c r="G277" s="149" t="str">
        <f>IF(LEN(LocatieLijst!K277)=0,"",LocatieLijst!K277)</f>
        <v/>
      </c>
      <c r="H277" s="150" t="str">
        <f>IF(G277="Vervalt","Vervalt",IF(G277=0,"",IF(LEN(G277)=0,"",(VLOOKUP($G277,PDC!$B$6:$I$74,2,FALSE)))))</f>
        <v/>
      </c>
      <c r="I277" s="149" t="str">
        <f>IF(LEN(LocatieLijst!M277)=0,"",LocatieLijst!M277)</f>
        <v/>
      </c>
      <c r="J277" s="2"/>
      <c r="K277" s="2"/>
      <c r="L277" s="3"/>
      <c r="M277" s="8"/>
      <c r="N277" s="8"/>
      <c r="O277" s="12"/>
      <c r="P277" s="4"/>
      <c r="Q277" s="4"/>
      <c r="R277" s="4"/>
      <c r="S277" s="72">
        <f t="shared" si="8"/>
        <v>0</v>
      </c>
      <c r="T277" s="72">
        <f>IF(G277="Vervalt",0,IF(G277=0,0,IF(LEN(G277)=0,0,(VLOOKUP($G277,PDC!$B$6:$I$74,6,FALSE)))))</f>
        <v>0</v>
      </c>
      <c r="U277" s="72">
        <f t="shared" si="9"/>
        <v>0</v>
      </c>
      <c r="V277" s="73">
        <f>IF(G277="Vervalt",0,IF(J277="Inkoop bij 3e partij",Q277*(1+PDC!$F$28),0))</f>
        <v>0</v>
      </c>
      <c r="W277" s="73">
        <f>IF(G277="Vervalt",0,IF(J277="Inkoop bij 3e partij",P277*(1+PDC!$F$27)+IF(G277=0,0,IF(LEN(G277)=0,0,VLOOKUP($G277,PDC!$B$6:$I$74,7,FALSE))),0))</f>
        <v>0</v>
      </c>
      <c r="X277" s="74">
        <f>IF(G277="Vervalt",0,IF(J277="Inkoop bij 3e partij",0,IF(G277=0,0,IF(LEN(G277)=0,0,VLOOKUP($G277,PDC!$B$6:$I$74,5,FALSE)))))</f>
        <v>0</v>
      </c>
      <c r="Y277" s="74">
        <f>IF(G277="Vervalt",0,IF(J277="On-Net maken",$M277*PDC!$F$23+$N277*PDC!$F$24+PDC!$F$22+$O277,0))</f>
        <v>0</v>
      </c>
    </row>
    <row r="278" spans="1:25" x14ac:dyDescent="0.3">
      <c r="A278" s="149" t="str">
        <f>IF(LEN(LocatieLijst!A278)=0,"",LocatieLijst!A278)</f>
        <v/>
      </c>
      <c r="B278" s="149" t="str">
        <f>IF(LEN(LocatieLijst!B278)=0,"",LocatieLijst!B278)</f>
        <v/>
      </c>
      <c r="C278" s="149" t="str">
        <f>IF(LEN(LocatieLijst!C278)=0,"",LocatieLijst!C278)</f>
        <v/>
      </c>
      <c r="D278" s="149" t="str">
        <f>IF(LEN(LocatieLijst!D278)=0,"",LocatieLijst!D278)</f>
        <v/>
      </c>
      <c r="E278" s="149" t="str">
        <f>IF(LEN(LocatieLijst!E278)=0,"",LocatieLijst!E278)</f>
        <v/>
      </c>
      <c r="F278" s="149" t="str">
        <f>IF(LEN(LocatieLijst!F278)=0,"",LocatieLijst!F278)</f>
        <v/>
      </c>
      <c r="G278" s="149" t="str">
        <f>IF(LEN(LocatieLijst!K278)=0,"",LocatieLijst!K278)</f>
        <v/>
      </c>
      <c r="H278" s="150" t="str">
        <f>IF(G278="Vervalt","Vervalt",IF(G278=0,"",IF(LEN(G278)=0,"",(VLOOKUP($G278,PDC!$B$6:$I$74,2,FALSE)))))</f>
        <v/>
      </c>
      <c r="I278" s="149" t="str">
        <f>IF(LEN(LocatieLijst!M278)=0,"",LocatieLijst!M278)</f>
        <v/>
      </c>
      <c r="J278" s="2"/>
      <c r="K278" s="2"/>
      <c r="L278" s="3"/>
      <c r="M278" s="8"/>
      <c r="N278" s="8"/>
      <c r="O278" s="12"/>
      <c r="P278" s="4"/>
      <c r="Q278" s="4"/>
      <c r="R278" s="4"/>
      <c r="S278" s="72">
        <f t="shared" si="8"/>
        <v>0</v>
      </c>
      <c r="T278" s="72">
        <f>IF(G278="Vervalt",0,IF(G278=0,0,IF(LEN(G278)=0,0,(VLOOKUP($G278,PDC!$B$6:$I$74,6,FALSE)))))</f>
        <v>0</v>
      </c>
      <c r="U278" s="72">
        <f t="shared" si="9"/>
        <v>0</v>
      </c>
      <c r="V278" s="73">
        <f>IF(G278="Vervalt",0,IF(J278="Inkoop bij 3e partij",Q278*(1+PDC!$F$28),0))</f>
        <v>0</v>
      </c>
      <c r="W278" s="73">
        <f>IF(G278="Vervalt",0,IF(J278="Inkoop bij 3e partij",P278*(1+PDC!$F$27)+IF(G278=0,0,IF(LEN(G278)=0,0,VLOOKUP($G278,PDC!$B$6:$I$74,7,FALSE))),0))</f>
        <v>0</v>
      </c>
      <c r="X278" s="74">
        <f>IF(G278="Vervalt",0,IF(J278="Inkoop bij 3e partij",0,IF(G278=0,0,IF(LEN(G278)=0,0,VLOOKUP($G278,PDC!$B$6:$I$74,5,FALSE)))))</f>
        <v>0</v>
      </c>
      <c r="Y278" s="74">
        <f>IF(G278="Vervalt",0,IF(J278="On-Net maken",$M278*PDC!$F$23+$N278*PDC!$F$24+PDC!$F$22+$O278,0))</f>
        <v>0</v>
      </c>
    </row>
    <row r="279" spans="1:25" x14ac:dyDescent="0.3">
      <c r="A279" s="149" t="str">
        <f>IF(LEN(LocatieLijst!A279)=0,"",LocatieLijst!A279)</f>
        <v/>
      </c>
      <c r="B279" s="149" t="str">
        <f>IF(LEN(LocatieLijst!B279)=0,"",LocatieLijst!B279)</f>
        <v/>
      </c>
      <c r="C279" s="149" t="str">
        <f>IF(LEN(LocatieLijst!C279)=0,"",LocatieLijst!C279)</f>
        <v/>
      </c>
      <c r="D279" s="149" t="str">
        <f>IF(LEN(LocatieLijst!D279)=0,"",LocatieLijst!D279)</f>
        <v/>
      </c>
      <c r="E279" s="149" t="str">
        <f>IF(LEN(LocatieLijst!E279)=0,"",LocatieLijst!E279)</f>
        <v/>
      </c>
      <c r="F279" s="149" t="str">
        <f>IF(LEN(LocatieLijst!F279)=0,"",LocatieLijst!F279)</f>
        <v/>
      </c>
      <c r="G279" s="149" t="str">
        <f>IF(LEN(LocatieLijst!K279)=0,"",LocatieLijst!K279)</f>
        <v/>
      </c>
      <c r="H279" s="150" t="str">
        <f>IF(G279="Vervalt","Vervalt",IF(G279=0,"",IF(LEN(G279)=0,"",(VLOOKUP($G279,PDC!$B$6:$I$74,2,FALSE)))))</f>
        <v/>
      </c>
      <c r="I279" s="149" t="str">
        <f>IF(LEN(LocatieLijst!M279)=0,"",LocatieLijst!M279)</f>
        <v/>
      </c>
      <c r="J279" s="2"/>
      <c r="K279" s="2"/>
      <c r="L279" s="3"/>
      <c r="M279" s="8"/>
      <c r="N279" s="8"/>
      <c r="O279" s="12"/>
      <c r="P279" s="4"/>
      <c r="Q279" s="4"/>
      <c r="R279" s="4"/>
      <c r="S279" s="72">
        <f t="shared" si="8"/>
        <v>0</v>
      </c>
      <c r="T279" s="72">
        <f>IF(G279="Vervalt",0,IF(G279=0,0,IF(LEN(G279)=0,0,(VLOOKUP($G279,PDC!$B$6:$I$74,6,FALSE)))))</f>
        <v>0</v>
      </c>
      <c r="U279" s="72">
        <f t="shared" si="9"/>
        <v>0</v>
      </c>
      <c r="V279" s="73">
        <f>IF(G279="Vervalt",0,IF(J279="Inkoop bij 3e partij",Q279*(1+PDC!$F$28),0))</f>
        <v>0</v>
      </c>
      <c r="W279" s="73">
        <f>IF(G279="Vervalt",0,IF(J279="Inkoop bij 3e partij",P279*(1+PDC!$F$27)+IF(G279=0,0,IF(LEN(G279)=0,0,VLOOKUP($G279,PDC!$B$6:$I$74,7,FALSE))),0))</f>
        <v>0</v>
      </c>
      <c r="X279" s="74">
        <f>IF(G279="Vervalt",0,IF(J279="Inkoop bij 3e partij",0,IF(G279=0,0,IF(LEN(G279)=0,0,VLOOKUP($G279,PDC!$B$6:$I$74,5,FALSE)))))</f>
        <v>0</v>
      </c>
      <c r="Y279" s="74">
        <f>IF(G279="Vervalt",0,IF(J279="On-Net maken",$M279*PDC!$F$23+$N279*PDC!$F$24+PDC!$F$22+$O279,0))</f>
        <v>0</v>
      </c>
    </row>
    <row r="280" spans="1:25" x14ac:dyDescent="0.3">
      <c r="A280" s="149" t="str">
        <f>IF(LEN(LocatieLijst!A280)=0,"",LocatieLijst!A280)</f>
        <v/>
      </c>
      <c r="B280" s="149" t="str">
        <f>IF(LEN(LocatieLijst!B280)=0,"",LocatieLijst!B280)</f>
        <v/>
      </c>
      <c r="C280" s="149" t="str">
        <f>IF(LEN(LocatieLijst!C280)=0,"",LocatieLijst!C280)</f>
        <v/>
      </c>
      <c r="D280" s="149" t="str">
        <f>IF(LEN(LocatieLijst!D280)=0,"",LocatieLijst!D280)</f>
        <v/>
      </c>
      <c r="E280" s="149" t="str">
        <f>IF(LEN(LocatieLijst!E280)=0,"",LocatieLijst!E280)</f>
        <v/>
      </c>
      <c r="F280" s="149" t="str">
        <f>IF(LEN(LocatieLijst!F280)=0,"",LocatieLijst!F280)</f>
        <v/>
      </c>
      <c r="G280" s="149" t="str">
        <f>IF(LEN(LocatieLijst!K280)=0,"",LocatieLijst!K280)</f>
        <v/>
      </c>
      <c r="H280" s="150" t="str">
        <f>IF(G280="Vervalt","Vervalt",IF(G280=0,"",IF(LEN(G280)=0,"",(VLOOKUP($G280,PDC!$B$6:$I$74,2,FALSE)))))</f>
        <v/>
      </c>
      <c r="I280" s="149" t="str">
        <f>IF(LEN(LocatieLijst!M280)=0,"",LocatieLijst!M280)</f>
        <v/>
      </c>
      <c r="J280" s="2"/>
      <c r="K280" s="2"/>
      <c r="L280" s="3"/>
      <c r="M280" s="8"/>
      <c r="N280" s="8"/>
      <c r="O280" s="12"/>
      <c r="P280" s="4"/>
      <c r="Q280" s="4"/>
      <c r="R280" s="4"/>
      <c r="S280" s="72">
        <f t="shared" si="8"/>
        <v>0</v>
      </c>
      <c r="T280" s="72">
        <f>IF(G280="Vervalt",0,IF(G280=0,0,IF(LEN(G280)=0,0,(VLOOKUP($G280,PDC!$B$6:$I$74,6,FALSE)))))</f>
        <v>0</v>
      </c>
      <c r="U280" s="72">
        <f t="shared" si="9"/>
        <v>0</v>
      </c>
      <c r="V280" s="73">
        <f>IF(G280="Vervalt",0,IF(J280="Inkoop bij 3e partij",Q280*(1+PDC!$F$28),0))</f>
        <v>0</v>
      </c>
      <c r="W280" s="73">
        <f>IF(G280="Vervalt",0,IF(J280="Inkoop bij 3e partij",P280*(1+PDC!$F$27)+IF(G280=0,0,IF(LEN(G280)=0,0,VLOOKUP($G280,PDC!$B$6:$I$74,7,FALSE))),0))</f>
        <v>0</v>
      </c>
      <c r="X280" s="74">
        <f>IF(G280="Vervalt",0,IF(J280="Inkoop bij 3e partij",0,IF(G280=0,0,IF(LEN(G280)=0,0,VLOOKUP($G280,PDC!$B$6:$I$74,5,FALSE)))))</f>
        <v>0</v>
      </c>
      <c r="Y280" s="74">
        <f>IF(G280="Vervalt",0,IF(J280="On-Net maken",$M280*PDC!$F$23+$N280*PDC!$F$24+PDC!$F$22+$O280,0))</f>
        <v>0</v>
      </c>
    </row>
    <row r="281" spans="1:25" x14ac:dyDescent="0.3">
      <c r="A281" s="149" t="str">
        <f>IF(LEN(LocatieLijst!A281)=0,"",LocatieLijst!A281)</f>
        <v/>
      </c>
      <c r="B281" s="149" t="str">
        <f>IF(LEN(LocatieLijst!B281)=0,"",LocatieLijst!B281)</f>
        <v/>
      </c>
      <c r="C281" s="149" t="str">
        <f>IF(LEN(LocatieLijst!C281)=0,"",LocatieLijst!C281)</f>
        <v/>
      </c>
      <c r="D281" s="149" t="str">
        <f>IF(LEN(LocatieLijst!D281)=0,"",LocatieLijst!D281)</f>
        <v/>
      </c>
      <c r="E281" s="149" t="str">
        <f>IF(LEN(LocatieLijst!E281)=0,"",LocatieLijst!E281)</f>
        <v/>
      </c>
      <c r="F281" s="149" t="str">
        <f>IF(LEN(LocatieLijst!F281)=0,"",LocatieLijst!F281)</f>
        <v/>
      </c>
      <c r="G281" s="149" t="str">
        <f>IF(LEN(LocatieLijst!K281)=0,"",LocatieLijst!K281)</f>
        <v/>
      </c>
      <c r="H281" s="150" t="str">
        <f>IF(G281="Vervalt","Vervalt",IF(G281=0,"",IF(LEN(G281)=0,"",(VLOOKUP($G281,PDC!$B$6:$I$74,2,FALSE)))))</f>
        <v/>
      </c>
      <c r="I281" s="149" t="str">
        <f>IF(LEN(LocatieLijst!M281)=0,"",LocatieLijst!M281)</f>
        <v/>
      </c>
      <c r="J281" s="2"/>
      <c r="K281" s="2"/>
      <c r="L281" s="3"/>
      <c r="M281" s="8"/>
      <c r="N281" s="8"/>
      <c r="O281" s="12"/>
      <c r="P281" s="4"/>
      <c r="Q281" s="4"/>
      <c r="R281" s="4"/>
      <c r="S281" s="72">
        <f t="shared" si="8"/>
        <v>0</v>
      </c>
      <c r="T281" s="72">
        <f>IF(G281="Vervalt",0,IF(G281=0,0,IF(LEN(G281)=0,0,(VLOOKUP($G281,PDC!$B$6:$I$74,6,FALSE)))))</f>
        <v>0</v>
      </c>
      <c r="U281" s="72">
        <f t="shared" si="9"/>
        <v>0</v>
      </c>
      <c r="V281" s="73">
        <f>IF(G281="Vervalt",0,IF(J281="Inkoop bij 3e partij",Q281*(1+PDC!$F$28),0))</f>
        <v>0</v>
      </c>
      <c r="W281" s="73">
        <f>IF(G281="Vervalt",0,IF(J281="Inkoop bij 3e partij",P281*(1+PDC!$F$27)+IF(G281=0,0,IF(LEN(G281)=0,0,VLOOKUP($G281,PDC!$B$6:$I$74,7,FALSE))),0))</f>
        <v>0</v>
      </c>
      <c r="X281" s="74">
        <f>IF(G281="Vervalt",0,IF(J281="Inkoop bij 3e partij",0,IF(G281=0,0,IF(LEN(G281)=0,0,VLOOKUP($G281,PDC!$B$6:$I$74,5,FALSE)))))</f>
        <v>0</v>
      </c>
      <c r="Y281" s="74">
        <f>IF(G281="Vervalt",0,IF(J281="On-Net maken",$M281*PDC!$F$23+$N281*PDC!$F$24+PDC!$F$22+$O281,0))</f>
        <v>0</v>
      </c>
    </row>
    <row r="282" spans="1:25" x14ac:dyDescent="0.3">
      <c r="A282" s="149" t="str">
        <f>IF(LEN(LocatieLijst!A282)=0,"",LocatieLijst!A282)</f>
        <v/>
      </c>
      <c r="B282" s="149" t="str">
        <f>IF(LEN(LocatieLijst!B282)=0,"",LocatieLijst!B282)</f>
        <v/>
      </c>
      <c r="C282" s="149" t="str">
        <f>IF(LEN(LocatieLijst!C282)=0,"",LocatieLijst!C282)</f>
        <v/>
      </c>
      <c r="D282" s="149" t="str">
        <f>IF(LEN(LocatieLijst!D282)=0,"",LocatieLijst!D282)</f>
        <v/>
      </c>
      <c r="E282" s="149" t="str">
        <f>IF(LEN(LocatieLijst!E282)=0,"",LocatieLijst!E282)</f>
        <v/>
      </c>
      <c r="F282" s="149" t="str">
        <f>IF(LEN(LocatieLijst!F282)=0,"",LocatieLijst!F282)</f>
        <v/>
      </c>
      <c r="G282" s="149" t="str">
        <f>IF(LEN(LocatieLijst!K282)=0,"",LocatieLijst!K282)</f>
        <v/>
      </c>
      <c r="H282" s="150" t="str">
        <f>IF(G282="Vervalt","Vervalt",IF(G282=0,"",IF(LEN(G282)=0,"",(VLOOKUP($G282,PDC!$B$6:$I$74,2,FALSE)))))</f>
        <v/>
      </c>
      <c r="I282" s="149" t="str">
        <f>IF(LEN(LocatieLijst!M282)=0,"",LocatieLijst!M282)</f>
        <v/>
      </c>
      <c r="J282" s="2"/>
      <c r="K282" s="2"/>
      <c r="L282" s="3"/>
      <c r="M282" s="8"/>
      <c r="N282" s="8"/>
      <c r="O282" s="12"/>
      <c r="P282" s="4"/>
      <c r="Q282" s="4"/>
      <c r="R282" s="4"/>
      <c r="S282" s="72">
        <f t="shared" si="8"/>
        <v>0</v>
      </c>
      <c r="T282" s="72">
        <f>IF(G282="Vervalt",0,IF(G282=0,0,IF(LEN(G282)=0,0,(VLOOKUP($G282,PDC!$B$6:$I$74,6,FALSE)))))</f>
        <v>0</v>
      </c>
      <c r="U282" s="72">
        <f t="shared" si="9"/>
        <v>0</v>
      </c>
      <c r="V282" s="73">
        <f>IF(G282="Vervalt",0,IF(J282="Inkoop bij 3e partij",Q282*(1+PDC!$F$28),0))</f>
        <v>0</v>
      </c>
      <c r="W282" s="73">
        <f>IF(G282="Vervalt",0,IF(J282="Inkoop bij 3e partij",P282*(1+PDC!$F$27)+IF(G282=0,0,IF(LEN(G282)=0,0,VLOOKUP($G282,PDC!$B$6:$I$74,7,FALSE))),0))</f>
        <v>0</v>
      </c>
      <c r="X282" s="74">
        <f>IF(G282="Vervalt",0,IF(J282="Inkoop bij 3e partij",0,IF(G282=0,0,IF(LEN(G282)=0,0,VLOOKUP($G282,PDC!$B$6:$I$74,5,FALSE)))))</f>
        <v>0</v>
      </c>
      <c r="Y282" s="74">
        <f>IF(G282="Vervalt",0,IF(J282="On-Net maken",$M282*PDC!$F$23+$N282*PDC!$F$24+PDC!$F$22+$O282,0))</f>
        <v>0</v>
      </c>
    </row>
    <row r="283" spans="1:25" x14ac:dyDescent="0.3">
      <c r="A283" s="149" t="str">
        <f>IF(LEN(LocatieLijst!A283)=0,"",LocatieLijst!A283)</f>
        <v/>
      </c>
      <c r="B283" s="149" t="str">
        <f>IF(LEN(LocatieLijst!B283)=0,"",LocatieLijst!B283)</f>
        <v/>
      </c>
      <c r="C283" s="149" t="str">
        <f>IF(LEN(LocatieLijst!C283)=0,"",LocatieLijst!C283)</f>
        <v/>
      </c>
      <c r="D283" s="149" t="str">
        <f>IF(LEN(LocatieLijst!D283)=0,"",LocatieLijst!D283)</f>
        <v/>
      </c>
      <c r="E283" s="149" t="str">
        <f>IF(LEN(LocatieLijst!E283)=0,"",LocatieLijst!E283)</f>
        <v/>
      </c>
      <c r="F283" s="149" t="str">
        <f>IF(LEN(LocatieLijst!F283)=0,"",LocatieLijst!F283)</f>
        <v/>
      </c>
      <c r="G283" s="149" t="str">
        <f>IF(LEN(LocatieLijst!K283)=0,"",LocatieLijst!K283)</f>
        <v/>
      </c>
      <c r="H283" s="150" t="str">
        <f>IF(G283="Vervalt","Vervalt",IF(G283=0,"",IF(LEN(G283)=0,"",(VLOOKUP($G283,PDC!$B$6:$I$74,2,FALSE)))))</f>
        <v/>
      </c>
      <c r="I283" s="149" t="str">
        <f>IF(LEN(LocatieLijst!M283)=0,"",LocatieLijst!M283)</f>
        <v/>
      </c>
      <c r="J283" s="2"/>
      <c r="K283" s="2"/>
      <c r="L283" s="3"/>
      <c r="M283" s="8"/>
      <c r="N283" s="8"/>
      <c r="O283" s="12"/>
      <c r="P283" s="4"/>
      <c r="Q283" s="4"/>
      <c r="R283" s="4"/>
      <c r="S283" s="72">
        <f t="shared" si="8"/>
        <v>0</v>
      </c>
      <c r="T283" s="72">
        <f>IF(G283="Vervalt",0,IF(G283=0,0,IF(LEN(G283)=0,0,(VLOOKUP($G283,PDC!$B$6:$I$74,6,FALSE)))))</f>
        <v>0</v>
      </c>
      <c r="U283" s="72">
        <f t="shared" si="9"/>
        <v>0</v>
      </c>
      <c r="V283" s="73">
        <f>IF(G283="Vervalt",0,IF(J283="Inkoop bij 3e partij",Q283*(1+PDC!$F$28),0))</f>
        <v>0</v>
      </c>
      <c r="W283" s="73">
        <f>IF(G283="Vervalt",0,IF(J283="Inkoop bij 3e partij",P283*(1+PDC!$F$27)+IF(G283=0,0,IF(LEN(G283)=0,0,VLOOKUP($G283,PDC!$B$6:$I$74,7,FALSE))),0))</f>
        <v>0</v>
      </c>
      <c r="X283" s="74">
        <f>IF(G283="Vervalt",0,IF(J283="Inkoop bij 3e partij",0,IF(G283=0,0,IF(LEN(G283)=0,0,VLOOKUP($G283,PDC!$B$6:$I$74,5,FALSE)))))</f>
        <v>0</v>
      </c>
      <c r="Y283" s="74">
        <f>IF(G283="Vervalt",0,IF(J283="On-Net maken",$M283*PDC!$F$23+$N283*PDC!$F$24+PDC!$F$22+$O283,0))</f>
        <v>0</v>
      </c>
    </row>
    <row r="284" spans="1:25" x14ac:dyDescent="0.3">
      <c r="A284" s="149" t="str">
        <f>IF(LEN(LocatieLijst!A284)=0,"",LocatieLijst!A284)</f>
        <v/>
      </c>
      <c r="B284" s="149" t="str">
        <f>IF(LEN(LocatieLijst!B284)=0,"",LocatieLijst!B284)</f>
        <v/>
      </c>
      <c r="C284" s="149" t="str">
        <f>IF(LEN(LocatieLijst!C284)=0,"",LocatieLijst!C284)</f>
        <v/>
      </c>
      <c r="D284" s="149" t="str">
        <f>IF(LEN(LocatieLijst!D284)=0,"",LocatieLijst!D284)</f>
        <v/>
      </c>
      <c r="E284" s="149" t="str">
        <f>IF(LEN(LocatieLijst!E284)=0,"",LocatieLijst!E284)</f>
        <v/>
      </c>
      <c r="F284" s="149" t="str">
        <f>IF(LEN(LocatieLijst!F284)=0,"",LocatieLijst!F284)</f>
        <v/>
      </c>
      <c r="G284" s="149" t="str">
        <f>IF(LEN(LocatieLijst!K284)=0,"",LocatieLijst!K284)</f>
        <v/>
      </c>
      <c r="H284" s="150" t="str">
        <f>IF(G284="Vervalt","Vervalt",IF(G284=0,"",IF(LEN(G284)=0,"",(VLOOKUP($G284,PDC!$B$6:$I$74,2,FALSE)))))</f>
        <v/>
      </c>
      <c r="I284" s="149" t="str">
        <f>IF(LEN(LocatieLijst!M284)=0,"",LocatieLijst!M284)</f>
        <v/>
      </c>
      <c r="J284" s="2"/>
      <c r="K284" s="2"/>
      <c r="L284" s="3"/>
      <c r="M284" s="8"/>
      <c r="N284" s="8"/>
      <c r="O284" s="12"/>
      <c r="P284" s="4"/>
      <c r="Q284" s="4"/>
      <c r="R284" s="4"/>
      <c r="S284" s="72">
        <f t="shared" si="8"/>
        <v>0</v>
      </c>
      <c r="T284" s="72">
        <f>IF(G284="Vervalt",0,IF(G284=0,0,IF(LEN(G284)=0,0,(VLOOKUP($G284,PDC!$B$6:$I$74,6,FALSE)))))</f>
        <v>0</v>
      </c>
      <c r="U284" s="72">
        <f t="shared" si="9"/>
        <v>0</v>
      </c>
      <c r="V284" s="73">
        <f>IF(G284="Vervalt",0,IF(J284="Inkoop bij 3e partij",Q284*(1+PDC!$F$28),0))</f>
        <v>0</v>
      </c>
      <c r="W284" s="73">
        <f>IF(G284="Vervalt",0,IF(J284="Inkoop bij 3e partij",P284*(1+PDC!$F$27)+IF(G284=0,0,IF(LEN(G284)=0,0,VLOOKUP($G284,PDC!$B$6:$I$74,7,FALSE))),0))</f>
        <v>0</v>
      </c>
      <c r="X284" s="74">
        <f>IF(G284="Vervalt",0,IF(J284="Inkoop bij 3e partij",0,IF(G284=0,0,IF(LEN(G284)=0,0,VLOOKUP($G284,PDC!$B$6:$I$74,5,FALSE)))))</f>
        <v>0</v>
      </c>
      <c r="Y284" s="74">
        <f>IF(G284="Vervalt",0,IF(J284="On-Net maken",$M284*PDC!$F$23+$N284*PDC!$F$24+PDC!$F$22+$O284,0))</f>
        <v>0</v>
      </c>
    </row>
    <row r="285" spans="1:25" x14ac:dyDescent="0.3">
      <c r="A285" s="149" t="str">
        <f>IF(LEN(LocatieLijst!A285)=0,"",LocatieLijst!A285)</f>
        <v/>
      </c>
      <c r="B285" s="149" t="str">
        <f>IF(LEN(LocatieLijst!B285)=0,"",LocatieLijst!B285)</f>
        <v/>
      </c>
      <c r="C285" s="149" t="str">
        <f>IF(LEN(LocatieLijst!C285)=0,"",LocatieLijst!C285)</f>
        <v/>
      </c>
      <c r="D285" s="149" t="str">
        <f>IF(LEN(LocatieLijst!D285)=0,"",LocatieLijst!D285)</f>
        <v/>
      </c>
      <c r="E285" s="149" t="str">
        <f>IF(LEN(LocatieLijst!E285)=0,"",LocatieLijst!E285)</f>
        <v/>
      </c>
      <c r="F285" s="149" t="str">
        <f>IF(LEN(LocatieLijst!F285)=0,"",LocatieLijst!F285)</f>
        <v/>
      </c>
      <c r="G285" s="149" t="str">
        <f>IF(LEN(LocatieLijst!K285)=0,"",LocatieLijst!K285)</f>
        <v/>
      </c>
      <c r="H285" s="150" t="str">
        <f>IF(G285="Vervalt","Vervalt",IF(G285=0,"",IF(LEN(G285)=0,"",(VLOOKUP($G285,PDC!$B$6:$I$74,2,FALSE)))))</f>
        <v/>
      </c>
      <c r="I285" s="149" t="str">
        <f>IF(LEN(LocatieLijst!M285)=0,"",LocatieLijst!M285)</f>
        <v/>
      </c>
      <c r="J285" s="2"/>
      <c r="K285" s="2"/>
      <c r="L285" s="3"/>
      <c r="M285" s="8"/>
      <c r="N285" s="8"/>
      <c r="O285" s="12"/>
      <c r="P285" s="4"/>
      <c r="Q285" s="4"/>
      <c r="R285" s="4"/>
      <c r="S285" s="72">
        <f t="shared" si="8"/>
        <v>0</v>
      </c>
      <c r="T285" s="72">
        <f>IF(G285="Vervalt",0,IF(G285=0,0,IF(LEN(G285)=0,0,(VLOOKUP($G285,PDC!$B$6:$I$74,6,FALSE)))))</f>
        <v>0</v>
      </c>
      <c r="U285" s="72">
        <f t="shared" si="9"/>
        <v>0</v>
      </c>
      <c r="V285" s="73">
        <f>IF(G285="Vervalt",0,IF(J285="Inkoop bij 3e partij",Q285*(1+PDC!$F$28),0))</f>
        <v>0</v>
      </c>
      <c r="W285" s="73">
        <f>IF(G285="Vervalt",0,IF(J285="Inkoop bij 3e partij",P285*(1+PDC!$F$27)+IF(G285=0,0,IF(LEN(G285)=0,0,VLOOKUP($G285,PDC!$B$6:$I$74,7,FALSE))),0))</f>
        <v>0</v>
      </c>
      <c r="X285" s="74">
        <f>IF(G285="Vervalt",0,IF(J285="Inkoop bij 3e partij",0,IF(G285=0,0,IF(LEN(G285)=0,0,VLOOKUP($G285,PDC!$B$6:$I$74,5,FALSE)))))</f>
        <v>0</v>
      </c>
      <c r="Y285" s="74">
        <f>IF(G285="Vervalt",0,IF(J285="On-Net maken",$M285*PDC!$F$23+$N285*PDC!$F$24+PDC!$F$22+$O285,0))</f>
        <v>0</v>
      </c>
    </row>
    <row r="286" spans="1:25" x14ac:dyDescent="0.3">
      <c r="A286" s="149" t="str">
        <f>IF(LEN(LocatieLijst!A286)=0,"",LocatieLijst!A286)</f>
        <v/>
      </c>
      <c r="B286" s="149" t="str">
        <f>IF(LEN(LocatieLijst!B286)=0,"",LocatieLijst!B286)</f>
        <v/>
      </c>
      <c r="C286" s="149" t="str">
        <f>IF(LEN(LocatieLijst!C286)=0,"",LocatieLijst!C286)</f>
        <v/>
      </c>
      <c r="D286" s="149" t="str">
        <f>IF(LEN(LocatieLijst!D286)=0,"",LocatieLijst!D286)</f>
        <v/>
      </c>
      <c r="E286" s="149" t="str">
        <f>IF(LEN(LocatieLijst!E286)=0,"",LocatieLijst!E286)</f>
        <v/>
      </c>
      <c r="F286" s="149" t="str">
        <f>IF(LEN(LocatieLijst!F286)=0,"",LocatieLijst!F286)</f>
        <v/>
      </c>
      <c r="G286" s="149" t="str">
        <f>IF(LEN(LocatieLijst!K286)=0,"",LocatieLijst!K286)</f>
        <v/>
      </c>
      <c r="H286" s="150" t="str">
        <f>IF(G286="Vervalt","Vervalt",IF(G286=0,"",IF(LEN(G286)=0,"",(VLOOKUP($G286,PDC!$B$6:$I$74,2,FALSE)))))</f>
        <v/>
      </c>
      <c r="I286" s="149" t="str">
        <f>IF(LEN(LocatieLijst!M286)=0,"",LocatieLijst!M286)</f>
        <v/>
      </c>
      <c r="J286" s="2"/>
      <c r="K286" s="2"/>
      <c r="L286" s="3"/>
      <c r="M286" s="8"/>
      <c r="N286" s="8"/>
      <c r="O286" s="12"/>
      <c r="P286" s="4"/>
      <c r="Q286" s="4"/>
      <c r="R286" s="4"/>
      <c r="S286" s="72">
        <f t="shared" si="8"/>
        <v>0</v>
      </c>
      <c r="T286" s="72">
        <f>IF(G286="Vervalt",0,IF(G286=0,0,IF(LEN(G286)=0,0,(VLOOKUP($G286,PDC!$B$6:$I$74,6,FALSE)))))</f>
        <v>0</v>
      </c>
      <c r="U286" s="72">
        <f t="shared" si="9"/>
        <v>0</v>
      </c>
      <c r="V286" s="73">
        <f>IF(G286="Vervalt",0,IF(J286="Inkoop bij 3e partij",Q286*(1+PDC!$F$28),0))</f>
        <v>0</v>
      </c>
      <c r="W286" s="73">
        <f>IF(G286="Vervalt",0,IF(J286="Inkoop bij 3e partij",P286*(1+PDC!$F$27)+IF(G286=0,0,IF(LEN(G286)=0,0,VLOOKUP($G286,PDC!$B$6:$I$74,7,FALSE))),0))</f>
        <v>0</v>
      </c>
      <c r="X286" s="74">
        <f>IF(G286="Vervalt",0,IF(J286="Inkoop bij 3e partij",0,IF(G286=0,0,IF(LEN(G286)=0,0,VLOOKUP($G286,PDC!$B$6:$I$74,5,FALSE)))))</f>
        <v>0</v>
      </c>
      <c r="Y286" s="74">
        <f>IF(G286="Vervalt",0,IF(J286="On-Net maken",$M286*PDC!$F$23+$N286*PDC!$F$24+PDC!$F$22+$O286,0))</f>
        <v>0</v>
      </c>
    </row>
    <row r="287" spans="1:25" x14ac:dyDescent="0.3">
      <c r="A287" s="149" t="str">
        <f>IF(LEN(LocatieLijst!A287)=0,"",LocatieLijst!A287)</f>
        <v/>
      </c>
      <c r="B287" s="149" t="str">
        <f>IF(LEN(LocatieLijst!B287)=0,"",LocatieLijst!B287)</f>
        <v/>
      </c>
      <c r="C287" s="149" t="str">
        <f>IF(LEN(LocatieLijst!C287)=0,"",LocatieLijst!C287)</f>
        <v/>
      </c>
      <c r="D287" s="149" t="str">
        <f>IF(LEN(LocatieLijst!D287)=0,"",LocatieLijst!D287)</f>
        <v/>
      </c>
      <c r="E287" s="149" t="str">
        <f>IF(LEN(LocatieLijst!E287)=0,"",LocatieLijst!E287)</f>
        <v/>
      </c>
      <c r="F287" s="149" t="str">
        <f>IF(LEN(LocatieLijst!F287)=0,"",LocatieLijst!F287)</f>
        <v/>
      </c>
      <c r="G287" s="149" t="str">
        <f>IF(LEN(LocatieLijst!K287)=0,"",LocatieLijst!K287)</f>
        <v/>
      </c>
      <c r="H287" s="150" t="str">
        <f>IF(G287="Vervalt","Vervalt",IF(G287=0,"",IF(LEN(G287)=0,"",(VLOOKUP($G287,PDC!$B$6:$I$74,2,FALSE)))))</f>
        <v/>
      </c>
      <c r="I287" s="149" t="str">
        <f>IF(LEN(LocatieLijst!M287)=0,"",LocatieLijst!M287)</f>
        <v/>
      </c>
      <c r="J287" s="2"/>
      <c r="K287" s="2"/>
      <c r="L287" s="3"/>
      <c r="M287" s="8"/>
      <c r="N287" s="8"/>
      <c r="O287" s="12"/>
      <c r="P287" s="4"/>
      <c r="Q287" s="4"/>
      <c r="R287" s="4"/>
      <c r="S287" s="72">
        <f t="shared" si="8"/>
        <v>0</v>
      </c>
      <c r="T287" s="72">
        <f>IF(G287="Vervalt",0,IF(G287=0,0,IF(LEN(G287)=0,0,(VLOOKUP($G287,PDC!$B$6:$I$74,6,FALSE)))))</f>
        <v>0</v>
      </c>
      <c r="U287" s="72">
        <f t="shared" si="9"/>
        <v>0</v>
      </c>
      <c r="V287" s="73">
        <f>IF(G287="Vervalt",0,IF(J287="Inkoop bij 3e partij",Q287*(1+PDC!$F$28),0))</f>
        <v>0</v>
      </c>
      <c r="W287" s="73">
        <f>IF(G287="Vervalt",0,IF(J287="Inkoop bij 3e partij",P287*(1+PDC!$F$27)+IF(G287=0,0,IF(LEN(G287)=0,0,VLOOKUP($G287,PDC!$B$6:$I$74,7,FALSE))),0))</f>
        <v>0</v>
      </c>
      <c r="X287" s="74">
        <f>IF(G287="Vervalt",0,IF(J287="Inkoop bij 3e partij",0,IF(G287=0,0,IF(LEN(G287)=0,0,VLOOKUP($G287,PDC!$B$6:$I$74,5,FALSE)))))</f>
        <v>0</v>
      </c>
      <c r="Y287" s="74">
        <f>IF(G287="Vervalt",0,IF(J287="On-Net maken",$M287*PDC!$F$23+$N287*PDC!$F$24+PDC!$F$22+$O287,0))</f>
        <v>0</v>
      </c>
    </row>
    <row r="288" spans="1:25" x14ac:dyDescent="0.3">
      <c r="A288" s="149" t="str">
        <f>IF(LEN(LocatieLijst!A288)=0,"",LocatieLijst!A288)</f>
        <v/>
      </c>
      <c r="B288" s="149" t="str">
        <f>IF(LEN(LocatieLijst!B288)=0,"",LocatieLijst!B288)</f>
        <v/>
      </c>
      <c r="C288" s="149" t="str">
        <f>IF(LEN(LocatieLijst!C288)=0,"",LocatieLijst!C288)</f>
        <v/>
      </c>
      <c r="D288" s="149" t="str">
        <f>IF(LEN(LocatieLijst!D288)=0,"",LocatieLijst!D288)</f>
        <v/>
      </c>
      <c r="E288" s="149" t="str">
        <f>IF(LEN(LocatieLijst!E288)=0,"",LocatieLijst!E288)</f>
        <v/>
      </c>
      <c r="F288" s="149" t="str">
        <f>IF(LEN(LocatieLijst!F288)=0,"",LocatieLijst!F288)</f>
        <v/>
      </c>
      <c r="G288" s="149" t="str">
        <f>IF(LEN(LocatieLijst!K288)=0,"",LocatieLijst!K288)</f>
        <v/>
      </c>
      <c r="H288" s="150" t="str">
        <f>IF(G288="Vervalt","Vervalt",IF(G288=0,"",IF(LEN(G288)=0,"",(VLOOKUP($G288,PDC!$B$6:$I$74,2,FALSE)))))</f>
        <v/>
      </c>
      <c r="I288" s="149" t="str">
        <f>IF(LEN(LocatieLijst!M288)=0,"",LocatieLijst!M288)</f>
        <v/>
      </c>
      <c r="J288" s="2"/>
      <c r="K288" s="2"/>
      <c r="L288" s="3"/>
      <c r="M288" s="8"/>
      <c r="N288" s="8"/>
      <c r="O288" s="12"/>
      <c r="P288" s="4"/>
      <c r="Q288" s="4"/>
      <c r="R288" s="4"/>
      <c r="S288" s="72">
        <f t="shared" si="8"/>
        <v>0</v>
      </c>
      <c r="T288" s="72">
        <f>IF(G288="Vervalt",0,IF(G288=0,0,IF(LEN(G288)=0,0,(VLOOKUP($G288,PDC!$B$6:$I$74,6,FALSE)))))</f>
        <v>0</v>
      </c>
      <c r="U288" s="72">
        <f t="shared" si="9"/>
        <v>0</v>
      </c>
      <c r="V288" s="73">
        <f>IF(G288="Vervalt",0,IF(J288="Inkoop bij 3e partij",Q288*(1+PDC!$F$28),0))</f>
        <v>0</v>
      </c>
      <c r="W288" s="73">
        <f>IF(G288="Vervalt",0,IF(J288="Inkoop bij 3e partij",P288*(1+PDC!$F$27)+IF(G288=0,0,IF(LEN(G288)=0,0,VLOOKUP($G288,PDC!$B$6:$I$74,7,FALSE))),0))</f>
        <v>0</v>
      </c>
      <c r="X288" s="74">
        <f>IF(G288="Vervalt",0,IF(J288="Inkoop bij 3e partij",0,IF(G288=0,0,IF(LEN(G288)=0,0,VLOOKUP($G288,PDC!$B$6:$I$74,5,FALSE)))))</f>
        <v>0</v>
      </c>
      <c r="Y288" s="74">
        <f>IF(G288="Vervalt",0,IF(J288="On-Net maken",$M288*PDC!$F$23+$N288*PDC!$F$24+PDC!$F$22+$O288,0))</f>
        <v>0</v>
      </c>
    </row>
    <row r="289" spans="1:25" x14ac:dyDescent="0.3">
      <c r="A289" s="149" t="str">
        <f>IF(LEN(LocatieLijst!A289)=0,"",LocatieLijst!A289)</f>
        <v/>
      </c>
      <c r="B289" s="149" t="str">
        <f>IF(LEN(LocatieLijst!B289)=0,"",LocatieLijst!B289)</f>
        <v/>
      </c>
      <c r="C289" s="149" t="str">
        <f>IF(LEN(LocatieLijst!C289)=0,"",LocatieLijst!C289)</f>
        <v/>
      </c>
      <c r="D289" s="149" t="str">
        <f>IF(LEN(LocatieLijst!D289)=0,"",LocatieLijst!D289)</f>
        <v/>
      </c>
      <c r="E289" s="149" t="str">
        <f>IF(LEN(LocatieLijst!E289)=0,"",LocatieLijst!E289)</f>
        <v/>
      </c>
      <c r="F289" s="149" t="str">
        <f>IF(LEN(LocatieLijst!F289)=0,"",LocatieLijst!F289)</f>
        <v/>
      </c>
      <c r="G289" s="149" t="str">
        <f>IF(LEN(LocatieLijst!K289)=0,"",LocatieLijst!K289)</f>
        <v/>
      </c>
      <c r="H289" s="150" t="str">
        <f>IF(G289="Vervalt","Vervalt",IF(G289=0,"",IF(LEN(G289)=0,"",(VLOOKUP($G289,PDC!$B$6:$I$74,2,FALSE)))))</f>
        <v/>
      </c>
      <c r="I289" s="149" t="str">
        <f>IF(LEN(LocatieLijst!M289)=0,"",LocatieLijst!M289)</f>
        <v/>
      </c>
      <c r="J289" s="2"/>
      <c r="K289" s="2"/>
      <c r="L289" s="3"/>
      <c r="M289" s="8"/>
      <c r="N289" s="8"/>
      <c r="O289" s="12"/>
      <c r="P289" s="4"/>
      <c r="Q289" s="4"/>
      <c r="R289" s="4"/>
      <c r="S289" s="72">
        <f t="shared" si="8"/>
        <v>0</v>
      </c>
      <c r="T289" s="72">
        <f>IF(G289="Vervalt",0,IF(G289=0,0,IF(LEN(G289)=0,0,(VLOOKUP($G289,PDC!$B$6:$I$74,6,FALSE)))))</f>
        <v>0</v>
      </c>
      <c r="U289" s="72">
        <f t="shared" si="9"/>
        <v>0</v>
      </c>
      <c r="V289" s="73">
        <f>IF(G289="Vervalt",0,IF(J289="Inkoop bij 3e partij",Q289*(1+PDC!$F$28),0))</f>
        <v>0</v>
      </c>
      <c r="W289" s="73">
        <f>IF(G289="Vervalt",0,IF(J289="Inkoop bij 3e partij",P289*(1+PDC!$F$27)+IF(G289=0,0,IF(LEN(G289)=0,0,VLOOKUP($G289,PDC!$B$6:$I$74,7,FALSE))),0))</f>
        <v>0</v>
      </c>
      <c r="X289" s="74">
        <f>IF(G289="Vervalt",0,IF(J289="Inkoop bij 3e partij",0,IF(G289=0,0,IF(LEN(G289)=0,0,VLOOKUP($G289,PDC!$B$6:$I$74,5,FALSE)))))</f>
        <v>0</v>
      </c>
      <c r="Y289" s="74">
        <f>IF(G289="Vervalt",0,IF(J289="On-Net maken",$M289*PDC!$F$23+$N289*PDC!$F$24+PDC!$F$22+$O289,0))</f>
        <v>0</v>
      </c>
    </row>
    <row r="290" spans="1:25" x14ac:dyDescent="0.3">
      <c r="A290" s="149" t="str">
        <f>IF(LEN(LocatieLijst!A290)=0,"",LocatieLijst!A290)</f>
        <v/>
      </c>
      <c r="B290" s="149" t="str">
        <f>IF(LEN(LocatieLijst!B290)=0,"",LocatieLijst!B290)</f>
        <v/>
      </c>
      <c r="C290" s="149" t="str">
        <f>IF(LEN(LocatieLijst!C290)=0,"",LocatieLijst!C290)</f>
        <v/>
      </c>
      <c r="D290" s="149" t="str">
        <f>IF(LEN(LocatieLijst!D290)=0,"",LocatieLijst!D290)</f>
        <v/>
      </c>
      <c r="E290" s="149" t="str">
        <f>IF(LEN(LocatieLijst!E290)=0,"",LocatieLijst!E290)</f>
        <v/>
      </c>
      <c r="F290" s="149" t="str">
        <f>IF(LEN(LocatieLijst!F290)=0,"",LocatieLijst!F290)</f>
        <v/>
      </c>
      <c r="G290" s="149" t="str">
        <f>IF(LEN(LocatieLijst!K290)=0,"",LocatieLijst!K290)</f>
        <v/>
      </c>
      <c r="H290" s="150" t="str">
        <f>IF(G290="Vervalt","Vervalt",IF(G290=0,"",IF(LEN(G290)=0,"",(VLOOKUP($G290,PDC!$B$6:$I$74,2,FALSE)))))</f>
        <v/>
      </c>
      <c r="I290" s="149" t="str">
        <f>IF(LEN(LocatieLijst!M290)=0,"",LocatieLijst!M290)</f>
        <v/>
      </c>
      <c r="J290" s="2"/>
      <c r="K290" s="2"/>
      <c r="L290" s="3"/>
      <c r="M290" s="8"/>
      <c r="N290" s="8"/>
      <c r="O290" s="12"/>
      <c r="P290" s="4"/>
      <c r="Q290" s="4"/>
      <c r="R290" s="4"/>
      <c r="S290" s="72">
        <f t="shared" si="8"/>
        <v>0</v>
      </c>
      <c r="T290" s="72">
        <f>IF(G290="Vervalt",0,IF(G290=0,0,IF(LEN(G290)=0,0,(VLOOKUP($G290,PDC!$B$6:$I$74,6,FALSE)))))</f>
        <v>0</v>
      </c>
      <c r="U290" s="72">
        <f t="shared" si="9"/>
        <v>0</v>
      </c>
      <c r="V290" s="73">
        <f>IF(G290="Vervalt",0,IF(J290="Inkoop bij 3e partij",Q290*(1+PDC!$F$28),0))</f>
        <v>0</v>
      </c>
      <c r="W290" s="73">
        <f>IF(G290="Vervalt",0,IF(J290="Inkoop bij 3e partij",P290*(1+PDC!$F$27)+IF(G290=0,0,IF(LEN(G290)=0,0,VLOOKUP($G290,PDC!$B$6:$I$74,7,FALSE))),0))</f>
        <v>0</v>
      </c>
      <c r="X290" s="74">
        <f>IF(G290="Vervalt",0,IF(J290="Inkoop bij 3e partij",0,IF(G290=0,0,IF(LEN(G290)=0,0,VLOOKUP($G290,PDC!$B$6:$I$74,5,FALSE)))))</f>
        <v>0</v>
      </c>
      <c r="Y290" s="74">
        <f>IF(G290="Vervalt",0,IF(J290="On-Net maken",$M290*PDC!$F$23+$N290*PDC!$F$24+PDC!$F$22+$O290,0))</f>
        <v>0</v>
      </c>
    </row>
    <row r="291" spans="1:25" x14ac:dyDescent="0.3">
      <c r="A291" s="149" t="str">
        <f>IF(LEN(LocatieLijst!A291)=0,"",LocatieLijst!A291)</f>
        <v/>
      </c>
      <c r="B291" s="149" t="str">
        <f>IF(LEN(LocatieLijst!B291)=0,"",LocatieLijst!B291)</f>
        <v/>
      </c>
      <c r="C291" s="149" t="str">
        <f>IF(LEN(LocatieLijst!C291)=0,"",LocatieLijst!C291)</f>
        <v/>
      </c>
      <c r="D291" s="149" t="str">
        <f>IF(LEN(LocatieLijst!D291)=0,"",LocatieLijst!D291)</f>
        <v/>
      </c>
      <c r="E291" s="149" t="str">
        <f>IF(LEN(LocatieLijst!E291)=0,"",LocatieLijst!E291)</f>
        <v/>
      </c>
      <c r="F291" s="149" t="str">
        <f>IF(LEN(LocatieLijst!F291)=0,"",LocatieLijst!F291)</f>
        <v/>
      </c>
      <c r="G291" s="149" t="str">
        <f>IF(LEN(LocatieLijst!K291)=0,"",LocatieLijst!K291)</f>
        <v/>
      </c>
      <c r="H291" s="150" t="str">
        <f>IF(G291="Vervalt","Vervalt",IF(G291=0,"",IF(LEN(G291)=0,"",(VLOOKUP($G291,PDC!$B$6:$I$74,2,FALSE)))))</f>
        <v/>
      </c>
      <c r="I291" s="149" t="str">
        <f>IF(LEN(LocatieLijst!M291)=0,"",LocatieLijst!M291)</f>
        <v/>
      </c>
      <c r="J291" s="2"/>
      <c r="K291" s="2"/>
      <c r="L291" s="3"/>
      <c r="M291" s="8"/>
      <c r="N291" s="8"/>
      <c r="O291" s="12"/>
      <c r="P291" s="4"/>
      <c r="Q291" s="4"/>
      <c r="R291" s="4"/>
      <c r="S291" s="72">
        <f t="shared" si="8"/>
        <v>0</v>
      </c>
      <c r="T291" s="72">
        <f>IF(G291="Vervalt",0,IF(G291=0,0,IF(LEN(G291)=0,0,(VLOOKUP($G291,PDC!$B$6:$I$74,6,FALSE)))))</f>
        <v>0</v>
      </c>
      <c r="U291" s="72">
        <f t="shared" si="9"/>
        <v>0</v>
      </c>
      <c r="V291" s="73">
        <f>IF(G291="Vervalt",0,IF(J291="Inkoop bij 3e partij",Q291*(1+PDC!$F$28),0))</f>
        <v>0</v>
      </c>
      <c r="W291" s="73">
        <f>IF(G291="Vervalt",0,IF(J291="Inkoop bij 3e partij",P291*(1+PDC!$F$27)+IF(G291=0,0,IF(LEN(G291)=0,0,VLOOKUP($G291,PDC!$B$6:$I$74,7,FALSE))),0))</f>
        <v>0</v>
      </c>
      <c r="X291" s="74">
        <f>IF(G291="Vervalt",0,IF(J291="Inkoop bij 3e partij",0,IF(G291=0,0,IF(LEN(G291)=0,0,VLOOKUP($G291,PDC!$B$6:$I$74,5,FALSE)))))</f>
        <v>0</v>
      </c>
      <c r="Y291" s="74">
        <f>IF(G291="Vervalt",0,IF(J291="On-Net maken",$M291*PDC!$F$23+$N291*PDC!$F$24+PDC!$F$22+$O291,0))</f>
        <v>0</v>
      </c>
    </row>
    <row r="292" spans="1:25" x14ac:dyDescent="0.3">
      <c r="A292" s="149" t="str">
        <f>IF(LEN(LocatieLijst!A292)=0,"",LocatieLijst!A292)</f>
        <v/>
      </c>
      <c r="B292" s="149" t="str">
        <f>IF(LEN(LocatieLijst!B292)=0,"",LocatieLijst!B292)</f>
        <v/>
      </c>
      <c r="C292" s="149" t="str">
        <f>IF(LEN(LocatieLijst!C292)=0,"",LocatieLijst!C292)</f>
        <v/>
      </c>
      <c r="D292" s="149" t="str">
        <f>IF(LEN(LocatieLijst!D292)=0,"",LocatieLijst!D292)</f>
        <v/>
      </c>
      <c r="E292" s="149" t="str">
        <f>IF(LEN(LocatieLijst!E292)=0,"",LocatieLijst!E292)</f>
        <v/>
      </c>
      <c r="F292" s="149" t="str">
        <f>IF(LEN(LocatieLijst!F292)=0,"",LocatieLijst!F292)</f>
        <v/>
      </c>
      <c r="G292" s="149" t="str">
        <f>IF(LEN(LocatieLijst!K292)=0,"",LocatieLijst!K292)</f>
        <v/>
      </c>
      <c r="H292" s="150" t="str">
        <f>IF(G292="Vervalt","Vervalt",IF(G292=0,"",IF(LEN(G292)=0,"",(VLOOKUP($G292,PDC!$B$6:$I$74,2,FALSE)))))</f>
        <v/>
      </c>
      <c r="I292" s="149" t="str">
        <f>IF(LEN(LocatieLijst!M292)=0,"",LocatieLijst!M292)</f>
        <v/>
      </c>
      <c r="J292" s="2"/>
      <c r="K292" s="2"/>
      <c r="L292" s="3"/>
      <c r="M292" s="8"/>
      <c r="N292" s="8"/>
      <c r="O292" s="12"/>
      <c r="P292" s="4"/>
      <c r="Q292" s="4"/>
      <c r="R292" s="4"/>
      <c r="S292" s="72">
        <f t="shared" si="8"/>
        <v>0</v>
      </c>
      <c r="T292" s="72">
        <f>IF(G292="Vervalt",0,IF(G292=0,0,IF(LEN(G292)=0,0,(VLOOKUP($G292,PDC!$B$6:$I$74,6,FALSE)))))</f>
        <v>0</v>
      </c>
      <c r="U292" s="72">
        <f t="shared" si="9"/>
        <v>0</v>
      </c>
      <c r="V292" s="73">
        <f>IF(G292="Vervalt",0,IF(J292="Inkoop bij 3e partij",Q292*(1+PDC!$F$28),0))</f>
        <v>0</v>
      </c>
      <c r="W292" s="73">
        <f>IF(G292="Vervalt",0,IF(J292="Inkoop bij 3e partij",P292*(1+PDC!$F$27)+IF(G292=0,0,IF(LEN(G292)=0,0,VLOOKUP($G292,PDC!$B$6:$I$74,7,FALSE))),0))</f>
        <v>0</v>
      </c>
      <c r="X292" s="74">
        <f>IF(G292="Vervalt",0,IF(J292="Inkoop bij 3e partij",0,IF(G292=0,0,IF(LEN(G292)=0,0,VLOOKUP($G292,PDC!$B$6:$I$74,5,FALSE)))))</f>
        <v>0</v>
      </c>
      <c r="Y292" s="74">
        <f>IF(G292="Vervalt",0,IF(J292="On-Net maken",$M292*PDC!$F$23+$N292*PDC!$F$24+PDC!$F$22+$O292,0))</f>
        <v>0</v>
      </c>
    </row>
    <row r="293" spans="1:25" x14ac:dyDescent="0.3">
      <c r="A293" s="149" t="str">
        <f>IF(LEN(LocatieLijst!A293)=0,"",LocatieLijst!A293)</f>
        <v/>
      </c>
      <c r="B293" s="149" t="str">
        <f>IF(LEN(LocatieLijst!B293)=0,"",LocatieLijst!B293)</f>
        <v/>
      </c>
      <c r="C293" s="149" t="str">
        <f>IF(LEN(LocatieLijst!C293)=0,"",LocatieLijst!C293)</f>
        <v/>
      </c>
      <c r="D293" s="149" t="str">
        <f>IF(LEN(LocatieLijst!D293)=0,"",LocatieLijst!D293)</f>
        <v/>
      </c>
      <c r="E293" s="149" t="str">
        <f>IF(LEN(LocatieLijst!E293)=0,"",LocatieLijst!E293)</f>
        <v/>
      </c>
      <c r="F293" s="149" t="str">
        <f>IF(LEN(LocatieLijst!F293)=0,"",LocatieLijst!F293)</f>
        <v/>
      </c>
      <c r="G293" s="149" t="str">
        <f>IF(LEN(LocatieLijst!K293)=0,"",LocatieLijst!K293)</f>
        <v/>
      </c>
      <c r="H293" s="150" t="str">
        <f>IF(G293="Vervalt","Vervalt",IF(G293=0,"",IF(LEN(G293)=0,"",(VLOOKUP($G293,PDC!$B$6:$I$74,2,FALSE)))))</f>
        <v/>
      </c>
      <c r="I293" s="149" t="str">
        <f>IF(LEN(LocatieLijst!M293)=0,"",LocatieLijst!M293)</f>
        <v/>
      </c>
      <c r="J293" s="2"/>
      <c r="K293" s="2"/>
      <c r="L293" s="3"/>
      <c r="M293" s="8"/>
      <c r="N293" s="8"/>
      <c r="O293" s="12"/>
      <c r="P293" s="4"/>
      <c r="Q293" s="4"/>
      <c r="R293" s="4"/>
      <c r="S293" s="72">
        <f t="shared" si="8"/>
        <v>0</v>
      </c>
      <c r="T293" s="72">
        <f>IF(G293="Vervalt",0,IF(G293=0,0,IF(LEN(G293)=0,0,(VLOOKUP($G293,PDC!$B$6:$I$74,6,FALSE)))))</f>
        <v>0</v>
      </c>
      <c r="U293" s="72">
        <f t="shared" si="9"/>
        <v>0</v>
      </c>
      <c r="V293" s="73">
        <f>IF(G293="Vervalt",0,IF(J293="Inkoop bij 3e partij",Q293*(1+PDC!$F$28),0))</f>
        <v>0</v>
      </c>
      <c r="W293" s="73">
        <f>IF(G293="Vervalt",0,IF(J293="Inkoop bij 3e partij",P293*(1+PDC!$F$27)+IF(G293=0,0,IF(LEN(G293)=0,0,VLOOKUP($G293,PDC!$B$6:$I$74,7,FALSE))),0))</f>
        <v>0</v>
      </c>
      <c r="X293" s="74">
        <f>IF(G293="Vervalt",0,IF(J293="Inkoop bij 3e partij",0,IF(G293=0,0,IF(LEN(G293)=0,0,VLOOKUP($G293,PDC!$B$6:$I$74,5,FALSE)))))</f>
        <v>0</v>
      </c>
      <c r="Y293" s="74">
        <f>IF(G293="Vervalt",0,IF(J293="On-Net maken",$M293*PDC!$F$23+$N293*PDC!$F$24+PDC!$F$22+$O293,0))</f>
        <v>0</v>
      </c>
    </row>
    <row r="294" spans="1:25" x14ac:dyDescent="0.3">
      <c r="A294" s="149" t="str">
        <f>IF(LEN(LocatieLijst!A294)=0,"",LocatieLijst!A294)</f>
        <v/>
      </c>
      <c r="B294" s="149" t="str">
        <f>IF(LEN(LocatieLijst!B294)=0,"",LocatieLijst!B294)</f>
        <v/>
      </c>
      <c r="C294" s="149" t="str">
        <f>IF(LEN(LocatieLijst!C294)=0,"",LocatieLijst!C294)</f>
        <v/>
      </c>
      <c r="D294" s="149" t="str">
        <f>IF(LEN(LocatieLijst!D294)=0,"",LocatieLijst!D294)</f>
        <v/>
      </c>
      <c r="E294" s="149" t="str">
        <f>IF(LEN(LocatieLijst!E294)=0,"",LocatieLijst!E294)</f>
        <v/>
      </c>
      <c r="F294" s="149" t="str">
        <f>IF(LEN(LocatieLijst!F294)=0,"",LocatieLijst!F294)</f>
        <v/>
      </c>
      <c r="G294" s="149" t="str">
        <f>IF(LEN(LocatieLijst!K294)=0,"",LocatieLijst!K294)</f>
        <v/>
      </c>
      <c r="H294" s="150" t="str">
        <f>IF(G294="Vervalt","Vervalt",IF(G294=0,"",IF(LEN(G294)=0,"",(VLOOKUP($G294,PDC!$B$6:$I$74,2,FALSE)))))</f>
        <v/>
      </c>
      <c r="I294" s="149" t="str">
        <f>IF(LEN(LocatieLijst!M294)=0,"",LocatieLijst!M294)</f>
        <v/>
      </c>
      <c r="J294" s="2"/>
      <c r="K294" s="2"/>
      <c r="L294" s="3"/>
      <c r="M294" s="8"/>
      <c r="N294" s="8"/>
      <c r="O294" s="12"/>
      <c r="P294" s="4"/>
      <c r="Q294" s="4"/>
      <c r="R294" s="4"/>
      <c r="S294" s="72">
        <f t="shared" si="8"/>
        <v>0</v>
      </c>
      <c r="T294" s="72">
        <f>IF(G294="Vervalt",0,IF(G294=0,0,IF(LEN(G294)=0,0,(VLOOKUP($G294,PDC!$B$6:$I$74,6,FALSE)))))</f>
        <v>0</v>
      </c>
      <c r="U294" s="72">
        <f t="shared" si="9"/>
        <v>0</v>
      </c>
      <c r="V294" s="73">
        <f>IF(G294="Vervalt",0,IF(J294="Inkoop bij 3e partij",Q294*(1+PDC!$F$28),0))</f>
        <v>0</v>
      </c>
      <c r="W294" s="73">
        <f>IF(G294="Vervalt",0,IF(J294="Inkoop bij 3e partij",P294*(1+PDC!$F$27)+IF(G294=0,0,IF(LEN(G294)=0,0,VLOOKUP($G294,PDC!$B$6:$I$74,7,FALSE))),0))</f>
        <v>0</v>
      </c>
      <c r="X294" s="74">
        <f>IF(G294="Vervalt",0,IF(J294="Inkoop bij 3e partij",0,IF(G294=0,0,IF(LEN(G294)=0,0,VLOOKUP($G294,PDC!$B$6:$I$74,5,FALSE)))))</f>
        <v>0</v>
      </c>
      <c r="Y294" s="74">
        <f>IF(G294="Vervalt",0,IF(J294="On-Net maken",$M294*PDC!$F$23+$N294*PDC!$F$24+PDC!$F$22+$O294,0))</f>
        <v>0</v>
      </c>
    </row>
    <row r="295" spans="1:25" x14ac:dyDescent="0.3">
      <c r="A295" s="149" t="str">
        <f>IF(LEN(LocatieLijst!A295)=0,"",LocatieLijst!A295)</f>
        <v/>
      </c>
      <c r="B295" s="149" t="str">
        <f>IF(LEN(LocatieLijst!B295)=0,"",LocatieLijst!B295)</f>
        <v/>
      </c>
      <c r="C295" s="149" t="str">
        <f>IF(LEN(LocatieLijst!C295)=0,"",LocatieLijst!C295)</f>
        <v/>
      </c>
      <c r="D295" s="149" t="str">
        <f>IF(LEN(LocatieLijst!D295)=0,"",LocatieLijst!D295)</f>
        <v/>
      </c>
      <c r="E295" s="149" t="str">
        <f>IF(LEN(LocatieLijst!E295)=0,"",LocatieLijst!E295)</f>
        <v/>
      </c>
      <c r="F295" s="149" t="str">
        <f>IF(LEN(LocatieLijst!F295)=0,"",LocatieLijst!F295)</f>
        <v/>
      </c>
      <c r="G295" s="149" t="str">
        <f>IF(LEN(LocatieLijst!K295)=0,"",LocatieLijst!K295)</f>
        <v/>
      </c>
      <c r="H295" s="150" t="str">
        <f>IF(G295="Vervalt","Vervalt",IF(G295=0,"",IF(LEN(G295)=0,"",(VLOOKUP($G295,PDC!$B$6:$I$74,2,FALSE)))))</f>
        <v/>
      </c>
      <c r="I295" s="149" t="str">
        <f>IF(LEN(LocatieLijst!M295)=0,"",LocatieLijst!M295)</f>
        <v/>
      </c>
      <c r="J295" s="2"/>
      <c r="K295" s="2"/>
      <c r="L295" s="3"/>
      <c r="M295" s="8"/>
      <c r="N295" s="8"/>
      <c r="O295" s="12"/>
      <c r="P295" s="4"/>
      <c r="Q295" s="4"/>
      <c r="R295" s="4"/>
      <c r="S295" s="72">
        <f t="shared" si="8"/>
        <v>0</v>
      </c>
      <c r="T295" s="72">
        <f>IF(G295="Vervalt",0,IF(G295=0,0,IF(LEN(G295)=0,0,(VLOOKUP($G295,PDC!$B$6:$I$74,6,FALSE)))))</f>
        <v>0</v>
      </c>
      <c r="U295" s="72">
        <f t="shared" si="9"/>
        <v>0</v>
      </c>
      <c r="V295" s="73">
        <f>IF(G295="Vervalt",0,IF(J295="Inkoop bij 3e partij",Q295*(1+PDC!$F$28),0))</f>
        <v>0</v>
      </c>
      <c r="W295" s="73">
        <f>IF(G295="Vervalt",0,IF(J295="Inkoop bij 3e partij",P295*(1+PDC!$F$27)+IF(G295=0,0,IF(LEN(G295)=0,0,VLOOKUP($G295,PDC!$B$6:$I$74,7,FALSE))),0))</f>
        <v>0</v>
      </c>
      <c r="X295" s="74">
        <f>IF(G295="Vervalt",0,IF(J295="Inkoop bij 3e partij",0,IF(G295=0,0,IF(LEN(G295)=0,0,VLOOKUP($G295,PDC!$B$6:$I$74,5,FALSE)))))</f>
        <v>0</v>
      </c>
      <c r="Y295" s="74">
        <f>IF(G295="Vervalt",0,IF(J295="On-Net maken",$M295*PDC!$F$23+$N295*PDC!$F$24+PDC!$F$22+$O295,0))</f>
        <v>0</v>
      </c>
    </row>
    <row r="296" spans="1:25" x14ac:dyDescent="0.3">
      <c r="A296" s="149" t="str">
        <f>IF(LEN(LocatieLijst!A296)=0,"",LocatieLijst!A296)</f>
        <v/>
      </c>
      <c r="B296" s="149" t="str">
        <f>IF(LEN(LocatieLijst!B296)=0,"",LocatieLijst!B296)</f>
        <v/>
      </c>
      <c r="C296" s="149" t="str">
        <f>IF(LEN(LocatieLijst!C296)=0,"",LocatieLijst!C296)</f>
        <v/>
      </c>
      <c r="D296" s="149" t="str">
        <f>IF(LEN(LocatieLijst!D296)=0,"",LocatieLijst!D296)</f>
        <v/>
      </c>
      <c r="E296" s="149" t="str">
        <f>IF(LEN(LocatieLijst!E296)=0,"",LocatieLijst!E296)</f>
        <v/>
      </c>
      <c r="F296" s="149" t="str">
        <f>IF(LEN(LocatieLijst!F296)=0,"",LocatieLijst!F296)</f>
        <v/>
      </c>
      <c r="G296" s="149" t="str">
        <f>IF(LEN(LocatieLijst!K296)=0,"",LocatieLijst!K296)</f>
        <v/>
      </c>
      <c r="H296" s="150" t="str">
        <f>IF(G296="Vervalt","Vervalt",IF(G296=0,"",IF(LEN(G296)=0,"",(VLOOKUP($G296,PDC!$B$6:$I$74,2,FALSE)))))</f>
        <v/>
      </c>
      <c r="I296" s="149" t="str">
        <f>IF(LEN(LocatieLijst!M296)=0,"",LocatieLijst!M296)</f>
        <v/>
      </c>
      <c r="J296" s="2"/>
      <c r="K296" s="2"/>
      <c r="L296" s="3"/>
      <c r="M296" s="8"/>
      <c r="N296" s="8"/>
      <c r="O296" s="12"/>
      <c r="P296" s="4"/>
      <c r="Q296" s="4"/>
      <c r="R296" s="4"/>
      <c r="S296" s="72">
        <f t="shared" si="8"/>
        <v>0</v>
      </c>
      <c r="T296" s="72">
        <f>IF(G296="Vervalt",0,IF(G296=0,0,IF(LEN(G296)=0,0,(VLOOKUP($G296,PDC!$B$6:$I$74,6,FALSE)))))</f>
        <v>0</v>
      </c>
      <c r="U296" s="72">
        <f t="shared" si="9"/>
        <v>0</v>
      </c>
      <c r="V296" s="73">
        <f>IF(G296="Vervalt",0,IF(J296="Inkoop bij 3e partij",Q296*(1+PDC!$F$28),0))</f>
        <v>0</v>
      </c>
      <c r="W296" s="73">
        <f>IF(G296="Vervalt",0,IF(J296="Inkoop bij 3e partij",P296*(1+PDC!$F$27)+IF(G296=0,0,IF(LEN(G296)=0,0,VLOOKUP($G296,PDC!$B$6:$I$74,7,FALSE))),0))</f>
        <v>0</v>
      </c>
      <c r="X296" s="74">
        <f>IF(G296="Vervalt",0,IF(J296="Inkoop bij 3e partij",0,IF(G296=0,0,IF(LEN(G296)=0,0,VLOOKUP($G296,PDC!$B$6:$I$74,5,FALSE)))))</f>
        <v>0</v>
      </c>
      <c r="Y296" s="74">
        <f>IF(G296="Vervalt",0,IF(J296="On-Net maken",$M296*PDC!$F$23+$N296*PDC!$F$24+PDC!$F$22+$O296,0))</f>
        <v>0</v>
      </c>
    </row>
    <row r="297" spans="1:25" x14ac:dyDescent="0.3">
      <c r="A297" s="149" t="str">
        <f>IF(LEN(LocatieLijst!A297)=0,"",LocatieLijst!A297)</f>
        <v/>
      </c>
      <c r="B297" s="149" t="str">
        <f>IF(LEN(LocatieLijst!B297)=0,"",LocatieLijst!B297)</f>
        <v/>
      </c>
      <c r="C297" s="149" t="str">
        <f>IF(LEN(LocatieLijst!C297)=0,"",LocatieLijst!C297)</f>
        <v/>
      </c>
      <c r="D297" s="149" t="str">
        <f>IF(LEN(LocatieLijst!D297)=0,"",LocatieLijst!D297)</f>
        <v/>
      </c>
      <c r="E297" s="149" t="str">
        <f>IF(LEN(LocatieLijst!E297)=0,"",LocatieLijst!E297)</f>
        <v/>
      </c>
      <c r="F297" s="149" t="str">
        <f>IF(LEN(LocatieLijst!F297)=0,"",LocatieLijst!F297)</f>
        <v/>
      </c>
      <c r="G297" s="149" t="str">
        <f>IF(LEN(LocatieLijst!K297)=0,"",LocatieLijst!K297)</f>
        <v/>
      </c>
      <c r="H297" s="150" t="str">
        <f>IF(G297="Vervalt","Vervalt",IF(G297=0,"",IF(LEN(G297)=0,"",(VLOOKUP($G297,PDC!$B$6:$I$74,2,FALSE)))))</f>
        <v/>
      </c>
      <c r="I297" s="149" t="str">
        <f>IF(LEN(LocatieLijst!M297)=0,"",LocatieLijst!M297)</f>
        <v/>
      </c>
      <c r="J297" s="2"/>
      <c r="K297" s="2"/>
      <c r="L297" s="3"/>
      <c r="M297" s="8"/>
      <c r="N297" s="8"/>
      <c r="O297" s="12"/>
      <c r="P297" s="4"/>
      <c r="Q297" s="4"/>
      <c r="R297" s="4"/>
      <c r="S297" s="72">
        <f t="shared" si="8"/>
        <v>0</v>
      </c>
      <c r="T297" s="72">
        <f>IF(G297="Vervalt",0,IF(G297=0,0,IF(LEN(G297)=0,0,(VLOOKUP($G297,PDC!$B$6:$I$74,6,FALSE)))))</f>
        <v>0</v>
      </c>
      <c r="U297" s="72">
        <f t="shared" si="9"/>
        <v>0</v>
      </c>
      <c r="V297" s="73">
        <f>IF(G297="Vervalt",0,IF(J297="Inkoop bij 3e partij",Q297*(1+PDC!$F$28),0))</f>
        <v>0</v>
      </c>
      <c r="W297" s="73">
        <f>IF(G297="Vervalt",0,IF(J297="Inkoop bij 3e partij",P297*(1+PDC!$F$27)+IF(G297=0,0,IF(LEN(G297)=0,0,VLOOKUP($G297,PDC!$B$6:$I$74,7,FALSE))),0))</f>
        <v>0</v>
      </c>
      <c r="X297" s="74">
        <f>IF(G297="Vervalt",0,IF(J297="Inkoop bij 3e partij",0,IF(G297=0,0,IF(LEN(G297)=0,0,VLOOKUP($G297,PDC!$B$6:$I$74,5,FALSE)))))</f>
        <v>0</v>
      </c>
      <c r="Y297" s="74">
        <f>IF(G297="Vervalt",0,IF(J297="On-Net maken",$M297*PDC!$F$23+$N297*PDC!$F$24+PDC!$F$22+$O297,0))</f>
        <v>0</v>
      </c>
    </row>
    <row r="298" spans="1:25" x14ac:dyDescent="0.3">
      <c r="A298" s="149" t="str">
        <f>IF(LEN(LocatieLijst!A298)=0,"",LocatieLijst!A298)</f>
        <v/>
      </c>
      <c r="B298" s="149" t="str">
        <f>IF(LEN(LocatieLijst!B298)=0,"",LocatieLijst!B298)</f>
        <v/>
      </c>
      <c r="C298" s="149" t="str">
        <f>IF(LEN(LocatieLijst!C298)=0,"",LocatieLijst!C298)</f>
        <v/>
      </c>
      <c r="D298" s="149" t="str">
        <f>IF(LEN(LocatieLijst!D298)=0,"",LocatieLijst!D298)</f>
        <v/>
      </c>
      <c r="E298" s="149" t="str">
        <f>IF(LEN(LocatieLijst!E298)=0,"",LocatieLijst!E298)</f>
        <v/>
      </c>
      <c r="F298" s="149" t="str">
        <f>IF(LEN(LocatieLijst!F298)=0,"",LocatieLijst!F298)</f>
        <v/>
      </c>
      <c r="G298" s="149" t="str">
        <f>IF(LEN(LocatieLijst!K298)=0,"",LocatieLijst!K298)</f>
        <v/>
      </c>
      <c r="H298" s="150" t="str">
        <f>IF(G298="Vervalt","Vervalt",IF(G298=0,"",IF(LEN(G298)=0,"",(VLOOKUP($G298,PDC!$B$6:$I$74,2,FALSE)))))</f>
        <v/>
      </c>
      <c r="I298" s="149" t="str">
        <f>IF(LEN(LocatieLijst!M298)=0,"",LocatieLijst!M298)</f>
        <v/>
      </c>
      <c r="J298" s="2"/>
      <c r="K298" s="2"/>
      <c r="L298" s="3"/>
      <c r="M298" s="8"/>
      <c r="N298" s="8"/>
      <c r="O298" s="12"/>
      <c r="P298" s="4"/>
      <c r="Q298" s="4"/>
      <c r="R298" s="4"/>
      <c r="S298" s="72">
        <f t="shared" si="8"/>
        <v>0</v>
      </c>
      <c r="T298" s="72">
        <f>IF(G298="Vervalt",0,IF(G298=0,0,IF(LEN(G298)=0,0,(VLOOKUP($G298,PDC!$B$6:$I$74,6,FALSE)))))</f>
        <v>0</v>
      </c>
      <c r="U298" s="72">
        <f t="shared" si="9"/>
        <v>0</v>
      </c>
      <c r="V298" s="73">
        <f>IF(G298="Vervalt",0,IF(J298="Inkoop bij 3e partij",Q298*(1+PDC!$F$28),0))</f>
        <v>0</v>
      </c>
      <c r="W298" s="73">
        <f>IF(G298="Vervalt",0,IF(J298="Inkoop bij 3e partij",P298*(1+PDC!$F$27)+IF(G298=0,0,IF(LEN(G298)=0,0,VLOOKUP($G298,PDC!$B$6:$I$74,7,FALSE))),0))</f>
        <v>0</v>
      </c>
      <c r="X298" s="74">
        <f>IF(G298="Vervalt",0,IF(J298="Inkoop bij 3e partij",0,IF(G298=0,0,IF(LEN(G298)=0,0,VLOOKUP($G298,PDC!$B$6:$I$74,5,FALSE)))))</f>
        <v>0</v>
      </c>
      <c r="Y298" s="74">
        <f>IF(G298="Vervalt",0,IF(J298="On-Net maken",$M298*PDC!$F$23+$N298*PDC!$F$24+PDC!$F$22+$O298,0))</f>
        <v>0</v>
      </c>
    </row>
    <row r="299" spans="1:25" x14ac:dyDescent="0.3">
      <c r="A299" s="149" t="str">
        <f>IF(LEN(LocatieLijst!A299)=0,"",LocatieLijst!A299)</f>
        <v/>
      </c>
      <c r="B299" s="149" t="str">
        <f>IF(LEN(LocatieLijst!B299)=0,"",LocatieLijst!B299)</f>
        <v/>
      </c>
      <c r="C299" s="149" t="str">
        <f>IF(LEN(LocatieLijst!C299)=0,"",LocatieLijst!C299)</f>
        <v/>
      </c>
      <c r="D299" s="149" t="str">
        <f>IF(LEN(LocatieLijst!D299)=0,"",LocatieLijst!D299)</f>
        <v/>
      </c>
      <c r="E299" s="149" t="str">
        <f>IF(LEN(LocatieLijst!E299)=0,"",LocatieLijst!E299)</f>
        <v/>
      </c>
      <c r="F299" s="149" t="str">
        <f>IF(LEN(LocatieLijst!F299)=0,"",LocatieLijst!F299)</f>
        <v/>
      </c>
      <c r="G299" s="149" t="str">
        <f>IF(LEN(LocatieLijst!K299)=0,"",LocatieLijst!K299)</f>
        <v/>
      </c>
      <c r="H299" s="150" t="str">
        <f>IF(G299="Vervalt","Vervalt",IF(G299=0,"",IF(LEN(G299)=0,"",(VLOOKUP($G299,PDC!$B$6:$I$74,2,FALSE)))))</f>
        <v/>
      </c>
      <c r="I299" s="149" t="str">
        <f>IF(LEN(LocatieLijst!M299)=0,"",LocatieLijst!M299)</f>
        <v/>
      </c>
      <c r="J299" s="2"/>
      <c r="K299" s="2"/>
      <c r="L299" s="3"/>
      <c r="M299" s="8"/>
      <c r="N299" s="8"/>
      <c r="O299" s="12"/>
      <c r="P299" s="4"/>
      <c r="Q299" s="4"/>
      <c r="R299" s="4"/>
      <c r="S299" s="72">
        <f t="shared" si="8"/>
        <v>0</v>
      </c>
      <c r="T299" s="72">
        <f>IF(G299="Vervalt",0,IF(G299=0,0,IF(LEN(G299)=0,0,(VLOOKUP($G299,PDC!$B$6:$I$74,6,FALSE)))))</f>
        <v>0</v>
      </c>
      <c r="U299" s="72">
        <f t="shared" si="9"/>
        <v>0</v>
      </c>
      <c r="V299" s="73">
        <f>IF(G299="Vervalt",0,IF(J299="Inkoop bij 3e partij",Q299*(1+PDC!$F$28),0))</f>
        <v>0</v>
      </c>
      <c r="W299" s="73">
        <f>IF(G299="Vervalt",0,IF(J299="Inkoop bij 3e partij",P299*(1+PDC!$F$27)+IF(G299=0,0,IF(LEN(G299)=0,0,VLOOKUP($G299,PDC!$B$6:$I$74,7,FALSE))),0))</f>
        <v>0</v>
      </c>
      <c r="X299" s="74">
        <f>IF(G299="Vervalt",0,IF(J299="Inkoop bij 3e partij",0,IF(G299=0,0,IF(LEN(G299)=0,0,VLOOKUP($G299,PDC!$B$6:$I$74,5,FALSE)))))</f>
        <v>0</v>
      </c>
      <c r="Y299" s="74">
        <f>IF(G299="Vervalt",0,IF(J299="On-Net maken",$M299*PDC!$F$23+$N299*PDC!$F$24+PDC!$F$22+$O299,0))</f>
        <v>0</v>
      </c>
    </row>
    <row r="300" spans="1:25" x14ac:dyDescent="0.3">
      <c r="A300" s="149" t="str">
        <f>IF(LEN(LocatieLijst!A300)=0,"",LocatieLijst!A300)</f>
        <v/>
      </c>
      <c r="B300" s="149" t="str">
        <f>IF(LEN(LocatieLijst!B300)=0,"",LocatieLijst!B300)</f>
        <v/>
      </c>
      <c r="C300" s="149" t="str">
        <f>IF(LEN(LocatieLijst!C300)=0,"",LocatieLijst!C300)</f>
        <v/>
      </c>
      <c r="D300" s="149" t="str">
        <f>IF(LEN(LocatieLijst!D300)=0,"",LocatieLijst!D300)</f>
        <v/>
      </c>
      <c r="E300" s="149" t="str">
        <f>IF(LEN(LocatieLijst!E300)=0,"",LocatieLijst!E300)</f>
        <v/>
      </c>
      <c r="F300" s="149" t="str">
        <f>IF(LEN(LocatieLijst!F300)=0,"",LocatieLijst!F300)</f>
        <v/>
      </c>
      <c r="G300" s="149" t="str">
        <f>IF(LEN(LocatieLijst!K300)=0,"",LocatieLijst!K300)</f>
        <v/>
      </c>
      <c r="H300" s="150" t="str">
        <f>IF(G300="Vervalt","Vervalt",IF(G300=0,"",IF(LEN(G300)=0,"",(VLOOKUP($G300,PDC!$B$6:$I$74,2,FALSE)))))</f>
        <v/>
      </c>
      <c r="I300" s="149" t="str">
        <f>IF(LEN(LocatieLijst!M300)=0,"",LocatieLijst!M300)</f>
        <v/>
      </c>
      <c r="J300" s="2"/>
      <c r="K300" s="2"/>
      <c r="L300" s="3"/>
      <c r="M300" s="8"/>
      <c r="N300" s="8"/>
      <c r="O300" s="12"/>
      <c r="P300" s="4"/>
      <c r="Q300" s="4"/>
      <c r="R300" s="4"/>
      <c r="S300" s="72">
        <f t="shared" si="8"/>
        <v>0</v>
      </c>
      <c r="T300" s="72">
        <f>IF(G300="Vervalt",0,IF(G300=0,0,IF(LEN(G300)=0,0,(VLOOKUP($G300,PDC!$B$6:$I$74,6,FALSE)))))</f>
        <v>0</v>
      </c>
      <c r="U300" s="72">
        <f t="shared" si="9"/>
        <v>0</v>
      </c>
      <c r="V300" s="73">
        <f>IF(G300="Vervalt",0,IF(J300="Inkoop bij 3e partij",Q300*(1+PDC!$F$28),0))</f>
        <v>0</v>
      </c>
      <c r="W300" s="73">
        <f>IF(G300="Vervalt",0,IF(J300="Inkoop bij 3e partij",P300*(1+PDC!$F$27)+IF(G300=0,0,IF(LEN(G300)=0,0,VLOOKUP($G300,PDC!$B$6:$I$74,7,FALSE))),0))</f>
        <v>0</v>
      </c>
      <c r="X300" s="74">
        <f>IF(G300="Vervalt",0,IF(J300="Inkoop bij 3e partij",0,IF(G300=0,0,IF(LEN(G300)=0,0,VLOOKUP($G300,PDC!$B$6:$I$74,5,FALSE)))))</f>
        <v>0</v>
      </c>
      <c r="Y300" s="74">
        <f>IF(G300="Vervalt",0,IF(J300="On-Net maken",$M300*PDC!$F$23+$N300*PDC!$F$24+PDC!$F$22+$O300,0))</f>
        <v>0</v>
      </c>
    </row>
    <row r="301" spans="1:25" x14ac:dyDescent="0.3">
      <c r="A301" s="149" t="str">
        <f>IF(LEN(LocatieLijst!A301)=0,"",LocatieLijst!A301)</f>
        <v/>
      </c>
      <c r="B301" s="149" t="str">
        <f>IF(LEN(LocatieLijst!B301)=0,"",LocatieLijst!B301)</f>
        <v/>
      </c>
      <c r="C301" s="149" t="str">
        <f>IF(LEN(LocatieLijst!C301)=0,"",LocatieLijst!C301)</f>
        <v/>
      </c>
      <c r="D301" s="149" t="str">
        <f>IF(LEN(LocatieLijst!D301)=0,"",LocatieLijst!D301)</f>
        <v/>
      </c>
      <c r="E301" s="149" t="str">
        <f>IF(LEN(LocatieLijst!E301)=0,"",LocatieLijst!E301)</f>
        <v/>
      </c>
      <c r="F301" s="149" t="str">
        <f>IF(LEN(LocatieLijst!F301)=0,"",LocatieLijst!F301)</f>
        <v/>
      </c>
      <c r="G301" s="149" t="str">
        <f>IF(LEN(LocatieLijst!K301)=0,"",LocatieLijst!K301)</f>
        <v/>
      </c>
      <c r="H301" s="150" t="str">
        <f>IF(G301="Vervalt","Vervalt",IF(G301=0,"",IF(LEN(G301)=0,"",(VLOOKUP($G301,PDC!$B$6:$I$74,2,FALSE)))))</f>
        <v/>
      </c>
      <c r="I301" s="149" t="str">
        <f>IF(LEN(LocatieLijst!M301)=0,"",LocatieLijst!M301)</f>
        <v/>
      </c>
      <c r="J301" s="2"/>
      <c r="K301" s="2"/>
      <c r="L301" s="3"/>
      <c r="M301" s="8"/>
      <c r="N301" s="8"/>
      <c r="O301" s="12"/>
      <c r="P301" s="4"/>
      <c r="Q301" s="4"/>
      <c r="R301" s="4"/>
      <c r="S301" s="72">
        <f t="shared" si="8"/>
        <v>0</v>
      </c>
      <c r="T301" s="72">
        <f>IF(G301="Vervalt",0,IF(G301=0,0,IF(LEN(G301)=0,0,(VLOOKUP($G301,PDC!$B$6:$I$74,6,FALSE)))))</f>
        <v>0</v>
      </c>
      <c r="U301" s="72">
        <f t="shared" si="9"/>
        <v>0</v>
      </c>
      <c r="V301" s="73">
        <f>IF(G301="Vervalt",0,IF(J301="Inkoop bij 3e partij",Q301*(1+PDC!$F$28),0))</f>
        <v>0</v>
      </c>
      <c r="W301" s="73">
        <f>IF(G301="Vervalt",0,IF(J301="Inkoop bij 3e partij",P301*(1+PDC!$F$27)+IF(G301=0,0,IF(LEN(G301)=0,0,VLOOKUP($G301,PDC!$B$6:$I$74,7,FALSE))),0))</f>
        <v>0</v>
      </c>
      <c r="X301" s="74">
        <f>IF(G301="Vervalt",0,IF(J301="Inkoop bij 3e partij",0,IF(G301=0,0,IF(LEN(G301)=0,0,VLOOKUP($G301,PDC!$B$6:$I$74,5,FALSE)))))</f>
        <v>0</v>
      </c>
      <c r="Y301" s="74">
        <f>IF(G301="Vervalt",0,IF(J301="On-Net maken",$M301*PDC!$F$23+$N301*PDC!$F$24+PDC!$F$22+$O301,0))</f>
        <v>0</v>
      </c>
    </row>
    <row r="302" spans="1:25" x14ac:dyDescent="0.3">
      <c r="A302" s="149" t="str">
        <f>IF(LEN(LocatieLijst!A302)=0,"",LocatieLijst!A302)</f>
        <v/>
      </c>
      <c r="B302" s="149" t="str">
        <f>IF(LEN(LocatieLijst!B302)=0,"",LocatieLijst!B302)</f>
        <v/>
      </c>
      <c r="C302" s="149" t="str">
        <f>IF(LEN(LocatieLijst!C302)=0,"",LocatieLijst!C302)</f>
        <v/>
      </c>
      <c r="D302" s="149" t="str">
        <f>IF(LEN(LocatieLijst!D302)=0,"",LocatieLijst!D302)</f>
        <v/>
      </c>
      <c r="E302" s="149" t="str">
        <f>IF(LEN(LocatieLijst!E302)=0,"",LocatieLijst!E302)</f>
        <v/>
      </c>
      <c r="F302" s="149" t="str">
        <f>IF(LEN(LocatieLijst!F302)=0,"",LocatieLijst!F302)</f>
        <v/>
      </c>
      <c r="G302" s="149" t="str">
        <f>IF(LEN(LocatieLijst!K302)=0,"",LocatieLijst!K302)</f>
        <v/>
      </c>
      <c r="H302" s="150" t="str">
        <f>IF(G302="Vervalt","Vervalt",IF(G302=0,"",IF(LEN(G302)=0,"",(VLOOKUP($G302,PDC!$B$6:$I$74,2,FALSE)))))</f>
        <v/>
      </c>
      <c r="I302" s="149" t="str">
        <f>IF(LEN(LocatieLijst!M302)=0,"",LocatieLijst!M302)</f>
        <v/>
      </c>
      <c r="J302" s="2"/>
      <c r="K302" s="2"/>
      <c r="L302" s="3"/>
      <c r="M302" s="8"/>
      <c r="N302" s="8"/>
      <c r="O302" s="12"/>
      <c r="P302" s="4"/>
      <c r="Q302" s="4"/>
      <c r="R302" s="4"/>
      <c r="S302" s="72">
        <f t="shared" si="8"/>
        <v>0</v>
      </c>
      <c r="T302" s="72">
        <f>IF(G302="Vervalt",0,IF(G302=0,0,IF(LEN(G302)=0,0,(VLOOKUP($G302,PDC!$B$6:$I$74,6,FALSE)))))</f>
        <v>0</v>
      </c>
      <c r="U302" s="72">
        <f t="shared" si="9"/>
        <v>0</v>
      </c>
      <c r="V302" s="73">
        <f>IF(G302="Vervalt",0,IF(J302="Inkoop bij 3e partij",Q302*(1+PDC!$F$28),0))</f>
        <v>0</v>
      </c>
      <c r="W302" s="73">
        <f>IF(G302="Vervalt",0,IF(J302="Inkoop bij 3e partij",P302*(1+PDC!$F$27)+IF(G302=0,0,IF(LEN(G302)=0,0,VLOOKUP($G302,PDC!$B$6:$I$74,7,FALSE))),0))</f>
        <v>0</v>
      </c>
      <c r="X302" s="74">
        <f>IF(G302="Vervalt",0,IF(J302="Inkoop bij 3e partij",0,IF(G302=0,0,IF(LEN(G302)=0,0,VLOOKUP($G302,PDC!$B$6:$I$74,5,FALSE)))))</f>
        <v>0</v>
      </c>
      <c r="Y302" s="74">
        <f>IF(G302="Vervalt",0,IF(J302="On-Net maken",$M302*PDC!$F$23+$N302*PDC!$F$24+PDC!$F$22+$O302,0))</f>
        <v>0</v>
      </c>
    </row>
    <row r="303" spans="1:25" x14ac:dyDescent="0.3">
      <c r="A303" s="149" t="str">
        <f>IF(LEN(LocatieLijst!A303)=0,"",LocatieLijst!A303)</f>
        <v/>
      </c>
      <c r="B303" s="149" t="str">
        <f>IF(LEN(LocatieLijst!B303)=0,"",LocatieLijst!B303)</f>
        <v/>
      </c>
      <c r="C303" s="149" t="str">
        <f>IF(LEN(LocatieLijst!C303)=0,"",LocatieLijst!C303)</f>
        <v/>
      </c>
      <c r="D303" s="149" t="str">
        <f>IF(LEN(LocatieLijst!D303)=0,"",LocatieLijst!D303)</f>
        <v/>
      </c>
      <c r="E303" s="149" t="str">
        <f>IF(LEN(LocatieLijst!E303)=0,"",LocatieLijst!E303)</f>
        <v/>
      </c>
      <c r="F303" s="149" t="str">
        <f>IF(LEN(LocatieLijst!F303)=0,"",LocatieLijst!F303)</f>
        <v/>
      </c>
      <c r="G303" s="149" t="str">
        <f>IF(LEN(LocatieLijst!K303)=0,"",LocatieLijst!K303)</f>
        <v/>
      </c>
      <c r="H303" s="150" t="str">
        <f>IF(G303="Vervalt","Vervalt",IF(G303=0,"",IF(LEN(G303)=0,"",(VLOOKUP($G303,PDC!$B$6:$I$74,2,FALSE)))))</f>
        <v/>
      </c>
      <c r="I303" s="149" t="str">
        <f>IF(LEN(LocatieLijst!M303)=0,"",LocatieLijst!M303)</f>
        <v/>
      </c>
      <c r="J303" s="2"/>
      <c r="K303" s="2"/>
      <c r="L303" s="3"/>
      <c r="M303" s="8"/>
      <c r="N303" s="8"/>
      <c r="O303" s="12"/>
      <c r="P303" s="4"/>
      <c r="Q303" s="4"/>
      <c r="R303" s="4"/>
      <c r="S303" s="72">
        <f t="shared" si="8"/>
        <v>0</v>
      </c>
      <c r="T303" s="72">
        <f>IF(G303="Vervalt",0,IF(G303=0,0,IF(LEN(G303)=0,0,(VLOOKUP($G303,PDC!$B$6:$I$74,6,FALSE)))))</f>
        <v>0</v>
      </c>
      <c r="U303" s="72">
        <f t="shared" si="9"/>
        <v>0</v>
      </c>
      <c r="V303" s="73">
        <f>IF(G303="Vervalt",0,IF(J303="Inkoop bij 3e partij",Q303*(1+PDC!$F$28),0))</f>
        <v>0</v>
      </c>
      <c r="W303" s="73">
        <f>IF(G303="Vervalt",0,IF(J303="Inkoop bij 3e partij",P303*(1+PDC!$F$27)+IF(G303=0,0,IF(LEN(G303)=0,0,VLOOKUP($G303,PDC!$B$6:$I$74,7,FALSE))),0))</f>
        <v>0</v>
      </c>
      <c r="X303" s="74">
        <f>IF(G303="Vervalt",0,IF(J303="Inkoop bij 3e partij",0,IF(G303=0,0,IF(LEN(G303)=0,0,VLOOKUP($G303,PDC!$B$6:$I$74,5,FALSE)))))</f>
        <v>0</v>
      </c>
      <c r="Y303" s="74">
        <f>IF(G303="Vervalt",0,IF(J303="On-Net maken",$M303*PDC!$F$23+$N303*PDC!$F$24+PDC!$F$22+$O303,0))</f>
        <v>0</v>
      </c>
    </row>
    <row r="304" spans="1:25" x14ac:dyDescent="0.3">
      <c r="A304" s="149" t="str">
        <f>IF(LEN(LocatieLijst!A304)=0,"",LocatieLijst!A304)</f>
        <v/>
      </c>
      <c r="B304" s="149" t="str">
        <f>IF(LEN(LocatieLijst!B304)=0,"",LocatieLijst!B304)</f>
        <v/>
      </c>
      <c r="C304" s="149" t="str">
        <f>IF(LEN(LocatieLijst!C304)=0,"",LocatieLijst!C304)</f>
        <v/>
      </c>
      <c r="D304" s="149" t="str">
        <f>IF(LEN(LocatieLijst!D304)=0,"",LocatieLijst!D304)</f>
        <v/>
      </c>
      <c r="E304" s="149" t="str">
        <f>IF(LEN(LocatieLijst!E304)=0,"",LocatieLijst!E304)</f>
        <v/>
      </c>
      <c r="F304" s="149" t="str">
        <f>IF(LEN(LocatieLijst!F304)=0,"",LocatieLijst!F304)</f>
        <v/>
      </c>
      <c r="G304" s="149" t="str">
        <f>IF(LEN(LocatieLijst!K304)=0,"",LocatieLijst!K304)</f>
        <v/>
      </c>
      <c r="H304" s="150" t="str">
        <f>IF(G304="Vervalt","Vervalt",IF(G304=0,"",IF(LEN(G304)=0,"",(VLOOKUP($G304,PDC!$B$6:$I$74,2,FALSE)))))</f>
        <v/>
      </c>
      <c r="I304" s="149" t="str">
        <f>IF(LEN(LocatieLijst!M304)=0,"",LocatieLijst!M304)</f>
        <v/>
      </c>
      <c r="J304" s="2"/>
      <c r="K304" s="2"/>
      <c r="L304" s="3"/>
      <c r="M304" s="8"/>
      <c r="N304" s="8"/>
      <c r="O304" s="12"/>
      <c r="P304" s="4"/>
      <c r="Q304" s="4"/>
      <c r="R304" s="4"/>
      <c r="S304" s="72">
        <f t="shared" si="8"/>
        <v>0</v>
      </c>
      <c r="T304" s="72">
        <f>IF(G304="Vervalt",0,IF(G304=0,0,IF(LEN(G304)=0,0,(VLOOKUP($G304,PDC!$B$6:$I$74,6,FALSE)))))</f>
        <v>0</v>
      </c>
      <c r="U304" s="72">
        <f t="shared" si="9"/>
        <v>0</v>
      </c>
      <c r="V304" s="73">
        <f>IF(G304="Vervalt",0,IF(J304="Inkoop bij 3e partij",Q304*(1+PDC!$F$28),0))</f>
        <v>0</v>
      </c>
      <c r="W304" s="73">
        <f>IF(G304="Vervalt",0,IF(J304="Inkoop bij 3e partij",P304*(1+PDC!$F$27)+IF(G304=0,0,IF(LEN(G304)=0,0,VLOOKUP($G304,PDC!$B$6:$I$74,7,FALSE))),0))</f>
        <v>0</v>
      </c>
      <c r="X304" s="74">
        <f>IF(G304="Vervalt",0,IF(J304="Inkoop bij 3e partij",0,IF(G304=0,0,IF(LEN(G304)=0,0,VLOOKUP($G304,PDC!$B$6:$I$74,5,FALSE)))))</f>
        <v>0</v>
      </c>
      <c r="Y304" s="74">
        <f>IF(G304="Vervalt",0,IF(J304="On-Net maken",$M304*PDC!$F$23+$N304*PDC!$F$24+PDC!$F$22+$O304,0))</f>
        <v>0</v>
      </c>
    </row>
    <row r="305" spans="1:25" x14ac:dyDescent="0.3">
      <c r="A305" s="149" t="str">
        <f>IF(LEN(LocatieLijst!A305)=0,"",LocatieLijst!A305)</f>
        <v/>
      </c>
      <c r="B305" s="149" t="str">
        <f>IF(LEN(LocatieLijst!B305)=0,"",LocatieLijst!B305)</f>
        <v/>
      </c>
      <c r="C305" s="149" t="str">
        <f>IF(LEN(LocatieLijst!C305)=0,"",LocatieLijst!C305)</f>
        <v/>
      </c>
      <c r="D305" s="149" t="str">
        <f>IF(LEN(LocatieLijst!D305)=0,"",LocatieLijst!D305)</f>
        <v/>
      </c>
      <c r="E305" s="149" t="str">
        <f>IF(LEN(LocatieLijst!E305)=0,"",LocatieLijst!E305)</f>
        <v/>
      </c>
      <c r="F305" s="149" t="str">
        <f>IF(LEN(LocatieLijst!F305)=0,"",LocatieLijst!F305)</f>
        <v/>
      </c>
      <c r="G305" s="149" t="str">
        <f>IF(LEN(LocatieLijst!K305)=0,"",LocatieLijst!K305)</f>
        <v/>
      </c>
      <c r="H305" s="150" t="str">
        <f>IF(G305="Vervalt","Vervalt",IF(G305=0,"",IF(LEN(G305)=0,"",(VLOOKUP($G305,PDC!$B$6:$I$74,2,FALSE)))))</f>
        <v/>
      </c>
      <c r="I305" s="149" t="str">
        <f>IF(LEN(LocatieLijst!M305)=0,"",LocatieLijst!M305)</f>
        <v/>
      </c>
      <c r="J305" s="2"/>
      <c r="K305" s="2"/>
      <c r="L305" s="3"/>
      <c r="M305" s="8"/>
      <c r="N305" s="8"/>
      <c r="O305" s="12"/>
      <c r="P305" s="4"/>
      <c r="Q305" s="4"/>
      <c r="R305" s="4"/>
      <c r="S305" s="72">
        <f t="shared" si="8"/>
        <v>0</v>
      </c>
      <c r="T305" s="72">
        <f>IF(G305="Vervalt",0,IF(G305=0,0,IF(LEN(G305)=0,0,(VLOOKUP($G305,PDC!$B$6:$I$74,6,FALSE)))))</f>
        <v>0</v>
      </c>
      <c r="U305" s="72">
        <f t="shared" si="9"/>
        <v>0</v>
      </c>
      <c r="V305" s="73">
        <f>IF(G305="Vervalt",0,IF(J305="Inkoop bij 3e partij",Q305*(1+PDC!$F$28),0))</f>
        <v>0</v>
      </c>
      <c r="W305" s="73">
        <f>IF(G305="Vervalt",0,IF(J305="Inkoop bij 3e partij",P305*(1+PDC!$F$27)+IF(G305=0,0,IF(LEN(G305)=0,0,VLOOKUP($G305,PDC!$B$6:$I$74,7,FALSE))),0))</f>
        <v>0</v>
      </c>
      <c r="X305" s="74">
        <f>IF(G305="Vervalt",0,IF(J305="Inkoop bij 3e partij",0,IF(G305=0,0,IF(LEN(G305)=0,0,VLOOKUP($G305,PDC!$B$6:$I$74,5,FALSE)))))</f>
        <v>0</v>
      </c>
      <c r="Y305" s="74">
        <f>IF(G305="Vervalt",0,IF(J305="On-Net maken",$M305*PDC!$F$23+$N305*PDC!$F$24+PDC!$F$22+$O305,0))</f>
        <v>0</v>
      </c>
    </row>
    <row r="306" spans="1:25" x14ac:dyDescent="0.3">
      <c r="A306" s="149" t="str">
        <f>IF(LEN(LocatieLijst!A306)=0,"",LocatieLijst!A306)</f>
        <v/>
      </c>
      <c r="B306" s="149" t="str">
        <f>IF(LEN(LocatieLijst!B306)=0,"",LocatieLijst!B306)</f>
        <v/>
      </c>
      <c r="C306" s="149" t="str">
        <f>IF(LEN(LocatieLijst!C306)=0,"",LocatieLijst!C306)</f>
        <v/>
      </c>
      <c r="D306" s="149" t="str">
        <f>IF(LEN(LocatieLijst!D306)=0,"",LocatieLijst!D306)</f>
        <v/>
      </c>
      <c r="E306" s="149" t="str">
        <f>IF(LEN(LocatieLijst!E306)=0,"",LocatieLijst!E306)</f>
        <v/>
      </c>
      <c r="F306" s="149" t="str">
        <f>IF(LEN(LocatieLijst!F306)=0,"",LocatieLijst!F306)</f>
        <v/>
      </c>
      <c r="G306" s="149" t="str">
        <f>IF(LEN(LocatieLijst!K306)=0,"",LocatieLijst!K306)</f>
        <v/>
      </c>
      <c r="H306" s="150" t="str">
        <f>IF(G306="Vervalt","Vervalt",IF(G306=0,"",IF(LEN(G306)=0,"",(VLOOKUP($G306,PDC!$B$6:$I$74,2,FALSE)))))</f>
        <v/>
      </c>
      <c r="I306" s="149" t="str">
        <f>IF(LEN(LocatieLijst!M306)=0,"",LocatieLijst!M306)</f>
        <v/>
      </c>
      <c r="J306" s="2"/>
      <c r="K306" s="2"/>
      <c r="L306" s="3"/>
      <c r="M306" s="8"/>
      <c r="N306" s="8"/>
      <c r="O306" s="12"/>
      <c r="P306" s="4"/>
      <c r="Q306" s="4"/>
      <c r="R306" s="4"/>
      <c r="S306" s="72">
        <f t="shared" si="8"/>
        <v>0</v>
      </c>
      <c r="T306" s="72">
        <f>IF(G306="Vervalt",0,IF(G306=0,0,IF(LEN(G306)=0,0,(VLOOKUP($G306,PDC!$B$6:$I$74,6,FALSE)))))</f>
        <v>0</v>
      </c>
      <c r="U306" s="72">
        <f t="shared" si="9"/>
        <v>0</v>
      </c>
      <c r="V306" s="73">
        <f>IF(G306="Vervalt",0,IF(J306="Inkoop bij 3e partij",Q306*(1+PDC!$F$28),0))</f>
        <v>0</v>
      </c>
      <c r="W306" s="73">
        <f>IF(G306="Vervalt",0,IF(J306="Inkoop bij 3e partij",P306*(1+PDC!$F$27)+IF(G306=0,0,IF(LEN(G306)=0,0,VLOOKUP($G306,PDC!$B$6:$I$74,7,FALSE))),0))</f>
        <v>0</v>
      </c>
      <c r="X306" s="74">
        <f>IF(G306="Vervalt",0,IF(J306="Inkoop bij 3e partij",0,IF(G306=0,0,IF(LEN(G306)=0,0,VLOOKUP($G306,PDC!$B$6:$I$74,5,FALSE)))))</f>
        <v>0</v>
      </c>
      <c r="Y306" s="74">
        <f>IF(G306="Vervalt",0,IF(J306="On-Net maken",$M306*PDC!$F$23+$N306*PDC!$F$24+PDC!$F$22+$O306,0))</f>
        <v>0</v>
      </c>
    </row>
    <row r="307" spans="1:25" x14ac:dyDescent="0.3">
      <c r="A307" s="149" t="str">
        <f>IF(LEN(LocatieLijst!A307)=0,"",LocatieLijst!A307)</f>
        <v/>
      </c>
      <c r="B307" s="149" t="str">
        <f>IF(LEN(LocatieLijst!B307)=0,"",LocatieLijst!B307)</f>
        <v/>
      </c>
      <c r="C307" s="149" t="str">
        <f>IF(LEN(LocatieLijst!C307)=0,"",LocatieLijst!C307)</f>
        <v/>
      </c>
      <c r="D307" s="149" t="str">
        <f>IF(LEN(LocatieLijst!D307)=0,"",LocatieLijst!D307)</f>
        <v/>
      </c>
      <c r="E307" s="149" t="str">
        <f>IF(LEN(LocatieLijst!E307)=0,"",LocatieLijst!E307)</f>
        <v/>
      </c>
      <c r="F307" s="149" t="str">
        <f>IF(LEN(LocatieLijst!F307)=0,"",LocatieLijst!F307)</f>
        <v/>
      </c>
      <c r="G307" s="149" t="str">
        <f>IF(LEN(LocatieLijst!K307)=0,"",LocatieLijst!K307)</f>
        <v/>
      </c>
      <c r="H307" s="150" t="str">
        <f>IF(G307="Vervalt","Vervalt",IF(G307=0,"",IF(LEN(G307)=0,"",(VLOOKUP($G307,PDC!$B$6:$I$74,2,FALSE)))))</f>
        <v/>
      </c>
      <c r="I307" s="149" t="str">
        <f>IF(LEN(LocatieLijst!M307)=0,"",LocatieLijst!M307)</f>
        <v/>
      </c>
      <c r="J307" s="2"/>
      <c r="K307" s="2"/>
      <c r="L307" s="3"/>
      <c r="M307" s="8"/>
      <c r="N307" s="8"/>
      <c r="O307" s="12"/>
      <c r="P307" s="4"/>
      <c r="Q307" s="4"/>
      <c r="R307" s="4"/>
      <c r="S307" s="72">
        <f t="shared" si="8"/>
        <v>0</v>
      </c>
      <c r="T307" s="72">
        <f>IF(G307="Vervalt",0,IF(G307=0,0,IF(LEN(G307)=0,0,(VLOOKUP($G307,PDC!$B$6:$I$74,6,FALSE)))))</f>
        <v>0</v>
      </c>
      <c r="U307" s="72">
        <f t="shared" si="9"/>
        <v>0</v>
      </c>
      <c r="V307" s="73">
        <f>IF(G307="Vervalt",0,IF(J307="Inkoop bij 3e partij",Q307*(1+PDC!$F$28),0))</f>
        <v>0</v>
      </c>
      <c r="W307" s="73">
        <f>IF(G307="Vervalt",0,IF(J307="Inkoop bij 3e partij",P307*(1+PDC!$F$27)+IF(G307=0,0,IF(LEN(G307)=0,0,VLOOKUP($G307,PDC!$B$6:$I$74,7,FALSE))),0))</f>
        <v>0</v>
      </c>
      <c r="X307" s="74">
        <f>IF(G307="Vervalt",0,IF(J307="Inkoop bij 3e partij",0,IF(G307=0,0,IF(LEN(G307)=0,0,VLOOKUP($G307,PDC!$B$6:$I$74,5,FALSE)))))</f>
        <v>0</v>
      </c>
      <c r="Y307" s="74">
        <f>IF(G307="Vervalt",0,IF(J307="On-Net maken",$M307*PDC!$F$23+$N307*PDC!$F$24+PDC!$F$22+$O307,0))</f>
        <v>0</v>
      </c>
    </row>
    <row r="308" spans="1:25" x14ac:dyDescent="0.3">
      <c r="A308" s="149" t="str">
        <f>IF(LEN(LocatieLijst!A308)=0,"",LocatieLijst!A308)</f>
        <v/>
      </c>
      <c r="B308" s="149" t="str">
        <f>IF(LEN(LocatieLijst!B308)=0,"",LocatieLijst!B308)</f>
        <v/>
      </c>
      <c r="C308" s="149" t="str">
        <f>IF(LEN(LocatieLijst!C308)=0,"",LocatieLijst!C308)</f>
        <v/>
      </c>
      <c r="D308" s="149" t="str">
        <f>IF(LEN(LocatieLijst!D308)=0,"",LocatieLijst!D308)</f>
        <v/>
      </c>
      <c r="E308" s="149" t="str">
        <f>IF(LEN(LocatieLijst!E308)=0,"",LocatieLijst!E308)</f>
        <v/>
      </c>
      <c r="F308" s="149" t="str">
        <f>IF(LEN(LocatieLijst!F308)=0,"",LocatieLijst!F308)</f>
        <v/>
      </c>
      <c r="G308" s="149" t="str">
        <f>IF(LEN(LocatieLijst!K308)=0,"",LocatieLijst!K308)</f>
        <v/>
      </c>
      <c r="H308" s="150" t="str">
        <f>IF(G308="Vervalt","Vervalt",IF(G308=0,"",IF(LEN(G308)=0,"",(VLOOKUP($G308,PDC!$B$6:$I$74,2,FALSE)))))</f>
        <v/>
      </c>
      <c r="I308" s="149" t="str">
        <f>IF(LEN(LocatieLijst!M308)=0,"",LocatieLijst!M308)</f>
        <v/>
      </c>
      <c r="J308" s="2"/>
      <c r="K308" s="2"/>
      <c r="L308" s="3"/>
      <c r="M308" s="8"/>
      <c r="N308" s="8"/>
      <c r="O308" s="12"/>
      <c r="P308" s="4"/>
      <c r="Q308" s="4"/>
      <c r="R308" s="4"/>
      <c r="S308" s="72">
        <f t="shared" si="8"/>
        <v>0</v>
      </c>
      <c r="T308" s="72">
        <f>IF(G308="Vervalt",0,IF(G308=0,0,IF(LEN(G308)=0,0,(VLOOKUP($G308,PDC!$B$6:$I$74,6,FALSE)))))</f>
        <v>0</v>
      </c>
      <c r="U308" s="72">
        <f t="shared" si="9"/>
        <v>0</v>
      </c>
      <c r="V308" s="73">
        <f>IF(G308="Vervalt",0,IF(J308="Inkoop bij 3e partij",Q308*(1+PDC!$F$28),0))</f>
        <v>0</v>
      </c>
      <c r="W308" s="73">
        <f>IF(G308="Vervalt",0,IF(J308="Inkoop bij 3e partij",P308*(1+PDC!$F$27)+IF(G308=0,0,IF(LEN(G308)=0,0,VLOOKUP($G308,PDC!$B$6:$I$74,7,FALSE))),0))</f>
        <v>0</v>
      </c>
      <c r="X308" s="74">
        <f>IF(G308="Vervalt",0,IF(J308="Inkoop bij 3e partij",0,IF(G308=0,0,IF(LEN(G308)=0,0,VLOOKUP($G308,PDC!$B$6:$I$74,5,FALSE)))))</f>
        <v>0</v>
      </c>
      <c r="Y308" s="74">
        <f>IF(G308="Vervalt",0,IF(J308="On-Net maken",$M308*PDC!$F$23+$N308*PDC!$F$24+PDC!$F$22+$O308,0))</f>
        <v>0</v>
      </c>
    </row>
    <row r="309" spans="1:25" x14ac:dyDescent="0.3">
      <c r="A309" s="149" t="str">
        <f>IF(LEN(LocatieLijst!A309)=0,"",LocatieLijst!A309)</f>
        <v/>
      </c>
      <c r="B309" s="149" t="str">
        <f>IF(LEN(LocatieLijst!B309)=0,"",LocatieLijst!B309)</f>
        <v/>
      </c>
      <c r="C309" s="149" t="str">
        <f>IF(LEN(LocatieLijst!C309)=0,"",LocatieLijst!C309)</f>
        <v/>
      </c>
      <c r="D309" s="149" t="str">
        <f>IF(LEN(LocatieLijst!D309)=0,"",LocatieLijst!D309)</f>
        <v/>
      </c>
      <c r="E309" s="149" t="str">
        <f>IF(LEN(LocatieLijst!E309)=0,"",LocatieLijst!E309)</f>
        <v/>
      </c>
      <c r="F309" s="149" t="str">
        <f>IF(LEN(LocatieLijst!F309)=0,"",LocatieLijst!F309)</f>
        <v/>
      </c>
      <c r="G309" s="149" t="str">
        <f>IF(LEN(LocatieLijst!K309)=0,"",LocatieLijst!K309)</f>
        <v/>
      </c>
      <c r="H309" s="150" t="str">
        <f>IF(G309="Vervalt","Vervalt",IF(G309=0,"",IF(LEN(G309)=0,"",(VLOOKUP($G309,PDC!$B$6:$I$74,2,FALSE)))))</f>
        <v/>
      </c>
      <c r="I309" s="149" t="str">
        <f>IF(LEN(LocatieLijst!M309)=0,"",LocatieLijst!M309)</f>
        <v/>
      </c>
      <c r="J309" s="2"/>
      <c r="K309" s="2"/>
      <c r="L309" s="3"/>
      <c r="M309" s="8"/>
      <c r="N309" s="8"/>
      <c r="O309" s="12"/>
      <c r="P309" s="4"/>
      <c r="Q309" s="4"/>
      <c r="R309" s="4"/>
      <c r="S309" s="72">
        <f t="shared" si="8"/>
        <v>0</v>
      </c>
      <c r="T309" s="72">
        <f>IF(G309="Vervalt",0,IF(G309=0,0,IF(LEN(G309)=0,0,(VLOOKUP($G309,PDC!$B$6:$I$74,6,FALSE)))))</f>
        <v>0</v>
      </c>
      <c r="U309" s="72">
        <f t="shared" si="9"/>
        <v>0</v>
      </c>
      <c r="V309" s="73">
        <f>IF(G309="Vervalt",0,IF(J309="Inkoop bij 3e partij",Q309*(1+PDC!$F$28),0))</f>
        <v>0</v>
      </c>
      <c r="W309" s="73">
        <f>IF(G309="Vervalt",0,IF(J309="Inkoop bij 3e partij",P309*(1+PDC!$F$27)+IF(G309=0,0,IF(LEN(G309)=0,0,VLOOKUP($G309,PDC!$B$6:$I$74,7,FALSE))),0))</f>
        <v>0</v>
      </c>
      <c r="X309" s="74">
        <f>IF(G309="Vervalt",0,IF(J309="Inkoop bij 3e partij",0,IF(G309=0,0,IF(LEN(G309)=0,0,VLOOKUP($G309,PDC!$B$6:$I$74,5,FALSE)))))</f>
        <v>0</v>
      </c>
      <c r="Y309" s="74">
        <f>IF(G309="Vervalt",0,IF(J309="On-Net maken",$M309*PDC!$F$23+$N309*PDC!$F$24+PDC!$F$22+$O309,0))</f>
        <v>0</v>
      </c>
    </row>
    <row r="310" spans="1:25" x14ac:dyDescent="0.3">
      <c r="A310" s="149" t="str">
        <f>IF(LEN(LocatieLijst!A310)=0,"",LocatieLijst!A310)</f>
        <v/>
      </c>
      <c r="B310" s="149" t="str">
        <f>IF(LEN(LocatieLijst!B310)=0,"",LocatieLijst!B310)</f>
        <v/>
      </c>
      <c r="C310" s="149" t="str">
        <f>IF(LEN(LocatieLijst!C310)=0,"",LocatieLijst!C310)</f>
        <v/>
      </c>
      <c r="D310" s="149" t="str">
        <f>IF(LEN(LocatieLijst!D310)=0,"",LocatieLijst!D310)</f>
        <v/>
      </c>
      <c r="E310" s="149" t="str">
        <f>IF(LEN(LocatieLijst!E310)=0,"",LocatieLijst!E310)</f>
        <v/>
      </c>
      <c r="F310" s="149" t="str">
        <f>IF(LEN(LocatieLijst!F310)=0,"",LocatieLijst!F310)</f>
        <v/>
      </c>
      <c r="G310" s="149" t="str">
        <f>IF(LEN(LocatieLijst!K310)=0,"",LocatieLijst!K310)</f>
        <v/>
      </c>
      <c r="H310" s="150" t="str">
        <f>IF(G310="Vervalt","Vervalt",IF(G310=0,"",IF(LEN(G310)=0,"",(VLOOKUP($G310,PDC!$B$6:$I$74,2,FALSE)))))</f>
        <v/>
      </c>
      <c r="I310" s="149" t="str">
        <f>IF(LEN(LocatieLijst!M310)=0,"",LocatieLijst!M310)</f>
        <v/>
      </c>
      <c r="J310" s="2"/>
      <c r="K310" s="2"/>
      <c r="L310" s="3"/>
      <c r="M310" s="8"/>
      <c r="N310" s="8"/>
      <c r="O310" s="12"/>
      <c r="P310" s="4"/>
      <c r="Q310" s="4"/>
      <c r="R310" s="4"/>
      <c r="S310" s="72">
        <f t="shared" si="8"/>
        <v>0</v>
      </c>
      <c r="T310" s="72">
        <f>IF(G310="Vervalt",0,IF(G310=0,0,IF(LEN(G310)=0,0,(VLOOKUP($G310,PDC!$B$6:$I$74,6,FALSE)))))</f>
        <v>0</v>
      </c>
      <c r="U310" s="72">
        <f t="shared" si="9"/>
        <v>0</v>
      </c>
      <c r="V310" s="73">
        <f>IF(G310="Vervalt",0,IF(J310="Inkoop bij 3e partij",Q310*(1+PDC!$F$28),0))</f>
        <v>0</v>
      </c>
      <c r="W310" s="73">
        <f>IF(G310="Vervalt",0,IF(J310="Inkoop bij 3e partij",P310*(1+PDC!$F$27)+IF(G310=0,0,IF(LEN(G310)=0,0,VLOOKUP($G310,PDC!$B$6:$I$74,7,FALSE))),0))</f>
        <v>0</v>
      </c>
      <c r="X310" s="74">
        <f>IF(G310="Vervalt",0,IF(J310="Inkoop bij 3e partij",0,IF(G310=0,0,IF(LEN(G310)=0,0,VLOOKUP($G310,PDC!$B$6:$I$74,5,FALSE)))))</f>
        <v>0</v>
      </c>
      <c r="Y310" s="74">
        <f>IF(G310="Vervalt",0,IF(J310="On-Net maken",$M310*PDC!$F$23+$N310*PDC!$F$24+PDC!$F$22+$O310,0))</f>
        <v>0</v>
      </c>
    </row>
    <row r="311" spans="1:25" x14ac:dyDescent="0.3">
      <c r="A311" s="149" t="str">
        <f>IF(LEN(LocatieLijst!A311)=0,"",LocatieLijst!A311)</f>
        <v/>
      </c>
      <c r="B311" s="149" t="str">
        <f>IF(LEN(LocatieLijst!B311)=0,"",LocatieLijst!B311)</f>
        <v/>
      </c>
      <c r="C311" s="149" t="str">
        <f>IF(LEN(LocatieLijst!C311)=0,"",LocatieLijst!C311)</f>
        <v/>
      </c>
      <c r="D311" s="149" t="str">
        <f>IF(LEN(LocatieLijst!D311)=0,"",LocatieLijst!D311)</f>
        <v/>
      </c>
      <c r="E311" s="149" t="str">
        <f>IF(LEN(LocatieLijst!E311)=0,"",LocatieLijst!E311)</f>
        <v/>
      </c>
      <c r="F311" s="149" t="str">
        <f>IF(LEN(LocatieLijst!F311)=0,"",LocatieLijst!F311)</f>
        <v/>
      </c>
      <c r="G311" s="149" t="str">
        <f>IF(LEN(LocatieLijst!K311)=0,"",LocatieLijst!K311)</f>
        <v/>
      </c>
      <c r="H311" s="150" t="str">
        <f>IF(G311="Vervalt","Vervalt",IF(G311=0,"",IF(LEN(G311)=0,"",(VLOOKUP($G311,PDC!$B$6:$I$74,2,FALSE)))))</f>
        <v/>
      </c>
      <c r="I311" s="149" t="str">
        <f>IF(LEN(LocatieLijst!M311)=0,"",LocatieLijst!M311)</f>
        <v/>
      </c>
      <c r="J311" s="2"/>
      <c r="K311" s="2"/>
      <c r="L311" s="3"/>
      <c r="M311" s="8"/>
      <c r="N311" s="8"/>
      <c r="O311" s="12"/>
      <c r="P311" s="4"/>
      <c r="Q311" s="4"/>
      <c r="R311" s="4"/>
      <c r="S311" s="72">
        <f t="shared" si="8"/>
        <v>0</v>
      </c>
      <c r="T311" s="72">
        <f>IF(G311="Vervalt",0,IF(G311=0,0,IF(LEN(G311)=0,0,(VLOOKUP($G311,PDC!$B$6:$I$74,6,FALSE)))))</f>
        <v>0</v>
      </c>
      <c r="U311" s="72">
        <f t="shared" si="9"/>
        <v>0</v>
      </c>
      <c r="V311" s="73">
        <f>IF(G311="Vervalt",0,IF(J311="Inkoop bij 3e partij",Q311*(1+PDC!$F$28),0))</f>
        <v>0</v>
      </c>
      <c r="W311" s="73">
        <f>IF(G311="Vervalt",0,IF(J311="Inkoop bij 3e partij",P311*(1+PDC!$F$27)+IF(G311=0,0,IF(LEN(G311)=0,0,VLOOKUP($G311,PDC!$B$6:$I$74,7,FALSE))),0))</f>
        <v>0</v>
      </c>
      <c r="X311" s="74">
        <f>IF(G311="Vervalt",0,IF(J311="Inkoop bij 3e partij",0,IF(G311=0,0,IF(LEN(G311)=0,0,VLOOKUP($G311,PDC!$B$6:$I$74,5,FALSE)))))</f>
        <v>0</v>
      </c>
      <c r="Y311" s="74">
        <f>IF(G311="Vervalt",0,IF(J311="On-Net maken",$M311*PDC!$F$23+$N311*PDC!$F$24+PDC!$F$22+$O311,0))</f>
        <v>0</v>
      </c>
    </row>
    <row r="312" spans="1:25" x14ac:dyDescent="0.3">
      <c r="A312" s="149" t="str">
        <f>IF(LEN(LocatieLijst!A312)=0,"",LocatieLijst!A312)</f>
        <v/>
      </c>
      <c r="B312" s="149" t="str">
        <f>IF(LEN(LocatieLijst!B312)=0,"",LocatieLijst!B312)</f>
        <v/>
      </c>
      <c r="C312" s="149" t="str">
        <f>IF(LEN(LocatieLijst!C312)=0,"",LocatieLijst!C312)</f>
        <v/>
      </c>
      <c r="D312" s="149" t="str">
        <f>IF(LEN(LocatieLijst!D312)=0,"",LocatieLijst!D312)</f>
        <v/>
      </c>
      <c r="E312" s="149" t="str">
        <f>IF(LEN(LocatieLijst!E312)=0,"",LocatieLijst!E312)</f>
        <v/>
      </c>
      <c r="F312" s="149" t="str">
        <f>IF(LEN(LocatieLijst!F312)=0,"",LocatieLijst!F312)</f>
        <v/>
      </c>
      <c r="G312" s="149" t="str">
        <f>IF(LEN(LocatieLijst!K312)=0,"",LocatieLijst!K312)</f>
        <v/>
      </c>
      <c r="H312" s="150" t="str">
        <f>IF(G312="Vervalt","Vervalt",IF(G312=0,"",IF(LEN(G312)=0,"",(VLOOKUP($G312,PDC!$B$6:$I$74,2,FALSE)))))</f>
        <v/>
      </c>
      <c r="I312" s="149" t="str">
        <f>IF(LEN(LocatieLijst!M312)=0,"",LocatieLijst!M312)</f>
        <v/>
      </c>
      <c r="J312" s="2"/>
      <c r="K312" s="2"/>
      <c r="L312" s="3"/>
      <c r="M312" s="8"/>
      <c r="N312" s="8"/>
      <c r="O312" s="12"/>
      <c r="P312" s="4"/>
      <c r="Q312" s="4"/>
      <c r="R312" s="4"/>
      <c r="S312" s="72">
        <f t="shared" si="8"/>
        <v>0</v>
      </c>
      <c r="T312" s="72">
        <f>IF(G312="Vervalt",0,IF(G312=0,0,IF(LEN(G312)=0,0,(VLOOKUP($G312,PDC!$B$6:$I$74,6,FALSE)))))</f>
        <v>0</v>
      </c>
      <c r="U312" s="72">
        <f t="shared" si="9"/>
        <v>0</v>
      </c>
      <c r="V312" s="73">
        <f>IF(G312="Vervalt",0,IF(J312="Inkoop bij 3e partij",Q312*(1+PDC!$F$28),0))</f>
        <v>0</v>
      </c>
      <c r="W312" s="73">
        <f>IF(G312="Vervalt",0,IF(J312="Inkoop bij 3e partij",P312*(1+PDC!$F$27)+IF(G312=0,0,IF(LEN(G312)=0,0,VLOOKUP($G312,PDC!$B$6:$I$74,7,FALSE))),0))</f>
        <v>0</v>
      </c>
      <c r="X312" s="74">
        <f>IF(G312="Vervalt",0,IF(J312="Inkoop bij 3e partij",0,IF(G312=0,0,IF(LEN(G312)=0,0,VLOOKUP($G312,PDC!$B$6:$I$74,5,FALSE)))))</f>
        <v>0</v>
      </c>
      <c r="Y312" s="74">
        <f>IF(G312="Vervalt",0,IF(J312="On-Net maken",$M312*PDC!$F$23+$N312*PDC!$F$24+PDC!$F$22+$O312,0))</f>
        <v>0</v>
      </c>
    </row>
    <row r="313" spans="1:25" x14ac:dyDescent="0.3">
      <c r="A313" s="149" t="str">
        <f>IF(LEN(LocatieLijst!A313)=0,"",LocatieLijst!A313)</f>
        <v/>
      </c>
      <c r="B313" s="149" t="str">
        <f>IF(LEN(LocatieLijst!B313)=0,"",LocatieLijst!B313)</f>
        <v/>
      </c>
      <c r="C313" s="149" t="str">
        <f>IF(LEN(LocatieLijst!C313)=0,"",LocatieLijst!C313)</f>
        <v/>
      </c>
      <c r="D313" s="149" t="str">
        <f>IF(LEN(LocatieLijst!D313)=0,"",LocatieLijst!D313)</f>
        <v/>
      </c>
      <c r="E313" s="149" t="str">
        <f>IF(LEN(LocatieLijst!E313)=0,"",LocatieLijst!E313)</f>
        <v/>
      </c>
      <c r="F313" s="149" t="str">
        <f>IF(LEN(LocatieLijst!F313)=0,"",LocatieLijst!F313)</f>
        <v/>
      </c>
      <c r="G313" s="149" t="str">
        <f>IF(LEN(LocatieLijst!K313)=0,"",LocatieLijst!K313)</f>
        <v/>
      </c>
      <c r="H313" s="150" t="str">
        <f>IF(G313="Vervalt","Vervalt",IF(G313=0,"",IF(LEN(G313)=0,"",(VLOOKUP($G313,PDC!$B$6:$I$74,2,FALSE)))))</f>
        <v/>
      </c>
      <c r="I313" s="149" t="str">
        <f>IF(LEN(LocatieLijst!M313)=0,"",LocatieLijst!M313)</f>
        <v/>
      </c>
      <c r="J313" s="2"/>
      <c r="K313" s="2"/>
      <c r="L313" s="3"/>
      <c r="M313" s="8"/>
      <c r="N313" s="8"/>
      <c r="O313" s="12"/>
      <c r="P313" s="4"/>
      <c r="Q313" s="4"/>
      <c r="R313" s="4"/>
      <c r="S313" s="72">
        <f t="shared" si="8"/>
        <v>0</v>
      </c>
      <c r="T313" s="72">
        <f>IF(G313="Vervalt",0,IF(G313=0,0,IF(LEN(G313)=0,0,(VLOOKUP($G313,PDC!$B$6:$I$74,6,FALSE)))))</f>
        <v>0</v>
      </c>
      <c r="U313" s="72">
        <f t="shared" si="9"/>
        <v>0</v>
      </c>
      <c r="V313" s="73">
        <f>IF(G313="Vervalt",0,IF(J313="Inkoop bij 3e partij",Q313*(1+PDC!$F$28),0))</f>
        <v>0</v>
      </c>
      <c r="W313" s="73">
        <f>IF(G313="Vervalt",0,IF(J313="Inkoop bij 3e partij",P313*(1+PDC!$F$27)+IF(G313=0,0,IF(LEN(G313)=0,0,VLOOKUP($G313,PDC!$B$6:$I$74,7,FALSE))),0))</f>
        <v>0</v>
      </c>
      <c r="X313" s="74">
        <f>IF(G313="Vervalt",0,IF(J313="Inkoop bij 3e partij",0,IF(G313=0,0,IF(LEN(G313)=0,0,VLOOKUP($G313,PDC!$B$6:$I$74,5,FALSE)))))</f>
        <v>0</v>
      </c>
      <c r="Y313" s="74">
        <f>IF(G313="Vervalt",0,IF(J313="On-Net maken",$M313*PDC!$F$23+$N313*PDC!$F$24+PDC!$F$22+$O313,0))</f>
        <v>0</v>
      </c>
    </row>
    <row r="314" spans="1:25" x14ac:dyDescent="0.3">
      <c r="A314" s="149" t="str">
        <f>IF(LEN(LocatieLijst!A314)=0,"",LocatieLijst!A314)</f>
        <v/>
      </c>
      <c r="B314" s="149" t="str">
        <f>IF(LEN(LocatieLijst!B314)=0,"",LocatieLijst!B314)</f>
        <v/>
      </c>
      <c r="C314" s="149" t="str">
        <f>IF(LEN(LocatieLijst!C314)=0,"",LocatieLijst!C314)</f>
        <v/>
      </c>
      <c r="D314" s="149" t="str">
        <f>IF(LEN(LocatieLijst!D314)=0,"",LocatieLijst!D314)</f>
        <v/>
      </c>
      <c r="E314" s="149" t="str">
        <f>IF(LEN(LocatieLijst!E314)=0,"",LocatieLijst!E314)</f>
        <v/>
      </c>
      <c r="F314" s="149" t="str">
        <f>IF(LEN(LocatieLijst!F314)=0,"",LocatieLijst!F314)</f>
        <v/>
      </c>
      <c r="G314" s="149" t="str">
        <f>IF(LEN(LocatieLijst!K314)=0,"",LocatieLijst!K314)</f>
        <v/>
      </c>
      <c r="H314" s="150" t="str">
        <f>IF(G314="Vervalt","Vervalt",IF(G314=0,"",IF(LEN(G314)=0,"",(VLOOKUP($G314,PDC!$B$6:$I$74,2,FALSE)))))</f>
        <v/>
      </c>
      <c r="I314" s="149" t="str">
        <f>IF(LEN(LocatieLijst!M314)=0,"",LocatieLijst!M314)</f>
        <v/>
      </c>
      <c r="J314" s="2"/>
      <c r="K314" s="2"/>
      <c r="L314" s="3"/>
      <c r="M314" s="8"/>
      <c r="N314" s="8"/>
      <c r="O314" s="12"/>
      <c r="P314" s="4"/>
      <c r="Q314" s="4"/>
      <c r="R314" s="4"/>
      <c r="S314" s="72">
        <f t="shared" si="8"/>
        <v>0</v>
      </c>
      <c r="T314" s="72">
        <f>IF(G314="Vervalt",0,IF(G314=0,0,IF(LEN(G314)=0,0,(VLOOKUP($G314,PDC!$B$6:$I$74,6,FALSE)))))</f>
        <v>0</v>
      </c>
      <c r="U314" s="72">
        <f t="shared" si="9"/>
        <v>0</v>
      </c>
      <c r="V314" s="73">
        <f>IF(G314="Vervalt",0,IF(J314="Inkoop bij 3e partij",Q314*(1+PDC!$F$28),0))</f>
        <v>0</v>
      </c>
      <c r="W314" s="73">
        <f>IF(G314="Vervalt",0,IF(J314="Inkoop bij 3e partij",P314*(1+PDC!$F$27)+IF(G314=0,0,IF(LEN(G314)=0,0,VLOOKUP($G314,PDC!$B$6:$I$74,7,FALSE))),0))</f>
        <v>0</v>
      </c>
      <c r="X314" s="74">
        <f>IF(G314="Vervalt",0,IF(J314="Inkoop bij 3e partij",0,IF(G314=0,0,IF(LEN(G314)=0,0,VLOOKUP($G314,PDC!$B$6:$I$74,5,FALSE)))))</f>
        <v>0</v>
      </c>
      <c r="Y314" s="74">
        <f>IF(G314="Vervalt",0,IF(J314="On-Net maken",$M314*PDC!$F$23+$N314*PDC!$F$24+PDC!$F$22+$O314,0))</f>
        <v>0</v>
      </c>
    </row>
    <row r="315" spans="1:25" x14ac:dyDescent="0.3">
      <c r="A315" s="149" t="str">
        <f>IF(LEN(LocatieLijst!A315)=0,"",LocatieLijst!A315)</f>
        <v/>
      </c>
      <c r="B315" s="149" t="str">
        <f>IF(LEN(LocatieLijst!B315)=0,"",LocatieLijst!B315)</f>
        <v/>
      </c>
      <c r="C315" s="149" t="str">
        <f>IF(LEN(LocatieLijst!C315)=0,"",LocatieLijst!C315)</f>
        <v/>
      </c>
      <c r="D315" s="149" t="str">
        <f>IF(LEN(LocatieLijst!D315)=0,"",LocatieLijst!D315)</f>
        <v/>
      </c>
      <c r="E315" s="149" t="str">
        <f>IF(LEN(LocatieLijst!E315)=0,"",LocatieLijst!E315)</f>
        <v/>
      </c>
      <c r="F315" s="149" t="str">
        <f>IF(LEN(LocatieLijst!F315)=0,"",LocatieLijst!F315)</f>
        <v/>
      </c>
      <c r="G315" s="149" t="str">
        <f>IF(LEN(LocatieLijst!K315)=0,"",LocatieLijst!K315)</f>
        <v/>
      </c>
      <c r="H315" s="150" t="str">
        <f>IF(G315="Vervalt","Vervalt",IF(G315=0,"",IF(LEN(G315)=0,"",(VLOOKUP($G315,PDC!$B$6:$I$74,2,FALSE)))))</f>
        <v/>
      </c>
      <c r="I315" s="149" t="str">
        <f>IF(LEN(LocatieLijst!M315)=0,"",LocatieLijst!M315)</f>
        <v/>
      </c>
      <c r="J315" s="2"/>
      <c r="K315" s="2"/>
      <c r="L315" s="3"/>
      <c r="M315" s="8"/>
      <c r="N315" s="8"/>
      <c r="O315" s="12"/>
      <c r="P315" s="4"/>
      <c r="Q315" s="4"/>
      <c r="R315" s="4"/>
      <c r="S315" s="72">
        <f t="shared" si="8"/>
        <v>0</v>
      </c>
      <c r="T315" s="72">
        <f>IF(G315="Vervalt",0,IF(G315=0,0,IF(LEN(G315)=0,0,(VLOOKUP($G315,PDC!$B$6:$I$74,6,FALSE)))))</f>
        <v>0</v>
      </c>
      <c r="U315" s="72">
        <f t="shared" si="9"/>
        <v>0</v>
      </c>
      <c r="V315" s="73">
        <f>IF(G315="Vervalt",0,IF(J315="Inkoop bij 3e partij",Q315*(1+PDC!$F$28),0))</f>
        <v>0</v>
      </c>
      <c r="W315" s="73">
        <f>IF(G315="Vervalt",0,IF(J315="Inkoop bij 3e partij",P315*(1+PDC!$F$27)+IF(G315=0,0,IF(LEN(G315)=0,0,VLOOKUP($G315,PDC!$B$6:$I$74,7,FALSE))),0))</f>
        <v>0</v>
      </c>
      <c r="X315" s="74">
        <f>IF(G315="Vervalt",0,IF(J315="Inkoop bij 3e partij",0,IF(G315=0,0,IF(LEN(G315)=0,0,VLOOKUP($G315,PDC!$B$6:$I$74,5,FALSE)))))</f>
        <v>0</v>
      </c>
      <c r="Y315" s="74">
        <f>IF(G315="Vervalt",0,IF(J315="On-Net maken",$M315*PDC!$F$23+$N315*PDC!$F$24+PDC!$F$22+$O315,0))</f>
        <v>0</v>
      </c>
    </row>
    <row r="316" spans="1:25" x14ac:dyDescent="0.3">
      <c r="A316" s="149" t="str">
        <f>IF(LEN(LocatieLijst!A316)=0,"",LocatieLijst!A316)</f>
        <v/>
      </c>
      <c r="B316" s="149" t="str">
        <f>IF(LEN(LocatieLijst!B316)=0,"",LocatieLijst!B316)</f>
        <v/>
      </c>
      <c r="C316" s="149" t="str">
        <f>IF(LEN(LocatieLijst!C316)=0,"",LocatieLijst!C316)</f>
        <v/>
      </c>
      <c r="D316" s="149" t="str">
        <f>IF(LEN(LocatieLijst!D316)=0,"",LocatieLijst!D316)</f>
        <v/>
      </c>
      <c r="E316" s="149" t="str">
        <f>IF(LEN(LocatieLijst!E316)=0,"",LocatieLijst!E316)</f>
        <v/>
      </c>
      <c r="F316" s="149" t="str">
        <f>IF(LEN(LocatieLijst!F316)=0,"",LocatieLijst!F316)</f>
        <v/>
      </c>
      <c r="G316" s="149" t="str">
        <f>IF(LEN(LocatieLijst!K316)=0,"",LocatieLijst!K316)</f>
        <v/>
      </c>
      <c r="H316" s="150" t="str">
        <f>IF(G316="Vervalt","Vervalt",IF(G316=0,"",IF(LEN(G316)=0,"",(VLOOKUP($G316,PDC!$B$6:$I$74,2,FALSE)))))</f>
        <v/>
      </c>
      <c r="I316" s="149" t="str">
        <f>IF(LEN(LocatieLijst!M316)=0,"",LocatieLijst!M316)</f>
        <v/>
      </c>
      <c r="J316" s="2"/>
      <c r="K316" s="2"/>
      <c r="L316" s="3"/>
      <c r="M316" s="8"/>
      <c r="N316" s="8"/>
      <c r="O316" s="12"/>
      <c r="P316" s="4"/>
      <c r="Q316" s="4"/>
      <c r="R316" s="4"/>
      <c r="S316" s="72">
        <f t="shared" si="8"/>
        <v>0</v>
      </c>
      <c r="T316" s="72">
        <f>IF(G316="Vervalt",0,IF(G316=0,0,IF(LEN(G316)=0,0,(VLOOKUP($G316,PDC!$B$6:$I$74,6,FALSE)))))</f>
        <v>0</v>
      </c>
      <c r="U316" s="72">
        <f t="shared" si="9"/>
        <v>0</v>
      </c>
      <c r="V316" s="73">
        <f>IF(G316="Vervalt",0,IF(J316="Inkoop bij 3e partij",Q316*(1+PDC!$F$28),0))</f>
        <v>0</v>
      </c>
      <c r="W316" s="73">
        <f>IF(G316="Vervalt",0,IF(J316="Inkoop bij 3e partij",P316*(1+PDC!$F$27)+IF(G316=0,0,IF(LEN(G316)=0,0,VLOOKUP($G316,PDC!$B$6:$I$74,7,FALSE))),0))</f>
        <v>0</v>
      </c>
      <c r="X316" s="74">
        <f>IF(G316="Vervalt",0,IF(J316="Inkoop bij 3e partij",0,IF(G316=0,0,IF(LEN(G316)=0,0,VLOOKUP($G316,PDC!$B$6:$I$74,5,FALSE)))))</f>
        <v>0</v>
      </c>
      <c r="Y316" s="74">
        <f>IF(G316="Vervalt",0,IF(J316="On-Net maken",$M316*PDC!$F$23+$N316*PDC!$F$24+PDC!$F$22+$O316,0))</f>
        <v>0</v>
      </c>
    </row>
    <row r="317" spans="1:25" x14ac:dyDescent="0.3">
      <c r="A317" s="149" t="str">
        <f>IF(LEN(LocatieLijst!A317)=0,"",LocatieLijst!A317)</f>
        <v/>
      </c>
      <c r="B317" s="149" t="str">
        <f>IF(LEN(LocatieLijst!B317)=0,"",LocatieLijst!B317)</f>
        <v/>
      </c>
      <c r="C317" s="149" t="str">
        <f>IF(LEN(LocatieLijst!C317)=0,"",LocatieLijst!C317)</f>
        <v/>
      </c>
      <c r="D317" s="149" t="str">
        <f>IF(LEN(LocatieLijst!D317)=0,"",LocatieLijst!D317)</f>
        <v/>
      </c>
      <c r="E317" s="149" t="str">
        <f>IF(LEN(LocatieLijst!E317)=0,"",LocatieLijst!E317)</f>
        <v/>
      </c>
      <c r="F317" s="149" t="str">
        <f>IF(LEN(LocatieLijst!F317)=0,"",LocatieLijst!F317)</f>
        <v/>
      </c>
      <c r="G317" s="149" t="str">
        <f>IF(LEN(LocatieLijst!K317)=0,"",LocatieLijst!K317)</f>
        <v/>
      </c>
      <c r="H317" s="150" t="str">
        <f>IF(G317="Vervalt","Vervalt",IF(G317=0,"",IF(LEN(G317)=0,"",(VLOOKUP($G317,PDC!$B$6:$I$74,2,FALSE)))))</f>
        <v/>
      </c>
      <c r="I317" s="149" t="str">
        <f>IF(LEN(LocatieLijst!M317)=0,"",LocatieLijst!M317)</f>
        <v/>
      </c>
      <c r="J317" s="2"/>
      <c r="K317" s="2"/>
      <c r="L317" s="3"/>
      <c r="M317" s="8"/>
      <c r="N317" s="8"/>
      <c r="O317" s="12"/>
      <c r="P317" s="4"/>
      <c r="Q317" s="4"/>
      <c r="R317" s="4"/>
      <c r="S317" s="72">
        <f t="shared" si="8"/>
        <v>0</v>
      </c>
      <c r="T317" s="72">
        <f>IF(G317="Vervalt",0,IF(G317=0,0,IF(LEN(G317)=0,0,(VLOOKUP($G317,PDC!$B$6:$I$74,6,FALSE)))))</f>
        <v>0</v>
      </c>
      <c r="U317" s="72">
        <f t="shared" si="9"/>
        <v>0</v>
      </c>
      <c r="V317" s="73">
        <f>IF(G317="Vervalt",0,IF(J317="Inkoop bij 3e partij",Q317*(1+PDC!$F$28),0))</f>
        <v>0</v>
      </c>
      <c r="W317" s="73">
        <f>IF(G317="Vervalt",0,IF(J317="Inkoop bij 3e partij",P317*(1+PDC!$F$27)+IF(G317=0,0,IF(LEN(G317)=0,0,VLOOKUP($G317,PDC!$B$6:$I$74,7,FALSE))),0))</f>
        <v>0</v>
      </c>
      <c r="X317" s="74">
        <f>IF(G317="Vervalt",0,IF(J317="Inkoop bij 3e partij",0,IF(G317=0,0,IF(LEN(G317)=0,0,VLOOKUP($G317,PDC!$B$6:$I$74,5,FALSE)))))</f>
        <v>0</v>
      </c>
      <c r="Y317" s="74">
        <f>IF(G317="Vervalt",0,IF(J317="On-Net maken",$M317*PDC!$F$23+$N317*PDC!$F$24+PDC!$F$22+$O317,0))</f>
        <v>0</v>
      </c>
    </row>
    <row r="318" spans="1:25" x14ac:dyDescent="0.3">
      <c r="A318" s="149" t="str">
        <f>IF(LEN(LocatieLijst!A318)=0,"",LocatieLijst!A318)</f>
        <v/>
      </c>
      <c r="B318" s="149" t="str">
        <f>IF(LEN(LocatieLijst!B318)=0,"",LocatieLijst!B318)</f>
        <v/>
      </c>
      <c r="C318" s="149" t="str">
        <f>IF(LEN(LocatieLijst!C318)=0,"",LocatieLijst!C318)</f>
        <v/>
      </c>
      <c r="D318" s="149" t="str">
        <f>IF(LEN(LocatieLijst!D318)=0,"",LocatieLijst!D318)</f>
        <v/>
      </c>
      <c r="E318" s="149" t="str">
        <f>IF(LEN(LocatieLijst!E318)=0,"",LocatieLijst!E318)</f>
        <v/>
      </c>
      <c r="F318" s="149" t="str">
        <f>IF(LEN(LocatieLijst!F318)=0,"",LocatieLijst!F318)</f>
        <v/>
      </c>
      <c r="G318" s="149" t="str">
        <f>IF(LEN(LocatieLijst!K318)=0,"",LocatieLijst!K318)</f>
        <v/>
      </c>
      <c r="H318" s="150" t="str">
        <f>IF(G318="Vervalt","Vervalt",IF(G318=0,"",IF(LEN(G318)=0,"",(VLOOKUP($G318,PDC!$B$6:$I$74,2,FALSE)))))</f>
        <v/>
      </c>
      <c r="I318" s="149" t="str">
        <f>IF(LEN(LocatieLijst!M318)=0,"",LocatieLijst!M318)</f>
        <v/>
      </c>
      <c r="J318" s="2"/>
      <c r="K318" s="2"/>
      <c r="L318" s="3"/>
      <c r="M318" s="8"/>
      <c r="N318" s="8"/>
      <c r="O318" s="12"/>
      <c r="P318" s="4"/>
      <c r="Q318" s="4"/>
      <c r="R318" s="4"/>
      <c r="S318" s="72">
        <f t="shared" si="8"/>
        <v>0</v>
      </c>
      <c r="T318" s="72">
        <f>IF(G318="Vervalt",0,IF(G318=0,0,IF(LEN(G318)=0,0,(VLOOKUP($G318,PDC!$B$6:$I$74,6,FALSE)))))</f>
        <v>0</v>
      </c>
      <c r="U318" s="72">
        <f t="shared" si="9"/>
        <v>0</v>
      </c>
      <c r="V318" s="73">
        <f>IF(G318="Vervalt",0,IF(J318="Inkoop bij 3e partij",Q318*(1+PDC!$F$28),0))</f>
        <v>0</v>
      </c>
      <c r="W318" s="73">
        <f>IF(G318="Vervalt",0,IF(J318="Inkoop bij 3e partij",P318*(1+PDC!$F$27)+IF(G318=0,0,IF(LEN(G318)=0,0,VLOOKUP($G318,PDC!$B$6:$I$74,7,FALSE))),0))</f>
        <v>0</v>
      </c>
      <c r="X318" s="74">
        <f>IF(G318="Vervalt",0,IF(J318="Inkoop bij 3e partij",0,IF(G318=0,0,IF(LEN(G318)=0,0,VLOOKUP($G318,PDC!$B$6:$I$74,5,FALSE)))))</f>
        <v>0</v>
      </c>
      <c r="Y318" s="74">
        <f>IF(G318="Vervalt",0,IF(J318="On-Net maken",$M318*PDC!$F$23+$N318*PDC!$F$24+PDC!$F$22+$O318,0))</f>
        <v>0</v>
      </c>
    </row>
    <row r="319" spans="1:25" x14ac:dyDescent="0.3">
      <c r="A319" s="149" t="str">
        <f>IF(LEN(LocatieLijst!A319)=0,"",LocatieLijst!A319)</f>
        <v/>
      </c>
      <c r="B319" s="149" t="str">
        <f>IF(LEN(LocatieLijst!B319)=0,"",LocatieLijst!B319)</f>
        <v/>
      </c>
      <c r="C319" s="149" t="str">
        <f>IF(LEN(LocatieLijst!C319)=0,"",LocatieLijst!C319)</f>
        <v/>
      </c>
      <c r="D319" s="149" t="str">
        <f>IF(LEN(LocatieLijst!D319)=0,"",LocatieLijst!D319)</f>
        <v/>
      </c>
      <c r="E319" s="149" t="str">
        <f>IF(LEN(LocatieLijst!E319)=0,"",LocatieLijst!E319)</f>
        <v/>
      </c>
      <c r="F319" s="149" t="str">
        <f>IF(LEN(LocatieLijst!F319)=0,"",LocatieLijst!F319)</f>
        <v/>
      </c>
      <c r="G319" s="149" t="str">
        <f>IF(LEN(LocatieLijst!K319)=0,"",LocatieLijst!K319)</f>
        <v/>
      </c>
      <c r="H319" s="150" t="str">
        <f>IF(G319="Vervalt","Vervalt",IF(G319=0,"",IF(LEN(G319)=0,"",(VLOOKUP($G319,PDC!$B$6:$I$74,2,FALSE)))))</f>
        <v/>
      </c>
      <c r="I319" s="149" t="str">
        <f>IF(LEN(LocatieLijst!M319)=0,"",LocatieLijst!M319)</f>
        <v/>
      </c>
      <c r="J319" s="2"/>
      <c r="K319" s="2"/>
      <c r="L319" s="3"/>
      <c r="M319" s="8"/>
      <c r="N319" s="8"/>
      <c r="O319" s="12"/>
      <c r="P319" s="4"/>
      <c r="Q319" s="4"/>
      <c r="R319" s="4"/>
      <c r="S319" s="72">
        <f t="shared" si="8"/>
        <v>0</v>
      </c>
      <c r="T319" s="72">
        <f>IF(G319="Vervalt",0,IF(G319=0,0,IF(LEN(G319)=0,0,(VLOOKUP($G319,PDC!$B$6:$I$74,6,FALSE)))))</f>
        <v>0</v>
      </c>
      <c r="U319" s="72">
        <f t="shared" si="9"/>
        <v>0</v>
      </c>
      <c r="V319" s="73">
        <f>IF(G319="Vervalt",0,IF(J319="Inkoop bij 3e partij",Q319*(1+PDC!$F$28),0))</f>
        <v>0</v>
      </c>
      <c r="W319" s="73">
        <f>IF(G319="Vervalt",0,IF(J319="Inkoop bij 3e partij",P319*(1+PDC!$F$27)+IF(G319=0,0,IF(LEN(G319)=0,0,VLOOKUP($G319,PDC!$B$6:$I$74,7,FALSE))),0))</f>
        <v>0</v>
      </c>
      <c r="X319" s="74">
        <f>IF(G319="Vervalt",0,IF(J319="Inkoop bij 3e partij",0,IF(G319=0,0,IF(LEN(G319)=0,0,VLOOKUP($G319,PDC!$B$6:$I$74,5,FALSE)))))</f>
        <v>0</v>
      </c>
      <c r="Y319" s="74">
        <f>IF(G319="Vervalt",0,IF(J319="On-Net maken",$M319*PDC!$F$23+$N319*PDC!$F$24+PDC!$F$22+$O319,0))</f>
        <v>0</v>
      </c>
    </row>
    <row r="320" spans="1:25" x14ac:dyDescent="0.3">
      <c r="A320" s="149" t="str">
        <f>IF(LEN(LocatieLijst!A320)=0,"",LocatieLijst!A320)</f>
        <v/>
      </c>
      <c r="B320" s="149" t="str">
        <f>IF(LEN(LocatieLijst!B320)=0,"",LocatieLijst!B320)</f>
        <v/>
      </c>
      <c r="C320" s="149" t="str">
        <f>IF(LEN(LocatieLijst!C320)=0,"",LocatieLijst!C320)</f>
        <v/>
      </c>
      <c r="D320" s="149" t="str">
        <f>IF(LEN(LocatieLijst!D320)=0,"",LocatieLijst!D320)</f>
        <v/>
      </c>
      <c r="E320" s="149" t="str">
        <f>IF(LEN(LocatieLijst!E320)=0,"",LocatieLijst!E320)</f>
        <v/>
      </c>
      <c r="F320" s="149" t="str">
        <f>IF(LEN(LocatieLijst!F320)=0,"",LocatieLijst!F320)</f>
        <v/>
      </c>
      <c r="G320" s="149" t="str">
        <f>IF(LEN(LocatieLijst!K320)=0,"",LocatieLijst!K320)</f>
        <v/>
      </c>
      <c r="H320" s="150" t="str">
        <f>IF(G320="Vervalt","Vervalt",IF(G320=0,"",IF(LEN(G320)=0,"",(VLOOKUP($G320,PDC!$B$6:$I$74,2,FALSE)))))</f>
        <v/>
      </c>
      <c r="I320" s="149" t="str">
        <f>IF(LEN(LocatieLijst!M320)=0,"",LocatieLijst!M320)</f>
        <v/>
      </c>
      <c r="J320" s="2"/>
      <c r="K320" s="2"/>
      <c r="L320" s="3"/>
      <c r="M320" s="8"/>
      <c r="N320" s="8"/>
      <c r="O320" s="12"/>
      <c r="P320" s="4"/>
      <c r="Q320" s="4"/>
      <c r="R320" s="4"/>
      <c r="S320" s="72">
        <f t="shared" si="8"/>
        <v>0</v>
      </c>
      <c r="T320" s="72">
        <f>IF(G320="Vervalt",0,IF(G320=0,0,IF(LEN(G320)=0,0,(VLOOKUP($G320,PDC!$B$6:$I$74,6,FALSE)))))</f>
        <v>0</v>
      </c>
      <c r="U320" s="72">
        <f t="shared" si="9"/>
        <v>0</v>
      </c>
      <c r="V320" s="73">
        <f>IF(G320="Vervalt",0,IF(J320="Inkoop bij 3e partij",Q320*(1+PDC!$F$28),0))</f>
        <v>0</v>
      </c>
      <c r="W320" s="73">
        <f>IF(G320="Vervalt",0,IF(J320="Inkoop bij 3e partij",P320*(1+PDC!$F$27)+IF(G320=0,0,IF(LEN(G320)=0,0,VLOOKUP($G320,PDC!$B$6:$I$74,7,FALSE))),0))</f>
        <v>0</v>
      </c>
      <c r="X320" s="74">
        <f>IF(G320="Vervalt",0,IF(J320="Inkoop bij 3e partij",0,IF(G320=0,0,IF(LEN(G320)=0,0,VLOOKUP($G320,PDC!$B$6:$I$74,5,FALSE)))))</f>
        <v>0</v>
      </c>
      <c r="Y320" s="74">
        <f>IF(G320="Vervalt",0,IF(J320="On-Net maken",$M320*PDC!$F$23+$N320*PDC!$F$24+PDC!$F$22+$O320,0))</f>
        <v>0</v>
      </c>
    </row>
    <row r="321" spans="1:25" x14ac:dyDescent="0.3">
      <c r="A321" s="149" t="str">
        <f>IF(LEN(LocatieLijst!A321)=0,"",LocatieLijst!A321)</f>
        <v/>
      </c>
      <c r="B321" s="149" t="str">
        <f>IF(LEN(LocatieLijst!B321)=0,"",LocatieLijst!B321)</f>
        <v/>
      </c>
      <c r="C321" s="149" t="str">
        <f>IF(LEN(LocatieLijst!C321)=0,"",LocatieLijst!C321)</f>
        <v/>
      </c>
      <c r="D321" s="149" t="str">
        <f>IF(LEN(LocatieLijst!D321)=0,"",LocatieLijst!D321)</f>
        <v/>
      </c>
      <c r="E321" s="149" t="str">
        <f>IF(LEN(LocatieLijst!E321)=0,"",LocatieLijst!E321)</f>
        <v/>
      </c>
      <c r="F321" s="149" t="str">
        <f>IF(LEN(LocatieLijst!F321)=0,"",LocatieLijst!F321)</f>
        <v/>
      </c>
      <c r="G321" s="149" t="str">
        <f>IF(LEN(LocatieLijst!K321)=0,"",LocatieLijst!K321)</f>
        <v/>
      </c>
      <c r="H321" s="150" t="str">
        <f>IF(G321="Vervalt","Vervalt",IF(G321=0,"",IF(LEN(G321)=0,"",(VLOOKUP($G321,PDC!$B$6:$I$74,2,FALSE)))))</f>
        <v/>
      </c>
      <c r="I321" s="149" t="str">
        <f>IF(LEN(LocatieLijst!M321)=0,"",LocatieLijst!M321)</f>
        <v/>
      </c>
      <c r="J321" s="2"/>
      <c r="K321" s="2"/>
      <c r="L321" s="3"/>
      <c r="M321" s="8"/>
      <c r="N321" s="8"/>
      <c r="O321" s="12"/>
      <c r="P321" s="4"/>
      <c r="Q321" s="4"/>
      <c r="R321" s="4"/>
      <c r="S321" s="72">
        <f t="shared" si="8"/>
        <v>0</v>
      </c>
      <c r="T321" s="72">
        <f>IF(G321="Vervalt",0,IF(G321=0,0,IF(LEN(G321)=0,0,(VLOOKUP($G321,PDC!$B$6:$I$74,6,FALSE)))))</f>
        <v>0</v>
      </c>
      <c r="U321" s="72">
        <f t="shared" si="9"/>
        <v>0</v>
      </c>
      <c r="V321" s="73">
        <f>IF(G321="Vervalt",0,IF(J321="Inkoop bij 3e partij",Q321*(1+PDC!$F$28),0))</f>
        <v>0</v>
      </c>
      <c r="W321" s="73">
        <f>IF(G321="Vervalt",0,IF(J321="Inkoop bij 3e partij",P321*(1+PDC!$F$27)+IF(G321=0,0,IF(LEN(G321)=0,0,VLOOKUP($G321,PDC!$B$6:$I$74,7,FALSE))),0))</f>
        <v>0</v>
      </c>
      <c r="X321" s="74">
        <f>IF(G321="Vervalt",0,IF(J321="Inkoop bij 3e partij",0,IF(G321=0,0,IF(LEN(G321)=0,0,VLOOKUP($G321,PDC!$B$6:$I$74,5,FALSE)))))</f>
        <v>0</v>
      </c>
      <c r="Y321" s="74">
        <f>IF(G321="Vervalt",0,IF(J321="On-Net maken",$M321*PDC!$F$23+$N321*PDC!$F$24+PDC!$F$22+$O321,0))</f>
        <v>0</v>
      </c>
    </row>
    <row r="322" spans="1:25" x14ac:dyDescent="0.3">
      <c r="A322" s="149" t="str">
        <f>IF(LEN(LocatieLijst!A322)=0,"",LocatieLijst!A322)</f>
        <v/>
      </c>
      <c r="B322" s="149" t="str">
        <f>IF(LEN(LocatieLijst!B322)=0,"",LocatieLijst!B322)</f>
        <v/>
      </c>
      <c r="C322" s="149" t="str">
        <f>IF(LEN(LocatieLijst!C322)=0,"",LocatieLijst!C322)</f>
        <v/>
      </c>
      <c r="D322" s="149" t="str">
        <f>IF(LEN(LocatieLijst!D322)=0,"",LocatieLijst!D322)</f>
        <v/>
      </c>
      <c r="E322" s="149" t="str">
        <f>IF(LEN(LocatieLijst!E322)=0,"",LocatieLijst!E322)</f>
        <v/>
      </c>
      <c r="F322" s="149" t="str">
        <f>IF(LEN(LocatieLijst!F322)=0,"",LocatieLijst!F322)</f>
        <v/>
      </c>
      <c r="G322" s="149" t="str">
        <f>IF(LEN(LocatieLijst!K322)=0,"",LocatieLijst!K322)</f>
        <v/>
      </c>
      <c r="H322" s="150" t="str">
        <f>IF(G322="Vervalt","Vervalt",IF(G322=0,"",IF(LEN(G322)=0,"",(VLOOKUP($G322,PDC!$B$6:$I$74,2,FALSE)))))</f>
        <v/>
      </c>
      <c r="I322" s="149" t="str">
        <f>IF(LEN(LocatieLijst!M322)=0,"",LocatieLijst!M322)</f>
        <v/>
      </c>
      <c r="J322" s="2"/>
      <c r="K322" s="2"/>
      <c r="L322" s="3"/>
      <c r="M322" s="8"/>
      <c r="N322" s="8"/>
      <c r="O322" s="12"/>
      <c r="P322" s="4"/>
      <c r="Q322" s="4"/>
      <c r="R322" s="4"/>
      <c r="S322" s="72">
        <f t="shared" si="8"/>
        <v>0</v>
      </c>
      <c r="T322" s="72">
        <f>IF(G322="Vervalt",0,IF(G322=0,0,IF(LEN(G322)=0,0,(VLOOKUP($G322,PDC!$B$6:$I$74,6,FALSE)))))</f>
        <v>0</v>
      </c>
      <c r="U322" s="72">
        <f t="shared" si="9"/>
        <v>0</v>
      </c>
      <c r="V322" s="73">
        <f>IF(G322="Vervalt",0,IF(J322="Inkoop bij 3e partij",Q322*(1+PDC!$F$28),0))</f>
        <v>0</v>
      </c>
      <c r="W322" s="73">
        <f>IF(G322="Vervalt",0,IF(J322="Inkoop bij 3e partij",P322*(1+PDC!$F$27)+IF(G322=0,0,IF(LEN(G322)=0,0,VLOOKUP($G322,PDC!$B$6:$I$74,7,FALSE))),0))</f>
        <v>0</v>
      </c>
      <c r="X322" s="74">
        <f>IF(G322="Vervalt",0,IF(J322="Inkoop bij 3e partij",0,IF(G322=0,0,IF(LEN(G322)=0,0,VLOOKUP($G322,PDC!$B$6:$I$74,5,FALSE)))))</f>
        <v>0</v>
      </c>
      <c r="Y322" s="74">
        <f>IF(G322="Vervalt",0,IF(J322="On-Net maken",$M322*PDC!$F$23+$N322*PDC!$F$24+PDC!$F$22+$O322,0))</f>
        <v>0</v>
      </c>
    </row>
    <row r="323" spans="1:25" x14ac:dyDescent="0.3">
      <c r="A323" s="149" t="str">
        <f>IF(LEN(LocatieLijst!A323)=0,"",LocatieLijst!A323)</f>
        <v/>
      </c>
      <c r="B323" s="149" t="str">
        <f>IF(LEN(LocatieLijst!B323)=0,"",LocatieLijst!B323)</f>
        <v/>
      </c>
      <c r="C323" s="149" t="str">
        <f>IF(LEN(LocatieLijst!C323)=0,"",LocatieLijst!C323)</f>
        <v/>
      </c>
      <c r="D323" s="149" t="str">
        <f>IF(LEN(LocatieLijst!D323)=0,"",LocatieLijst!D323)</f>
        <v/>
      </c>
      <c r="E323" s="149" t="str">
        <f>IF(LEN(LocatieLijst!E323)=0,"",LocatieLijst!E323)</f>
        <v/>
      </c>
      <c r="F323" s="149" t="str">
        <f>IF(LEN(LocatieLijst!F323)=0,"",LocatieLijst!F323)</f>
        <v/>
      </c>
      <c r="G323" s="149" t="str">
        <f>IF(LEN(LocatieLijst!K323)=0,"",LocatieLijst!K323)</f>
        <v/>
      </c>
      <c r="H323" s="150" t="str">
        <f>IF(G323="Vervalt","Vervalt",IF(G323=0,"",IF(LEN(G323)=0,"",(VLOOKUP($G323,PDC!$B$6:$I$74,2,FALSE)))))</f>
        <v/>
      </c>
      <c r="I323" s="149" t="str">
        <f>IF(LEN(LocatieLijst!M323)=0,"",LocatieLijst!M323)</f>
        <v/>
      </c>
      <c r="J323" s="2"/>
      <c r="K323" s="2"/>
      <c r="L323" s="3"/>
      <c r="M323" s="8"/>
      <c r="N323" s="8"/>
      <c r="O323" s="12"/>
      <c r="P323" s="4"/>
      <c r="Q323" s="4"/>
      <c r="R323" s="4"/>
      <c r="S323" s="72">
        <f t="shared" si="8"/>
        <v>0</v>
      </c>
      <c r="T323" s="72">
        <f>IF(G323="Vervalt",0,IF(G323=0,0,IF(LEN(G323)=0,0,(VLOOKUP($G323,PDC!$B$6:$I$74,6,FALSE)))))</f>
        <v>0</v>
      </c>
      <c r="U323" s="72">
        <f t="shared" si="9"/>
        <v>0</v>
      </c>
      <c r="V323" s="73">
        <f>IF(G323="Vervalt",0,IF(J323="Inkoop bij 3e partij",Q323*(1+PDC!$F$28),0))</f>
        <v>0</v>
      </c>
      <c r="W323" s="73">
        <f>IF(G323="Vervalt",0,IF(J323="Inkoop bij 3e partij",P323*(1+PDC!$F$27)+IF(G323=0,0,IF(LEN(G323)=0,0,VLOOKUP($G323,PDC!$B$6:$I$74,7,FALSE))),0))</f>
        <v>0</v>
      </c>
      <c r="X323" s="74">
        <f>IF(G323="Vervalt",0,IF(J323="Inkoop bij 3e partij",0,IF(G323=0,0,IF(LEN(G323)=0,0,VLOOKUP($G323,PDC!$B$6:$I$74,5,FALSE)))))</f>
        <v>0</v>
      </c>
      <c r="Y323" s="74">
        <f>IF(G323="Vervalt",0,IF(J323="On-Net maken",$M323*PDC!$F$23+$N323*PDC!$F$24+PDC!$F$22+$O323,0))</f>
        <v>0</v>
      </c>
    </row>
    <row r="324" spans="1:25" x14ac:dyDescent="0.3">
      <c r="A324" s="149" t="str">
        <f>IF(LEN(LocatieLijst!A324)=0,"",LocatieLijst!A324)</f>
        <v/>
      </c>
      <c r="B324" s="149" t="str">
        <f>IF(LEN(LocatieLijst!B324)=0,"",LocatieLijst!B324)</f>
        <v/>
      </c>
      <c r="C324" s="149" t="str">
        <f>IF(LEN(LocatieLijst!C324)=0,"",LocatieLijst!C324)</f>
        <v/>
      </c>
      <c r="D324" s="149" t="str">
        <f>IF(LEN(LocatieLijst!D324)=0,"",LocatieLijst!D324)</f>
        <v/>
      </c>
      <c r="E324" s="149" t="str">
        <f>IF(LEN(LocatieLijst!E324)=0,"",LocatieLijst!E324)</f>
        <v/>
      </c>
      <c r="F324" s="149" t="str">
        <f>IF(LEN(LocatieLijst!F324)=0,"",LocatieLijst!F324)</f>
        <v/>
      </c>
      <c r="G324" s="149" t="str">
        <f>IF(LEN(LocatieLijst!K324)=0,"",LocatieLijst!K324)</f>
        <v/>
      </c>
      <c r="H324" s="150" t="str">
        <f>IF(G324="Vervalt","Vervalt",IF(G324=0,"",IF(LEN(G324)=0,"",(VLOOKUP($G324,PDC!$B$6:$I$74,2,FALSE)))))</f>
        <v/>
      </c>
      <c r="I324" s="149" t="str">
        <f>IF(LEN(LocatieLijst!M324)=0,"",LocatieLijst!M324)</f>
        <v/>
      </c>
      <c r="J324" s="2"/>
      <c r="K324" s="2"/>
      <c r="L324" s="3"/>
      <c r="M324" s="8"/>
      <c r="N324" s="8"/>
      <c r="O324" s="12"/>
      <c r="P324" s="4"/>
      <c r="Q324" s="4"/>
      <c r="R324" s="4"/>
      <c r="S324" s="72">
        <f t="shared" si="8"/>
        <v>0</v>
      </c>
      <c r="T324" s="72">
        <f>IF(G324="Vervalt",0,IF(G324=0,0,IF(LEN(G324)=0,0,(VLOOKUP($G324,PDC!$B$6:$I$74,6,FALSE)))))</f>
        <v>0</v>
      </c>
      <c r="U324" s="72">
        <f t="shared" si="9"/>
        <v>0</v>
      </c>
      <c r="V324" s="73">
        <f>IF(G324="Vervalt",0,IF(J324="Inkoop bij 3e partij",Q324*(1+PDC!$F$28),0))</f>
        <v>0</v>
      </c>
      <c r="W324" s="73">
        <f>IF(G324="Vervalt",0,IF(J324="Inkoop bij 3e partij",P324*(1+PDC!$F$27)+IF(G324=0,0,IF(LEN(G324)=0,0,VLOOKUP($G324,PDC!$B$6:$I$74,7,FALSE))),0))</f>
        <v>0</v>
      </c>
      <c r="X324" s="74">
        <f>IF(G324="Vervalt",0,IF(J324="Inkoop bij 3e partij",0,IF(G324=0,0,IF(LEN(G324)=0,0,VLOOKUP($G324,PDC!$B$6:$I$74,5,FALSE)))))</f>
        <v>0</v>
      </c>
      <c r="Y324" s="74">
        <f>IF(G324="Vervalt",0,IF(J324="On-Net maken",$M324*PDC!$F$23+$N324*PDC!$F$24+PDC!$F$22+$O324,0))</f>
        <v>0</v>
      </c>
    </row>
    <row r="325" spans="1:25" x14ac:dyDescent="0.3">
      <c r="A325" s="149" t="str">
        <f>IF(LEN(LocatieLijst!A325)=0,"",LocatieLijst!A325)</f>
        <v/>
      </c>
      <c r="B325" s="149" t="str">
        <f>IF(LEN(LocatieLijst!B325)=0,"",LocatieLijst!B325)</f>
        <v/>
      </c>
      <c r="C325" s="149" t="str">
        <f>IF(LEN(LocatieLijst!C325)=0,"",LocatieLijst!C325)</f>
        <v/>
      </c>
      <c r="D325" s="149" t="str">
        <f>IF(LEN(LocatieLijst!D325)=0,"",LocatieLijst!D325)</f>
        <v/>
      </c>
      <c r="E325" s="149" t="str">
        <f>IF(LEN(LocatieLijst!E325)=0,"",LocatieLijst!E325)</f>
        <v/>
      </c>
      <c r="F325" s="149" t="str">
        <f>IF(LEN(LocatieLijst!F325)=0,"",LocatieLijst!F325)</f>
        <v/>
      </c>
      <c r="G325" s="149" t="str">
        <f>IF(LEN(LocatieLijst!K325)=0,"",LocatieLijst!K325)</f>
        <v/>
      </c>
      <c r="H325" s="150" t="str">
        <f>IF(G325="Vervalt","Vervalt",IF(G325=0,"",IF(LEN(G325)=0,"",(VLOOKUP($G325,PDC!$B$6:$I$74,2,FALSE)))))</f>
        <v/>
      </c>
      <c r="I325" s="149" t="str">
        <f>IF(LEN(LocatieLijst!M325)=0,"",LocatieLijst!M325)</f>
        <v/>
      </c>
      <c r="J325" s="2"/>
      <c r="K325" s="2"/>
      <c r="L325" s="3"/>
      <c r="M325" s="8"/>
      <c r="N325" s="8"/>
      <c r="O325" s="12"/>
      <c r="P325" s="4"/>
      <c r="Q325" s="4"/>
      <c r="R325" s="4"/>
      <c r="S325" s="72">
        <f t="shared" si="8"/>
        <v>0</v>
      </c>
      <c r="T325" s="72">
        <f>IF(G325="Vervalt",0,IF(G325=0,0,IF(LEN(G325)=0,0,(VLOOKUP($G325,PDC!$B$6:$I$74,6,FALSE)))))</f>
        <v>0</v>
      </c>
      <c r="U325" s="72">
        <f t="shared" si="9"/>
        <v>0</v>
      </c>
      <c r="V325" s="73">
        <f>IF(G325="Vervalt",0,IF(J325="Inkoop bij 3e partij",Q325*(1+PDC!$F$28),0))</f>
        <v>0</v>
      </c>
      <c r="W325" s="73">
        <f>IF(G325="Vervalt",0,IF(J325="Inkoop bij 3e partij",P325*(1+PDC!$F$27)+IF(G325=0,0,IF(LEN(G325)=0,0,VLOOKUP($G325,PDC!$B$6:$I$74,7,FALSE))),0))</f>
        <v>0</v>
      </c>
      <c r="X325" s="74">
        <f>IF(G325="Vervalt",0,IF(J325="Inkoop bij 3e partij",0,IF(G325=0,0,IF(LEN(G325)=0,0,VLOOKUP($G325,PDC!$B$6:$I$74,5,FALSE)))))</f>
        <v>0</v>
      </c>
      <c r="Y325" s="74">
        <f>IF(G325="Vervalt",0,IF(J325="On-Net maken",$M325*PDC!$F$23+$N325*PDC!$F$24+PDC!$F$22+$O325,0))</f>
        <v>0</v>
      </c>
    </row>
    <row r="326" spans="1:25" x14ac:dyDescent="0.3">
      <c r="A326" s="149" t="str">
        <f>IF(LEN(LocatieLijst!A326)=0,"",LocatieLijst!A326)</f>
        <v/>
      </c>
      <c r="B326" s="149" t="str">
        <f>IF(LEN(LocatieLijst!B326)=0,"",LocatieLijst!B326)</f>
        <v/>
      </c>
      <c r="C326" s="149" t="str">
        <f>IF(LEN(LocatieLijst!C326)=0,"",LocatieLijst!C326)</f>
        <v/>
      </c>
      <c r="D326" s="149" t="str">
        <f>IF(LEN(LocatieLijst!D326)=0,"",LocatieLijst!D326)</f>
        <v/>
      </c>
      <c r="E326" s="149" t="str">
        <f>IF(LEN(LocatieLijst!E326)=0,"",LocatieLijst!E326)</f>
        <v/>
      </c>
      <c r="F326" s="149" t="str">
        <f>IF(LEN(LocatieLijst!F326)=0,"",LocatieLijst!F326)</f>
        <v/>
      </c>
      <c r="G326" s="149" t="str">
        <f>IF(LEN(LocatieLijst!K326)=0,"",LocatieLijst!K326)</f>
        <v/>
      </c>
      <c r="H326" s="150" t="str">
        <f>IF(G326="Vervalt","Vervalt",IF(G326=0,"",IF(LEN(G326)=0,"",(VLOOKUP($G326,PDC!$B$6:$I$74,2,FALSE)))))</f>
        <v/>
      </c>
      <c r="I326" s="149" t="str">
        <f>IF(LEN(LocatieLijst!M326)=0,"",LocatieLijst!M326)</f>
        <v/>
      </c>
      <c r="J326" s="2"/>
      <c r="K326" s="2"/>
      <c r="L326" s="3"/>
      <c r="M326" s="8"/>
      <c r="N326" s="8"/>
      <c r="O326" s="12"/>
      <c r="P326" s="4"/>
      <c r="Q326" s="4"/>
      <c r="R326" s="4"/>
      <c r="S326" s="72">
        <f t="shared" si="8"/>
        <v>0</v>
      </c>
      <c r="T326" s="72">
        <f>IF(G326="Vervalt",0,IF(G326=0,0,IF(LEN(G326)=0,0,(VLOOKUP($G326,PDC!$B$6:$I$74,6,FALSE)))))</f>
        <v>0</v>
      </c>
      <c r="U326" s="72">
        <f t="shared" si="9"/>
        <v>0</v>
      </c>
      <c r="V326" s="73">
        <f>IF(G326="Vervalt",0,IF(J326="Inkoop bij 3e partij",Q326*(1+PDC!$F$28),0))</f>
        <v>0</v>
      </c>
      <c r="W326" s="73">
        <f>IF(G326="Vervalt",0,IF(J326="Inkoop bij 3e partij",P326*(1+PDC!$F$27)+IF(G326=0,0,IF(LEN(G326)=0,0,VLOOKUP($G326,PDC!$B$6:$I$74,7,FALSE))),0))</f>
        <v>0</v>
      </c>
      <c r="X326" s="74">
        <f>IF(G326="Vervalt",0,IF(J326="Inkoop bij 3e partij",0,IF(G326=0,0,IF(LEN(G326)=0,0,VLOOKUP($G326,PDC!$B$6:$I$74,5,FALSE)))))</f>
        <v>0</v>
      </c>
      <c r="Y326" s="74">
        <f>IF(G326="Vervalt",0,IF(J326="On-Net maken",$M326*PDC!$F$23+$N326*PDC!$F$24+PDC!$F$22+$O326,0))</f>
        <v>0</v>
      </c>
    </row>
    <row r="327" spans="1:25" x14ac:dyDescent="0.3">
      <c r="A327" s="149" t="str">
        <f>IF(LEN(LocatieLijst!A327)=0,"",LocatieLijst!A327)</f>
        <v/>
      </c>
      <c r="B327" s="149" t="str">
        <f>IF(LEN(LocatieLijst!B327)=0,"",LocatieLijst!B327)</f>
        <v/>
      </c>
      <c r="C327" s="149" t="str">
        <f>IF(LEN(LocatieLijst!C327)=0,"",LocatieLijst!C327)</f>
        <v/>
      </c>
      <c r="D327" s="149" t="str">
        <f>IF(LEN(LocatieLijst!D327)=0,"",LocatieLijst!D327)</f>
        <v/>
      </c>
      <c r="E327" s="149" t="str">
        <f>IF(LEN(LocatieLijst!E327)=0,"",LocatieLijst!E327)</f>
        <v/>
      </c>
      <c r="F327" s="149" t="str">
        <f>IF(LEN(LocatieLijst!F327)=0,"",LocatieLijst!F327)</f>
        <v/>
      </c>
      <c r="G327" s="149" t="str">
        <f>IF(LEN(LocatieLijst!K327)=0,"",LocatieLijst!K327)</f>
        <v/>
      </c>
      <c r="H327" s="150" t="str">
        <f>IF(G327="Vervalt","Vervalt",IF(G327=0,"",IF(LEN(G327)=0,"",(VLOOKUP($G327,PDC!$B$6:$I$74,2,FALSE)))))</f>
        <v/>
      </c>
      <c r="I327" s="149" t="str">
        <f>IF(LEN(LocatieLijst!M327)=0,"",LocatieLijst!M327)</f>
        <v/>
      </c>
      <c r="J327" s="2"/>
      <c r="K327" s="2"/>
      <c r="L327" s="3"/>
      <c r="M327" s="8"/>
      <c r="N327" s="8"/>
      <c r="O327" s="12"/>
      <c r="P327" s="4"/>
      <c r="Q327" s="4"/>
      <c r="R327" s="4"/>
      <c r="S327" s="72">
        <f t="shared" si="8"/>
        <v>0</v>
      </c>
      <c r="T327" s="72">
        <f>IF(G327="Vervalt",0,IF(G327=0,0,IF(LEN(G327)=0,0,(VLOOKUP($G327,PDC!$B$6:$I$74,6,FALSE)))))</f>
        <v>0</v>
      </c>
      <c r="U327" s="72">
        <f t="shared" si="9"/>
        <v>0</v>
      </c>
      <c r="V327" s="73">
        <f>IF(G327="Vervalt",0,IF(J327="Inkoop bij 3e partij",Q327*(1+PDC!$F$28),0))</f>
        <v>0</v>
      </c>
      <c r="W327" s="73">
        <f>IF(G327="Vervalt",0,IF(J327="Inkoop bij 3e partij",P327*(1+PDC!$F$27)+IF(G327=0,0,IF(LEN(G327)=0,0,VLOOKUP($G327,PDC!$B$6:$I$74,7,FALSE))),0))</f>
        <v>0</v>
      </c>
      <c r="X327" s="74">
        <f>IF(G327="Vervalt",0,IF(J327="Inkoop bij 3e partij",0,IF(G327=0,0,IF(LEN(G327)=0,0,VLOOKUP($G327,PDC!$B$6:$I$74,5,FALSE)))))</f>
        <v>0</v>
      </c>
      <c r="Y327" s="74">
        <f>IF(G327="Vervalt",0,IF(J327="On-Net maken",$M327*PDC!$F$23+$N327*PDC!$F$24+PDC!$F$22+$O327,0))</f>
        <v>0</v>
      </c>
    </row>
    <row r="328" spans="1:25" x14ac:dyDescent="0.3">
      <c r="A328" s="149" t="str">
        <f>IF(LEN(LocatieLijst!A328)=0,"",LocatieLijst!A328)</f>
        <v/>
      </c>
      <c r="B328" s="149" t="str">
        <f>IF(LEN(LocatieLijst!B328)=0,"",LocatieLijst!B328)</f>
        <v/>
      </c>
      <c r="C328" s="149" t="str">
        <f>IF(LEN(LocatieLijst!C328)=0,"",LocatieLijst!C328)</f>
        <v/>
      </c>
      <c r="D328" s="149" t="str">
        <f>IF(LEN(LocatieLijst!D328)=0,"",LocatieLijst!D328)</f>
        <v/>
      </c>
      <c r="E328" s="149" t="str">
        <f>IF(LEN(LocatieLijst!E328)=0,"",LocatieLijst!E328)</f>
        <v/>
      </c>
      <c r="F328" s="149" t="str">
        <f>IF(LEN(LocatieLijst!F328)=0,"",LocatieLijst!F328)</f>
        <v/>
      </c>
      <c r="G328" s="149" t="str">
        <f>IF(LEN(LocatieLijst!K328)=0,"",LocatieLijst!K328)</f>
        <v/>
      </c>
      <c r="H328" s="150" t="str">
        <f>IF(G328="Vervalt","Vervalt",IF(G328=0,"",IF(LEN(G328)=0,"",(VLOOKUP($G328,PDC!$B$6:$I$74,2,FALSE)))))</f>
        <v/>
      </c>
      <c r="I328" s="149" t="str">
        <f>IF(LEN(LocatieLijst!M328)=0,"",LocatieLijst!M328)</f>
        <v/>
      </c>
      <c r="J328" s="2"/>
      <c r="K328" s="2"/>
      <c r="L328" s="3"/>
      <c r="M328" s="8"/>
      <c r="N328" s="8"/>
      <c r="O328" s="12"/>
      <c r="P328" s="4"/>
      <c r="Q328" s="4"/>
      <c r="R328" s="4"/>
      <c r="S328" s="72">
        <f t="shared" si="8"/>
        <v>0</v>
      </c>
      <c r="T328" s="72">
        <f>IF(G328="Vervalt",0,IF(G328=0,0,IF(LEN(G328)=0,0,(VLOOKUP($G328,PDC!$B$6:$I$74,6,FALSE)))))</f>
        <v>0</v>
      </c>
      <c r="U328" s="72">
        <f t="shared" si="9"/>
        <v>0</v>
      </c>
      <c r="V328" s="73">
        <f>IF(G328="Vervalt",0,IF(J328="Inkoop bij 3e partij",Q328*(1+PDC!$F$28),0))</f>
        <v>0</v>
      </c>
      <c r="W328" s="73">
        <f>IF(G328="Vervalt",0,IF(J328="Inkoop bij 3e partij",P328*(1+PDC!$F$27)+IF(G328=0,0,IF(LEN(G328)=0,0,VLOOKUP($G328,PDC!$B$6:$I$74,7,FALSE))),0))</f>
        <v>0</v>
      </c>
      <c r="X328" s="74">
        <f>IF(G328="Vervalt",0,IF(J328="Inkoop bij 3e partij",0,IF(G328=0,0,IF(LEN(G328)=0,0,VLOOKUP($G328,PDC!$B$6:$I$74,5,FALSE)))))</f>
        <v>0</v>
      </c>
      <c r="Y328" s="74">
        <f>IF(G328="Vervalt",0,IF(J328="On-Net maken",$M328*PDC!$F$23+$N328*PDC!$F$24+PDC!$F$22+$O328,0))</f>
        <v>0</v>
      </c>
    </row>
    <row r="329" spans="1:25" x14ac:dyDescent="0.3">
      <c r="A329" s="149" t="str">
        <f>IF(LEN(LocatieLijst!A329)=0,"",LocatieLijst!A329)</f>
        <v/>
      </c>
      <c r="B329" s="149" t="str">
        <f>IF(LEN(LocatieLijst!B329)=0,"",LocatieLijst!B329)</f>
        <v/>
      </c>
      <c r="C329" s="149" t="str">
        <f>IF(LEN(LocatieLijst!C329)=0,"",LocatieLijst!C329)</f>
        <v/>
      </c>
      <c r="D329" s="149" t="str">
        <f>IF(LEN(LocatieLijst!D329)=0,"",LocatieLijst!D329)</f>
        <v/>
      </c>
      <c r="E329" s="149" t="str">
        <f>IF(LEN(LocatieLijst!E329)=0,"",LocatieLijst!E329)</f>
        <v/>
      </c>
      <c r="F329" s="149" t="str">
        <f>IF(LEN(LocatieLijst!F329)=0,"",LocatieLijst!F329)</f>
        <v/>
      </c>
      <c r="G329" s="149" t="str">
        <f>IF(LEN(LocatieLijst!K329)=0,"",LocatieLijst!K329)</f>
        <v/>
      </c>
      <c r="H329" s="150" t="str">
        <f>IF(G329="Vervalt","Vervalt",IF(G329=0,"",IF(LEN(G329)=0,"",(VLOOKUP($G329,PDC!$B$6:$I$74,2,FALSE)))))</f>
        <v/>
      </c>
      <c r="I329" s="149" t="str">
        <f>IF(LEN(LocatieLijst!M329)=0,"",LocatieLijst!M329)</f>
        <v/>
      </c>
      <c r="J329" s="2"/>
      <c r="K329" s="2"/>
      <c r="L329" s="3"/>
      <c r="M329" s="8"/>
      <c r="N329" s="8"/>
      <c r="O329" s="12"/>
      <c r="P329" s="4"/>
      <c r="Q329" s="4"/>
      <c r="R329" s="4"/>
      <c r="S329" s="72">
        <f t="shared" si="8"/>
        <v>0</v>
      </c>
      <c r="T329" s="72">
        <f>IF(G329="Vervalt",0,IF(G329=0,0,IF(LEN(G329)=0,0,(VLOOKUP($G329,PDC!$B$6:$I$74,6,FALSE)))))</f>
        <v>0</v>
      </c>
      <c r="U329" s="72">
        <f t="shared" si="9"/>
        <v>0</v>
      </c>
      <c r="V329" s="73">
        <f>IF(G329="Vervalt",0,IF(J329="Inkoop bij 3e partij",Q329*(1+PDC!$F$28),0))</f>
        <v>0</v>
      </c>
      <c r="W329" s="73">
        <f>IF(G329="Vervalt",0,IF(J329="Inkoop bij 3e partij",P329*(1+PDC!$F$27)+IF(G329=0,0,IF(LEN(G329)=0,0,VLOOKUP($G329,PDC!$B$6:$I$74,7,FALSE))),0))</f>
        <v>0</v>
      </c>
      <c r="X329" s="74">
        <f>IF(G329="Vervalt",0,IF(J329="Inkoop bij 3e partij",0,IF(G329=0,0,IF(LEN(G329)=0,0,VLOOKUP($G329,PDC!$B$6:$I$74,5,FALSE)))))</f>
        <v>0</v>
      </c>
      <c r="Y329" s="74">
        <f>IF(G329="Vervalt",0,IF(J329="On-Net maken",$M329*PDC!$F$23+$N329*PDC!$F$24+PDC!$F$22+$O329,0))</f>
        <v>0</v>
      </c>
    </row>
    <row r="330" spans="1:25" x14ac:dyDescent="0.3">
      <c r="A330" s="149" t="str">
        <f>IF(LEN(LocatieLijst!A330)=0,"",LocatieLijst!A330)</f>
        <v/>
      </c>
      <c r="B330" s="149" t="str">
        <f>IF(LEN(LocatieLijst!B330)=0,"",LocatieLijst!B330)</f>
        <v/>
      </c>
      <c r="C330" s="149" t="str">
        <f>IF(LEN(LocatieLijst!C330)=0,"",LocatieLijst!C330)</f>
        <v/>
      </c>
      <c r="D330" s="149" t="str">
        <f>IF(LEN(LocatieLijst!D330)=0,"",LocatieLijst!D330)</f>
        <v/>
      </c>
      <c r="E330" s="149" t="str">
        <f>IF(LEN(LocatieLijst!E330)=0,"",LocatieLijst!E330)</f>
        <v/>
      </c>
      <c r="F330" s="149" t="str">
        <f>IF(LEN(LocatieLijst!F330)=0,"",LocatieLijst!F330)</f>
        <v/>
      </c>
      <c r="G330" s="149" t="str">
        <f>IF(LEN(LocatieLijst!K330)=0,"",LocatieLijst!K330)</f>
        <v/>
      </c>
      <c r="H330" s="150" t="str">
        <f>IF(G330="Vervalt","Vervalt",IF(G330=0,"",IF(LEN(G330)=0,"",(VLOOKUP($G330,PDC!$B$6:$I$74,2,FALSE)))))</f>
        <v/>
      </c>
      <c r="I330" s="149" t="str">
        <f>IF(LEN(LocatieLijst!M330)=0,"",LocatieLijst!M330)</f>
        <v/>
      </c>
      <c r="J330" s="2"/>
      <c r="K330" s="2"/>
      <c r="L330" s="3"/>
      <c r="M330" s="8"/>
      <c r="N330" s="8"/>
      <c r="O330" s="12"/>
      <c r="P330" s="4"/>
      <c r="Q330" s="4"/>
      <c r="R330" s="4"/>
      <c r="S330" s="72">
        <f t="shared" si="8"/>
        <v>0</v>
      </c>
      <c r="T330" s="72">
        <f>IF(G330="Vervalt",0,IF(G330=0,0,IF(LEN(G330)=0,0,(VLOOKUP($G330,PDC!$B$6:$I$74,6,FALSE)))))</f>
        <v>0</v>
      </c>
      <c r="U330" s="72">
        <f t="shared" si="9"/>
        <v>0</v>
      </c>
      <c r="V330" s="73">
        <f>IF(G330="Vervalt",0,IF(J330="Inkoop bij 3e partij",Q330*(1+PDC!$F$28),0))</f>
        <v>0</v>
      </c>
      <c r="W330" s="73">
        <f>IF(G330="Vervalt",0,IF(J330="Inkoop bij 3e partij",P330*(1+PDC!$F$27)+IF(G330=0,0,IF(LEN(G330)=0,0,VLOOKUP($G330,PDC!$B$6:$I$74,7,FALSE))),0))</f>
        <v>0</v>
      </c>
      <c r="X330" s="74">
        <f>IF(G330="Vervalt",0,IF(J330="Inkoop bij 3e partij",0,IF(G330=0,0,IF(LEN(G330)=0,0,VLOOKUP($G330,PDC!$B$6:$I$74,5,FALSE)))))</f>
        <v>0</v>
      </c>
      <c r="Y330" s="74">
        <f>IF(G330="Vervalt",0,IF(J330="On-Net maken",$M330*PDC!$F$23+$N330*PDC!$F$24+PDC!$F$22+$O330,0))</f>
        <v>0</v>
      </c>
    </row>
    <row r="331" spans="1:25" x14ac:dyDescent="0.3">
      <c r="A331" s="149" t="str">
        <f>IF(LEN(LocatieLijst!A331)=0,"",LocatieLijst!A331)</f>
        <v/>
      </c>
      <c r="B331" s="149" t="str">
        <f>IF(LEN(LocatieLijst!B331)=0,"",LocatieLijst!B331)</f>
        <v/>
      </c>
      <c r="C331" s="149" t="str">
        <f>IF(LEN(LocatieLijst!C331)=0,"",LocatieLijst!C331)</f>
        <v/>
      </c>
      <c r="D331" s="149" t="str">
        <f>IF(LEN(LocatieLijst!D331)=0,"",LocatieLijst!D331)</f>
        <v/>
      </c>
      <c r="E331" s="149" t="str">
        <f>IF(LEN(LocatieLijst!E331)=0,"",LocatieLijst!E331)</f>
        <v/>
      </c>
      <c r="F331" s="149" t="str">
        <f>IF(LEN(LocatieLijst!F331)=0,"",LocatieLijst!F331)</f>
        <v/>
      </c>
      <c r="G331" s="149" t="str">
        <f>IF(LEN(LocatieLijst!K331)=0,"",LocatieLijst!K331)</f>
        <v/>
      </c>
      <c r="H331" s="150" t="str">
        <f>IF(G331="Vervalt","Vervalt",IF(G331=0,"",IF(LEN(G331)=0,"",(VLOOKUP($G331,PDC!$B$6:$I$74,2,FALSE)))))</f>
        <v/>
      </c>
      <c r="I331" s="149" t="str">
        <f>IF(LEN(LocatieLijst!M331)=0,"",LocatieLijst!M331)</f>
        <v/>
      </c>
      <c r="J331" s="2"/>
      <c r="K331" s="2"/>
      <c r="L331" s="3"/>
      <c r="M331" s="8"/>
      <c r="N331" s="8"/>
      <c r="O331" s="12"/>
      <c r="P331" s="4"/>
      <c r="Q331" s="4"/>
      <c r="R331" s="4"/>
      <c r="S331" s="72">
        <f t="shared" si="8"/>
        <v>0</v>
      </c>
      <c r="T331" s="72">
        <f>IF(G331="Vervalt",0,IF(G331=0,0,IF(LEN(G331)=0,0,(VLOOKUP($G331,PDC!$B$6:$I$74,6,FALSE)))))</f>
        <v>0</v>
      </c>
      <c r="U331" s="72">
        <f t="shared" si="9"/>
        <v>0</v>
      </c>
      <c r="V331" s="73">
        <f>IF(G331="Vervalt",0,IF(J331="Inkoop bij 3e partij",Q331*(1+PDC!$F$28),0))</f>
        <v>0</v>
      </c>
      <c r="W331" s="73">
        <f>IF(G331="Vervalt",0,IF(J331="Inkoop bij 3e partij",P331*(1+PDC!$F$27)+IF(G331=0,0,IF(LEN(G331)=0,0,VLOOKUP($G331,PDC!$B$6:$I$74,7,FALSE))),0))</f>
        <v>0</v>
      </c>
      <c r="X331" s="74">
        <f>IF(G331="Vervalt",0,IF(J331="Inkoop bij 3e partij",0,IF(G331=0,0,IF(LEN(G331)=0,0,VLOOKUP($G331,PDC!$B$6:$I$74,5,FALSE)))))</f>
        <v>0</v>
      </c>
      <c r="Y331" s="74">
        <f>IF(G331="Vervalt",0,IF(J331="On-Net maken",$M331*PDC!$F$23+$N331*PDC!$F$24+PDC!$F$22+$O331,0))</f>
        <v>0</v>
      </c>
    </row>
    <row r="332" spans="1:25" x14ac:dyDescent="0.3">
      <c r="A332" s="149" t="str">
        <f>IF(LEN(LocatieLijst!A332)=0,"",LocatieLijst!A332)</f>
        <v/>
      </c>
      <c r="B332" s="149" t="str">
        <f>IF(LEN(LocatieLijst!B332)=0,"",LocatieLijst!B332)</f>
        <v/>
      </c>
      <c r="C332" s="149" t="str">
        <f>IF(LEN(LocatieLijst!C332)=0,"",LocatieLijst!C332)</f>
        <v/>
      </c>
      <c r="D332" s="149" t="str">
        <f>IF(LEN(LocatieLijst!D332)=0,"",LocatieLijst!D332)</f>
        <v/>
      </c>
      <c r="E332" s="149" t="str">
        <f>IF(LEN(LocatieLijst!E332)=0,"",LocatieLijst!E332)</f>
        <v/>
      </c>
      <c r="F332" s="149" t="str">
        <f>IF(LEN(LocatieLijst!F332)=0,"",LocatieLijst!F332)</f>
        <v/>
      </c>
      <c r="G332" s="149" t="str">
        <f>IF(LEN(LocatieLijst!K332)=0,"",LocatieLijst!K332)</f>
        <v/>
      </c>
      <c r="H332" s="150" t="str">
        <f>IF(G332="Vervalt","Vervalt",IF(G332=0,"",IF(LEN(G332)=0,"",(VLOOKUP($G332,PDC!$B$6:$I$74,2,FALSE)))))</f>
        <v/>
      </c>
      <c r="I332" s="149" t="str">
        <f>IF(LEN(LocatieLijst!M332)=0,"",LocatieLijst!M332)</f>
        <v/>
      </c>
      <c r="J332" s="2"/>
      <c r="K332" s="2"/>
      <c r="L332" s="3"/>
      <c r="M332" s="8"/>
      <c r="N332" s="8"/>
      <c r="O332" s="12"/>
      <c r="P332" s="4"/>
      <c r="Q332" s="4"/>
      <c r="R332" s="4"/>
      <c r="S332" s="72">
        <f t="shared" si="8"/>
        <v>0</v>
      </c>
      <c r="T332" s="72">
        <f>IF(G332="Vervalt",0,IF(G332=0,0,IF(LEN(G332)=0,0,(VLOOKUP($G332,PDC!$B$6:$I$74,6,FALSE)))))</f>
        <v>0</v>
      </c>
      <c r="U332" s="72">
        <f t="shared" si="9"/>
        <v>0</v>
      </c>
      <c r="V332" s="73">
        <f>IF(G332="Vervalt",0,IF(J332="Inkoop bij 3e partij",Q332*(1+PDC!$F$28),0))</f>
        <v>0</v>
      </c>
      <c r="W332" s="73">
        <f>IF(G332="Vervalt",0,IF(J332="Inkoop bij 3e partij",P332*(1+PDC!$F$27)+IF(G332=0,0,IF(LEN(G332)=0,0,VLOOKUP($G332,PDC!$B$6:$I$74,7,FALSE))),0))</f>
        <v>0</v>
      </c>
      <c r="X332" s="74">
        <f>IF(G332="Vervalt",0,IF(J332="Inkoop bij 3e partij",0,IF(G332=0,0,IF(LEN(G332)=0,0,VLOOKUP($G332,PDC!$B$6:$I$74,5,FALSE)))))</f>
        <v>0</v>
      </c>
      <c r="Y332" s="74">
        <f>IF(G332="Vervalt",0,IF(J332="On-Net maken",$M332*PDC!$F$23+$N332*PDC!$F$24+PDC!$F$22+$O332,0))</f>
        <v>0</v>
      </c>
    </row>
    <row r="333" spans="1:25" x14ac:dyDescent="0.3">
      <c r="A333" s="149" t="str">
        <f>IF(LEN(LocatieLijst!A333)=0,"",LocatieLijst!A333)</f>
        <v/>
      </c>
      <c r="B333" s="149" t="str">
        <f>IF(LEN(LocatieLijst!B333)=0,"",LocatieLijst!B333)</f>
        <v/>
      </c>
      <c r="C333" s="149" t="str">
        <f>IF(LEN(LocatieLijst!C333)=0,"",LocatieLijst!C333)</f>
        <v/>
      </c>
      <c r="D333" s="149" t="str">
        <f>IF(LEN(LocatieLijst!D333)=0,"",LocatieLijst!D333)</f>
        <v/>
      </c>
      <c r="E333" s="149" t="str">
        <f>IF(LEN(LocatieLijst!E333)=0,"",LocatieLijst!E333)</f>
        <v/>
      </c>
      <c r="F333" s="149" t="str">
        <f>IF(LEN(LocatieLijst!F333)=0,"",LocatieLijst!F333)</f>
        <v/>
      </c>
      <c r="G333" s="149" t="str">
        <f>IF(LEN(LocatieLijst!K333)=0,"",LocatieLijst!K333)</f>
        <v/>
      </c>
      <c r="H333" s="150" t="str">
        <f>IF(G333="Vervalt","Vervalt",IF(G333=0,"",IF(LEN(G333)=0,"",(VLOOKUP($G333,PDC!$B$6:$I$74,2,FALSE)))))</f>
        <v/>
      </c>
      <c r="I333" s="149" t="str">
        <f>IF(LEN(LocatieLijst!M333)=0,"",LocatieLijst!M333)</f>
        <v/>
      </c>
      <c r="J333" s="2"/>
      <c r="K333" s="2"/>
      <c r="L333" s="3"/>
      <c r="M333" s="8"/>
      <c r="N333" s="8"/>
      <c r="O333" s="12"/>
      <c r="P333" s="4"/>
      <c r="Q333" s="4"/>
      <c r="R333" s="4"/>
      <c r="S333" s="72">
        <f t="shared" ref="S333:S396" si="10">IF(J333="Inkoop bij 3e partij",V333,X333)</f>
        <v>0</v>
      </c>
      <c r="T333" s="72">
        <f>IF(G333="Vervalt",0,IF(G333=0,0,IF(LEN(G333)=0,0,(VLOOKUP($G333,PDC!$B$6:$I$74,6,FALSE)))))</f>
        <v>0</v>
      </c>
      <c r="U333" s="72">
        <f t="shared" ref="U333:U396" si="11">IF(J333="On-Net maken",Y333,IF(J333="Inkoop bij 3e partij",W333,0))</f>
        <v>0</v>
      </c>
      <c r="V333" s="73">
        <f>IF(G333="Vervalt",0,IF(J333="Inkoop bij 3e partij",Q333*(1+PDC!$F$28),0))</f>
        <v>0</v>
      </c>
      <c r="W333" s="73">
        <f>IF(G333="Vervalt",0,IF(J333="Inkoop bij 3e partij",P333*(1+PDC!$F$27)+IF(G333=0,0,IF(LEN(G333)=0,0,VLOOKUP($G333,PDC!$B$6:$I$74,7,FALSE))),0))</f>
        <v>0</v>
      </c>
      <c r="X333" s="74">
        <f>IF(G333="Vervalt",0,IF(J333="Inkoop bij 3e partij",0,IF(G333=0,0,IF(LEN(G333)=0,0,VLOOKUP($G333,PDC!$B$6:$I$74,5,FALSE)))))</f>
        <v>0</v>
      </c>
      <c r="Y333" s="74">
        <f>IF(G333="Vervalt",0,IF(J333="On-Net maken",$M333*PDC!$F$23+$N333*PDC!$F$24+PDC!$F$22+$O333,0))</f>
        <v>0</v>
      </c>
    </row>
    <row r="334" spans="1:25" x14ac:dyDescent="0.3">
      <c r="A334" s="149" t="str">
        <f>IF(LEN(LocatieLijst!A334)=0,"",LocatieLijst!A334)</f>
        <v/>
      </c>
      <c r="B334" s="149" t="str">
        <f>IF(LEN(LocatieLijst!B334)=0,"",LocatieLijst!B334)</f>
        <v/>
      </c>
      <c r="C334" s="149" t="str">
        <f>IF(LEN(LocatieLijst!C334)=0,"",LocatieLijst!C334)</f>
        <v/>
      </c>
      <c r="D334" s="149" t="str">
        <f>IF(LEN(LocatieLijst!D334)=0,"",LocatieLijst!D334)</f>
        <v/>
      </c>
      <c r="E334" s="149" t="str">
        <f>IF(LEN(LocatieLijst!E334)=0,"",LocatieLijst!E334)</f>
        <v/>
      </c>
      <c r="F334" s="149" t="str">
        <f>IF(LEN(LocatieLijst!F334)=0,"",LocatieLijst!F334)</f>
        <v/>
      </c>
      <c r="G334" s="149" t="str">
        <f>IF(LEN(LocatieLijst!K334)=0,"",LocatieLijst!K334)</f>
        <v/>
      </c>
      <c r="H334" s="150" t="str">
        <f>IF(G334="Vervalt","Vervalt",IF(G334=0,"",IF(LEN(G334)=0,"",(VLOOKUP($G334,PDC!$B$6:$I$74,2,FALSE)))))</f>
        <v/>
      </c>
      <c r="I334" s="149" t="str">
        <f>IF(LEN(LocatieLijst!M334)=0,"",LocatieLijst!M334)</f>
        <v/>
      </c>
      <c r="J334" s="2"/>
      <c r="K334" s="2"/>
      <c r="L334" s="3"/>
      <c r="M334" s="8"/>
      <c r="N334" s="8"/>
      <c r="O334" s="12"/>
      <c r="P334" s="4"/>
      <c r="Q334" s="4"/>
      <c r="R334" s="4"/>
      <c r="S334" s="72">
        <f t="shared" si="10"/>
        <v>0</v>
      </c>
      <c r="T334" s="72">
        <f>IF(G334="Vervalt",0,IF(G334=0,0,IF(LEN(G334)=0,0,(VLOOKUP($G334,PDC!$B$6:$I$74,6,FALSE)))))</f>
        <v>0</v>
      </c>
      <c r="U334" s="72">
        <f t="shared" si="11"/>
        <v>0</v>
      </c>
      <c r="V334" s="73">
        <f>IF(G334="Vervalt",0,IF(J334="Inkoop bij 3e partij",Q334*(1+PDC!$F$28),0))</f>
        <v>0</v>
      </c>
      <c r="W334" s="73">
        <f>IF(G334="Vervalt",0,IF(J334="Inkoop bij 3e partij",P334*(1+PDC!$F$27)+IF(G334=0,0,IF(LEN(G334)=0,0,VLOOKUP($G334,PDC!$B$6:$I$74,7,FALSE))),0))</f>
        <v>0</v>
      </c>
      <c r="X334" s="74">
        <f>IF(G334="Vervalt",0,IF(J334="Inkoop bij 3e partij",0,IF(G334=0,0,IF(LEN(G334)=0,0,VLOOKUP($G334,PDC!$B$6:$I$74,5,FALSE)))))</f>
        <v>0</v>
      </c>
      <c r="Y334" s="74">
        <f>IF(G334="Vervalt",0,IF(J334="On-Net maken",$M334*PDC!$F$23+$N334*PDC!$F$24+PDC!$F$22+$O334,0))</f>
        <v>0</v>
      </c>
    </row>
    <row r="335" spans="1:25" x14ac:dyDescent="0.3">
      <c r="A335" s="149" t="str">
        <f>IF(LEN(LocatieLijst!A335)=0,"",LocatieLijst!A335)</f>
        <v/>
      </c>
      <c r="B335" s="149" t="str">
        <f>IF(LEN(LocatieLijst!B335)=0,"",LocatieLijst!B335)</f>
        <v/>
      </c>
      <c r="C335" s="149" t="str">
        <f>IF(LEN(LocatieLijst!C335)=0,"",LocatieLijst!C335)</f>
        <v/>
      </c>
      <c r="D335" s="149" t="str">
        <f>IF(LEN(LocatieLijst!D335)=0,"",LocatieLijst!D335)</f>
        <v/>
      </c>
      <c r="E335" s="149" t="str">
        <f>IF(LEN(LocatieLijst!E335)=0,"",LocatieLijst!E335)</f>
        <v/>
      </c>
      <c r="F335" s="149" t="str">
        <f>IF(LEN(LocatieLijst!F335)=0,"",LocatieLijst!F335)</f>
        <v/>
      </c>
      <c r="G335" s="149" t="str">
        <f>IF(LEN(LocatieLijst!K335)=0,"",LocatieLijst!K335)</f>
        <v/>
      </c>
      <c r="H335" s="150" t="str">
        <f>IF(G335="Vervalt","Vervalt",IF(G335=0,"",IF(LEN(G335)=0,"",(VLOOKUP($G335,PDC!$B$6:$I$74,2,FALSE)))))</f>
        <v/>
      </c>
      <c r="I335" s="149" t="str">
        <f>IF(LEN(LocatieLijst!M335)=0,"",LocatieLijst!M335)</f>
        <v/>
      </c>
      <c r="J335" s="2"/>
      <c r="K335" s="2"/>
      <c r="L335" s="3"/>
      <c r="M335" s="8"/>
      <c r="N335" s="8"/>
      <c r="O335" s="12"/>
      <c r="P335" s="4"/>
      <c r="Q335" s="4"/>
      <c r="R335" s="4"/>
      <c r="S335" s="72">
        <f t="shared" si="10"/>
        <v>0</v>
      </c>
      <c r="T335" s="72">
        <f>IF(G335="Vervalt",0,IF(G335=0,0,IF(LEN(G335)=0,0,(VLOOKUP($G335,PDC!$B$6:$I$74,6,FALSE)))))</f>
        <v>0</v>
      </c>
      <c r="U335" s="72">
        <f t="shared" si="11"/>
        <v>0</v>
      </c>
      <c r="V335" s="73">
        <f>IF(G335="Vervalt",0,IF(J335="Inkoop bij 3e partij",Q335*(1+PDC!$F$28),0))</f>
        <v>0</v>
      </c>
      <c r="W335" s="73">
        <f>IF(G335="Vervalt",0,IF(J335="Inkoop bij 3e partij",P335*(1+PDC!$F$27)+IF(G335=0,0,IF(LEN(G335)=0,0,VLOOKUP($G335,PDC!$B$6:$I$74,7,FALSE))),0))</f>
        <v>0</v>
      </c>
      <c r="X335" s="74">
        <f>IF(G335="Vervalt",0,IF(J335="Inkoop bij 3e partij",0,IF(G335=0,0,IF(LEN(G335)=0,0,VLOOKUP($G335,PDC!$B$6:$I$74,5,FALSE)))))</f>
        <v>0</v>
      </c>
      <c r="Y335" s="74">
        <f>IF(G335="Vervalt",0,IF(J335="On-Net maken",$M335*PDC!$F$23+$N335*PDC!$F$24+PDC!$F$22+$O335,0))</f>
        <v>0</v>
      </c>
    </row>
    <row r="336" spans="1:25" x14ac:dyDescent="0.3">
      <c r="A336" s="149" t="str">
        <f>IF(LEN(LocatieLijst!A336)=0,"",LocatieLijst!A336)</f>
        <v/>
      </c>
      <c r="B336" s="149" t="str">
        <f>IF(LEN(LocatieLijst!B336)=0,"",LocatieLijst!B336)</f>
        <v/>
      </c>
      <c r="C336" s="149" t="str">
        <f>IF(LEN(LocatieLijst!C336)=0,"",LocatieLijst!C336)</f>
        <v/>
      </c>
      <c r="D336" s="149" t="str">
        <f>IF(LEN(LocatieLijst!D336)=0,"",LocatieLijst!D336)</f>
        <v/>
      </c>
      <c r="E336" s="149" t="str">
        <f>IF(LEN(LocatieLijst!E336)=0,"",LocatieLijst!E336)</f>
        <v/>
      </c>
      <c r="F336" s="149" t="str">
        <f>IF(LEN(LocatieLijst!F336)=0,"",LocatieLijst!F336)</f>
        <v/>
      </c>
      <c r="G336" s="149" t="str">
        <f>IF(LEN(LocatieLijst!K336)=0,"",LocatieLijst!K336)</f>
        <v/>
      </c>
      <c r="H336" s="150" t="str">
        <f>IF(G336="Vervalt","Vervalt",IF(G336=0,"",IF(LEN(G336)=0,"",(VLOOKUP($G336,PDC!$B$6:$I$74,2,FALSE)))))</f>
        <v/>
      </c>
      <c r="I336" s="149" t="str">
        <f>IF(LEN(LocatieLijst!M336)=0,"",LocatieLijst!M336)</f>
        <v/>
      </c>
      <c r="J336" s="2"/>
      <c r="K336" s="2"/>
      <c r="L336" s="3"/>
      <c r="M336" s="8"/>
      <c r="N336" s="8"/>
      <c r="O336" s="12"/>
      <c r="P336" s="4"/>
      <c r="Q336" s="4"/>
      <c r="R336" s="4"/>
      <c r="S336" s="72">
        <f t="shared" si="10"/>
        <v>0</v>
      </c>
      <c r="T336" s="72">
        <f>IF(G336="Vervalt",0,IF(G336=0,0,IF(LEN(G336)=0,0,(VLOOKUP($G336,PDC!$B$6:$I$74,6,FALSE)))))</f>
        <v>0</v>
      </c>
      <c r="U336" s="72">
        <f t="shared" si="11"/>
        <v>0</v>
      </c>
      <c r="V336" s="73">
        <f>IF(G336="Vervalt",0,IF(J336="Inkoop bij 3e partij",Q336*(1+PDC!$F$28),0))</f>
        <v>0</v>
      </c>
      <c r="W336" s="73">
        <f>IF(G336="Vervalt",0,IF(J336="Inkoop bij 3e partij",P336*(1+PDC!$F$27)+IF(G336=0,0,IF(LEN(G336)=0,0,VLOOKUP($G336,PDC!$B$6:$I$74,7,FALSE))),0))</f>
        <v>0</v>
      </c>
      <c r="X336" s="74">
        <f>IF(G336="Vervalt",0,IF(J336="Inkoop bij 3e partij",0,IF(G336=0,0,IF(LEN(G336)=0,0,VLOOKUP($G336,PDC!$B$6:$I$74,5,FALSE)))))</f>
        <v>0</v>
      </c>
      <c r="Y336" s="74">
        <f>IF(G336="Vervalt",0,IF(J336="On-Net maken",$M336*PDC!$F$23+$N336*PDC!$F$24+PDC!$F$22+$O336,0))</f>
        <v>0</v>
      </c>
    </row>
    <row r="337" spans="1:25" x14ac:dyDescent="0.3">
      <c r="A337" s="149" t="str">
        <f>IF(LEN(LocatieLijst!A337)=0,"",LocatieLijst!A337)</f>
        <v/>
      </c>
      <c r="B337" s="149" t="str">
        <f>IF(LEN(LocatieLijst!B337)=0,"",LocatieLijst!B337)</f>
        <v/>
      </c>
      <c r="C337" s="149" t="str">
        <f>IF(LEN(LocatieLijst!C337)=0,"",LocatieLijst!C337)</f>
        <v/>
      </c>
      <c r="D337" s="149" t="str">
        <f>IF(LEN(LocatieLijst!D337)=0,"",LocatieLijst!D337)</f>
        <v/>
      </c>
      <c r="E337" s="149" t="str">
        <f>IF(LEN(LocatieLijst!E337)=0,"",LocatieLijst!E337)</f>
        <v/>
      </c>
      <c r="F337" s="149" t="str">
        <f>IF(LEN(LocatieLijst!F337)=0,"",LocatieLijst!F337)</f>
        <v/>
      </c>
      <c r="G337" s="149" t="str">
        <f>IF(LEN(LocatieLijst!K337)=0,"",LocatieLijst!K337)</f>
        <v/>
      </c>
      <c r="H337" s="150" t="str">
        <f>IF(G337="Vervalt","Vervalt",IF(G337=0,"",IF(LEN(G337)=0,"",(VLOOKUP($G337,PDC!$B$6:$I$74,2,FALSE)))))</f>
        <v/>
      </c>
      <c r="I337" s="149" t="str">
        <f>IF(LEN(LocatieLijst!M337)=0,"",LocatieLijst!M337)</f>
        <v/>
      </c>
      <c r="J337" s="2"/>
      <c r="K337" s="2"/>
      <c r="L337" s="3"/>
      <c r="M337" s="8"/>
      <c r="N337" s="8"/>
      <c r="O337" s="12"/>
      <c r="P337" s="4"/>
      <c r="Q337" s="4"/>
      <c r="R337" s="4"/>
      <c r="S337" s="72">
        <f t="shared" si="10"/>
        <v>0</v>
      </c>
      <c r="T337" s="72">
        <f>IF(G337="Vervalt",0,IF(G337=0,0,IF(LEN(G337)=0,0,(VLOOKUP($G337,PDC!$B$6:$I$74,6,FALSE)))))</f>
        <v>0</v>
      </c>
      <c r="U337" s="72">
        <f t="shared" si="11"/>
        <v>0</v>
      </c>
      <c r="V337" s="73">
        <f>IF(G337="Vervalt",0,IF(J337="Inkoop bij 3e partij",Q337*(1+PDC!$F$28),0))</f>
        <v>0</v>
      </c>
      <c r="W337" s="73">
        <f>IF(G337="Vervalt",0,IF(J337="Inkoop bij 3e partij",P337*(1+PDC!$F$27)+IF(G337=0,0,IF(LEN(G337)=0,0,VLOOKUP($G337,PDC!$B$6:$I$74,7,FALSE))),0))</f>
        <v>0</v>
      </c>
      <c r="X337" s="74">
        <f>IF(G337="Vervalt",0,IF(J337="Inkoop bij 3e partij",0,IF(G337=0,0,IF(LEN(G337)=0,0,VLOOKUP($G337,PDC!$B$6:$I$74,5,FALSE)))))</f>
        <v>0</v>
      </c>
      <c r="Y337" s="74">
        <f>IF(G337="Vervalt",0,IF(J337="On-Net maken",$M337*PDC!$F$23+$N337*PDC!$F$24+PDC!$F$22+$O337,0))</f>
        <v>0</v>
      </c>
    </row>
    <row r="338" spans="1:25" x14ac:dyDescent="0.3">
      <c r="A338" s="149" t="str">
        <f>IF(LEN(LocatieLijst!A338)=0,"",LocatieLijst!A338)</f>
        <v/>
      </c>
      <c r="B338" s="149" t="str">
        <f>IF(LEN(LocatieLijst!B338)=0,"",LocatieLijst!B338)</f>
        <v/>
      </c>
      <c r="C338" s="149" t="str">
        <f>IF(LEN(LocatieLijst!C338)=0,"",LocatieLijst!C338)</f>
        <v/>
      </c>
      <c r="D338" s="149" t="str">
        <f>IF(LEN(LocatieLijst!D338)=0,"",LocatieLijst!D338)</f>
        <v/>
      </c>
      <c r="E338" s="149" t="str">
        <f>IF(LEN(LocatieLijst!E338)=0,"",LocatieLijst!E338)</f>
        <v/>
      </c>
      <c r="F338" s="149" t="str">
        <f>IF(LEN(LocatieLijst!F338)=0,"",LocatieLijst!F338)</f>
        <v/>
      </c>
      <c r="G338" s="149" t="str">
        <f>IF(LEN(LocatieLijst!K338)=0,"",LocatieLijst!K338)</f>
        <v/>
      </c>
      <c r="H338" s="150" t="str">
        <f>IF(G338="Vervalt","Vervalt",IF(G338=0,"",IF(LEN(G338)=0,"",(VLOOKUP($G338,PDC!$B$6:$I$74,2,FALSE)))))</f>
        <v/>
      </c>
      <c r="I338" s="149" t="str">
        <f>IF(LEN(LocatieLijst!M338)=0,"",LocatieLijst!M338)</f>
        <v/>
      </c>
      <c r="J338" s="2"/>
      <c r="K338" s="2"/>
      <c r="L338" s="3"/>
      <c r="M338" s="8"/>
      <c r="N338" s="8"/>
      <c r="O338" s="12"/>
      <c r="P338" s="4"/>
      <c r="Q338" s="4"/>
      <c r="R338" s="4"/>
      <c r="S338" s="72">
        <f t="shared" si="10"/>
        <v>0</v>
      </c>
      <c r="T338" s="72">
        <f>IF(G338="Vervalt",0,IF(G338=0,0,IF(LEN(G338)=0,0,(VLOOKUP($G338,PDC!$B$6:$I$74,6,FALSE)))))</f>
        <v>0</v>
      </c>
      <c r="U338" s="72">
        <f t="shared" si="11"/>
        <v>0</v>
      </c>
      <c r="V338" s="73">
        <f>IF(G338="Vervalt",0,IF(J338="Inkoop bij 3e partij",Q338*(1+PDC!$F$28),0))</f>
        <v>0</v>
      </c>
      <c r="W338" s="73">
        <f>IF(G338="Vervalt",0,IF(J338="Inkoop bij 3e partij",P338*(1+PDC!$F$27)+IF(G338=0,0,IF(LEN(G338)=0,0,VLOOKUP($G338,PDC!$B$6:$I$74,7,FALSE))),0))</f>
        <v>0</v>
      </c>
      <c r="X338" s="74">
        <f>IF(G338="Vervalt",0,IF(J338="Inkoop bij 3e partij",0,IF(G338=0,0,IF(LEN(G338)=0,0,VLOOKUP($G338,PDC!$B$6:$I$74,5,FALSE)))))</f>
        <v>0</v>
      </c>
      <c r="Y338" s="74">
        <f>IF(G338="Vervalt",0,IF(J338="On-Net maken",$M338*PDC!$F$23+$N338*PDC!$F$24+PDC!$F$22+$O338,0))</f>
        <v>0</v>
      </c>
    </row>
    <row r="339" spans="1:25" x14ac:dyDescent="0.3">
      <c r="A339" s="149" t="str">
        <f>IF(LEN(LocatieLijst!A339)=0,"",LocatieLijst!A339)</f>
        <v/>
      </c>
      <c r="B339" s="149" t="str">
        <f>IF(LEN(LocatieLijst!B339)=0,"",LocatieLijst!B339)</f>
        <v/>
      </c>
      <c r="C339" s="149" t="str">
        <f>IF(LEN(LocatieLijst!C339)=0,"",LocatieLijst!C339)</f>
        <v/>
      </c>
      <c r="D339" s="149" t="str">
        <f>IF(LEN(LocatieLijst!D339)=0,"",LocatieLijst!D339)</f>
        <v/>
      </c>
      <c r="E339" s="149" t="str">
        <f>IF(LEN(LocatieLijst!E339)=0,"",LocatieLijst!E339)</f>
        <v/>
      </c>
      <c r="F339" s="149" t="str">
        <f>IF(LEN(LocatieLijst!F339)=0,"",LocatieLijst!F339)</f>
        <v/>
      </c>
      <c r="G339" s="149" t="str">
        <f>IF(LEN(LocatieLijst!K339)=0,"",LocatieLijst!K339)</f>
        <v/>
      </c>
      <c r="H339" s="150" t="str">
        <f>IF(G339="Vervalt","Vervalt",IF(G339=0,"",IF(LEN(G339)=0,"",(VLOOKUP($G339,PDC!$B$6:$I$74,2,FALSE)))))</f>
        <v/>
      </c>
      <c r="I339" s="149" t="str">
        <f>IF(LEN(LocatieLijst!M339)=0,"",LocatieLijst!M339)</f>
        <v/>
      </c>
      <c r="J339" s="2"/>
      <c r="K339" s="2"/>
      <c r="L339" s="3"/>
      <c r="M339" s="8"/>
      <c r="N339" s="8"/>
      <c r="O339" s="12"/>
      <c r="P339" s="4"/>
      <c r="Q339" s="4"/>
      <c r="R339" s="4"/>
      <c r="S339" s="72">
        <f t="shared" si="10"/>
        <v>0</v>
      </c>
      <c r="T339" s="72">
        <f>IF(G339="Vervalt",0,IF(G339=0,0,IF(LEN(G339)=0,0,(VLOOKUP($G339,PDC!$B$6:$I$74,6,FALSE)))))</f>
        <v>0</v>
      </c>
      <c r="U339" s="72">
        <f t="shared" si="11"/>
        <v>0</v>
      </c>
      <c r="V339" s="73">
        <f>IF(G339="Vervalt",0,IF(J339="Inkoop bij 3e partij",Q339*(1+PDC!$F$28),0))</f>
        <v>0</v>
      </c>
      <c r="W339" s="73">
        <f>IF(G339="Vervalt",0,IF(J339="Inkoop bij 3e partij",P339*(1+PDC!$F$27)+IF(G339=0,0,IF(LEN(G339)=0,0,VLOOKUP($G339,PDC!$B$6:$I$74,7,FALSE))),0))</f>
        <v>0</v>
      </c>
      <c r="X339" s="74">
        <f>IF(G339="Vervalt",0,IF(J339="Inkoop bij 3e partij",0,IF(G339=0,0,IF(LEN(G339)=0,0,VLOOKUP($G339,PDC!$B$6:$I$74,5,FALSE)))))</f>
        <v>0</v>
      </c>
      <c r="Y339" s="74">
        <f>IF(G339="Vervalt",0,IF(J339="On-Net maken",$M339*PDC!$F$23+$N339*PDC!$F$24+PDC!$F$22+$O339,0))</f>
        <v>0</v>
      </c>
    </row>
    <row r="340" spans="1:25" x14ac:dyDescent="0.3">
      <c r="A340" s="149" t="str">
        <f>IF(LEN(LocatieLijst!A340)=0,"",LocatieLijst!A340)</f>
        <v/>
      </c>
      <c r="B340" s="149" t="str">
        <f>IF(LEN(LocatieLijst!B340)=0,"",LocatieLijst!B340)</f>
        <v/>
      </c>
      <c r="C340" s="149" t="str">
        <f>IF(LEN(LocatieLijst!C340)=0,"",LocatieLijst!C340)</f>
        <v/>
      </c>
      <c r="D340" s="149" t="str">
        <f>IF(LEN(LocatieLijst!D340)=0,"",LocatieLijst!D340)</f>
        <v/>
      </c>
      <c r="E340" s="149" t="str">
        <f>IF(LEN(LocatieLijst!E340)=0,"",LocatieLijst!E340)</f>
        <v/>
      </c>
      <c r="F340" s="149" t="str">
        <f>IF(LEN(LocatieLijst!F340)=0,"",LocatieLijst!F340)</f>
        <v/>
      </c>
      <c r="G340" s="149" t="str">
        <f>IF(LEN(LocatieLijst!K340)=0,"",LocatieLijst!K340)</f>
        <v/>
      </c>
      <c r="H340" s="150" t="str">
        <f>IF(G340="Vervalt","Vervalt",IF(G340=0,"",IF(LEN(G340)=0,"",(VLOOKUP($G340,PDC!$B$6:$I$74,2,FALSE)))))</f>
        <v/>
      </c>
      <c r="I340" s="149" t="str">
        <f>IF(LEN(LocatieLijst!M340)=0,"",LocatieLijst!M340)</f>
        <v/>
      </c>
      <c r="J340" s="2"/>
      <c r="K340" s="2"/>
      <c r="L340" s="3"/>
      <c r="M340" s="8"/>
      <c r="N340" s="8"/>
      <c r="O340" s="12"/>
      <c r="P340" s="4"/>
      <c r="Q340" s="4"/>
      <c r="R340" s="4"/>
      <c r="S340" s="72">
        <f t="shared" si="10"/>
        <v>0</v>
      </c>
      <c r="T340" s="72">
        <f>IF(G340="Vervalt",0,IF(G340=0,0,IF(LEN(G340)=0,0,(VLOOKUP($G340,PDC!$B$6:$I$74,6,FALSE)))))</f>
        <v>0</v>
      </c>
      <c r="U340" s="72">
        <f t="shared" si="11"/>
        <v>0</v>
      </c>
      <c r="V340" s="73">
        <f>IF(G340="Vervalt",0,IF(J340="Inkoop bij 3e partij",Q340*(1+PDC!$F$28),0))</f>
        <v>0</v>
      </c>
      <c r="W340" s="73">
        <f>IF(G340="Vervalt",0,IF(J340="Inkoop bij 3e partij",P340*(1+PDC!$F$27)+IF(G340=0,0,IF(LEN(G340)=0,0,VLOOKUP($G340,PDC!$B$6:$I$74,7,FALSE))),0))</f>
        <v>0</v>
      </c>
      <c r="X340" s="74">
        <f>IF(G340="Vervalt",0,IF(J340="Inkoop bij 3e partij",0,IF(G340=0,0,IF(LEN(G340)=0,0,VLOOKUP($G340,PDC!$B$6:$I$74,5,FALSE)))))</f>
        <v>0</v>
      </c>
      <c r="Y340" s="74">
        <f>IF(G340="Vervalt",0,IF(J340="On-Net maken",$M340*PDC!$F$23+$N340*PDC!$F$24+PDC!$F$22+$O340,0))</f>
        <v>0</v>
      </c>
    </row>
    <row r="341" spans="1:25" x14ac:dyDescent="0.3">
      <c r="A341" s="149" t="str">
        <f>IF(LEN(LocatieLijst!A341)=0,"",LocatieLijst!A341)</f>
        <v/>
      </c>
      <c r="B341" s="149" t="str">
        <f>IF(LEN(LocatieLijst!B341)=0,"",LocatieLijst!B341)</f>
        <v/>
      </c>
      <c r="C341" s="149" t="str">
        <f>IF(LEN(LocatieLijst!C341)=0,"",LocatieLijst!C341)</f>
        <v/>
      </c>
      <c r="D341" s="149" t="str">
        <f>IF(LEN(LocatieLijst!D341)=0,"",LocatieLijst!D341)</f>
        <v/>
      </c>
      <c r="E341" s="149" t="str">
        <f>IF(LEN(LocatieLijst!E341)=0,"",LocatieLijst!E341)</f>
        <v/>
      </c>
      <c r="F341" s="149" t="str">
        <f>IF(LEN(LocatieLijst!F341)=0,"",LocatieLijst!F341)</f>
        <v/>
      </c>
      <c r="G341" s="149" t="str">
        <f>IF(LEN(LocatieLijst!K341)=0,"",LocatieLijst!K341)</f>
        <v/>
      </c>
      <c r="H341" s="150" t="str">
        <f>IF(G341="Vervalt","Vervalt",IF(G341=0,"",IF(LEN(G341)=0,"",(VLOOKUP($G341,PDC!$B$6:$I$74,2,FALSE)))))</f>
        <v/>
      </c>
      <c r="I341" s="149" t="str">
        <f>IF(LEN(LocatieLijst!M341)=0,"",LocatieLijst!M341)</f>
        <v/>
      </c>
      <c r="J341" s="2"/>
      <c r="K341" s="2"/>
      <c r="L341" s="3"/>
      <c r="M341" s="8"/>
      <c r="N341" s="8"/>
      <c r="O341" s="12"/>
      <c r="P341" s="4"/>
      <c r="Q341" s="4"/>
      <c r="R341" s="4"/>
      <c r="S341" s="72">
        <f t="shared" si="10"/>
        <v>0</v>
      </c>
      <c r="T341" s="72">
        <f>IF(G341="Vervalt",0,IF(G341=0,0,IF(LEN(G341)=0,0,(VLOOKUP($G341,PDC!$B$6:$I$74,6,FALSE)))))</f>
        <v>0</v>
      </c>
      <c r="U341" s="72">
        <f t="shared" si="11"/>
        <v>0</v>
      </c>
      <c r="V341" s="73">
        <f>IF(G341="Vervalt",0,IF(J341="Inkoop bij 3e partij",Q341*(1+PDC!$F$28),0))</f>
        <v>0</v>
      </c>
      <c r="W341" s="73">
        <f>IF(G341="Vervalt",0,IF(J341="Inkoop bij 3e partij",P341*(1+PDC!$F$27)+IF(G341=0,0,IF(LEN(G341)=0,0,VLOOKUP($G341,PDC!$B$6:$I$74,7,FALSE))),0))</f>
        <v>0</v>
      </c>
      <c r="X341" s="74">
        <f>IF(G341="Vervalt",0,IF(J341="Inkoop bij 3e partij",0,IF(G341=0,0,IF(LEN(G341)=0,0,VLOOKUP($G341,PDC!$B$6:$I$74,5,FALSE)))))</f>
        <v>0</v>
      </c>
      <c r="Y341" s="74">
        <f>IF(G341="Vervalt",0,IF(J341="On-Net maken",$M341*PDC!$F$23+$N341*PDC!$F$24+PDC!$F$22+$O341,0))</f>
        <v>0</v>
      </c>
    </row>
    <row r="342" spans="1:25" x14ac:dyDescent="0.3">
      <c r="A342" s="149" t="str">
        <f>IF(LEN(LocatieLijst!A342)=0,"",LocatieLijst!A342)</f>
        <v/>
      </c>
      <c r="B342" s="149" t="str">
        <f>IF(LEN(LocatieLijst!B342)=0,"",LocatieLijst!B342)</f>
        <v/>
      </c>
      <c r="C342" s="149" t="str">
        <f>IF(LEN(LocatieLijst!C342)=0,"",LocatieLijst!C342)</f>
        <v/>
      </c>
      <c r="D342" s="149" t="str">
        <f>IF(LEN(LocatieLijst!D342)=0,"",LocatieLijst!D342)</f>
        <v/>
      </c>
      <c r="E342" s="149" t="str">
        <f>IF(LEN(LocatieLijst!E342)=0,"",LocatieLijst!E342)</f>
        <v/>
      </c>
      <c r="F342" s="149" t="str">
        <f>IF(LEN(LocatieLijst!F342)=0,"",LocatieLijst!F342)</f>
        <v/>
      </c>
      <c r="G342" s="149" t="str">
        <f>IF(LEN(LocatieLijst!K342)=0,"",LocatieLijst!K342)</f>
        <v/>
      </c>
      <c r="H342" s="150" t="str">
        <f>IF(G342="Vervalt","Vervalt",IF(G342=0,"",IF(LEN(G342)=0,"",(VLOOKUP($G342,PDC!$B$6:$I$74,2,FALSE)))))</f>
        <v/>
      </c>
      <c r="I342" s="149" t="str">
        <f>IF(LEN(LocatieLijst!M342)=0,"",LocatieLijst!M342)</f>
        <v/>
      </c>
      <c r="J342" s="2"/>
      <c r="K342" s="2"/>
      <c r="L342" s="3"/>
      <c r="M342" s="8"/>
      <c r="N342" s="8"/>
      <c r="O342" s="12"/>
      <c r="P342" s="4"/>
      <c r="Q342" s="4"/>
      <c r="R342" s="4"/>
      <c r="S342" s="72">
        <f t="shared" si="10"/>
        <v>0</v>
      </c>
      <c r="T342" s="72">
        <f>IF(G342="Vervalt",0,IF(G342=0,0,IF(LEN(G342)=0,0,(VLOOKUP($G342,PDC!$B$6:$I$74,6,FALSE)))))</f>
        <v>0</v>
      </c>
      <c r="U342" s="72">
        <f t="shared" si="11"/>
        <v>0</v>
      </c>
      <c r="V342" s="73">
        <f>IF(G342="Vervalt",0,IF(J342="Inkoop bij 3e partij",Q342*(1+PDC!$F$28),0))</f>
        <v>0</v>
      </c>
      <c r="W342" s="73">
        <f>IF(G342="Vervalt",0,IF(J342="Inkoop bij 3e partij",P342*(1+PDC!$F$27)+IF(G342=0,0,IF(LEN(G342)=0,0,VLOOKUP($G342,PDC!$B$6:$I$74,7,FALSE))),0))</f>
        <v>0</v>
      </c>
      <c r="X342" s="74">
        <f>IF(G342="Vervalt",0,IF(J342="Inkoop bij 3e partij",0,IF(G342=0,0,IF(LEN(G342)=0,0,VLOOKUP($G342,PDC!$B$6:$I$74,5,FALSE)))))</f>
        <v>0</v>
      </c>
      <c r="Y342" s="74">
        <f>IF(G342="Vervalt",0,IF(J342="On-Net maken",$M342*PDC!$F$23+$N342*PDC!$F$24+PDC!$F$22+$O342,0))</f>
        <v>0</v>
      </c>
    </row>
    <row r="343" spans="1:25" x14ac:dyDescent="0.3">
      <c r="A343" s="149" t="str">
        <f>IF(LEN(LocatieLijst!A343)=0,"",LocatieLijst!A343)</f>
        <v/>
      </c>
      <c r="B343" s="149" t="str">
        <f>IF(LEN(LocatieLijst!B343)=0,"",LocatieLijst!B343)</f>
        <v/>
      </c>
      <c r="C343" s="149" t="str">
        <f>IF(LEN(LocatieLijst!C343)=0,"",LocatieLijst!C343)</f>
        <v/>
      </c>
      <c r="D343" s="149" t="str">
        <f>IF(LEN(LocatieLijst!D343)=0,"",LocatieLijst!D343)</f>
        <v/>
      </c>
      <c r="E343" s="149" t="str">
        <f>IF(LEN(LocatieLijst!E343)=0,"",LocatieLijst!E343)</f>
        <v/>
      </c>
      <c r="F343" s="149" t="str">
        <f>IF(LEN(LocatieLijst!F343)=0,"",LocatieLijst!F343)</f>
        <v/>
      </c>
      <c r="G343" s="149" t="str">
        <f>IF(LEN(LocatieLijst!K343)=0,"",LocatieLijst!K343)</f>
        <v/>
      </c>
      <c r="H343" s="150" t="str">
        <f>IF(G343="Vervalt","Vervalt",IF(G343=0,"",IF(LEN(G343)=0,"",(VLOOKUP($G343,PDC!$B$6:$I$74,2,FALSE)))))</f>
        <v/>
      </c>
      <c r="I343" s="149" t="str">
        <f>IF(LEN(LocatieLijst!M343)=0,"",LocatieLijst!M343)</f>
        <v/>
      </c>
      <c r="J343" s="2"/>
      <c r="K343" s="2"/>
      <c r="L343" s="3"/>
      <c r="M343" s="8"/>
      <c r="N343" s="8"/>
      <c r="O343" s="12"/>
      <c r="P343" s="4"/>
      <c r="Q343" s="4"/>
      <c r="R343" s="4"/>
      <c r="S343" s="72">
        <f t="shared" si="10"/>
        <v>0</v>
      </c>
      <c r="T343" s="72">
        <f>IF(G343="Vervalt",0,IF(G343=0,0,IF(LEN(G343)=0,0,(VLOOKUP($G343,PDC!$B$6:$I$74,6,FALSE)))))</f>
        <v>0</v>
      </c>
      <c r="U343" s="72">
        <f t="shared" si="11"/>
        <v>0</v>
      </c>
      <c r="V343" s="73">
        <f>IF(G343="Vervalt",0,IF(J343="Inkoop bij 3e partij",Q343*(1+PDC!$F$28),0))</f>
        <v>0</v>
      </c>
      <c r="W343" s="73">
        <f>IF(G343="Vervalt",0,IF(J343="Inkoop bij 3e partij",P343*(1+PDC!$F$27)+IF(G343=0,0,IF(LEN(G343)=0,0,VLOOKUP($G343,PDC!$B$6:$I$74,7,FALSE))),0))</f>
        <v>0</v>
      </c>
      <c r="X343" s="74">
        <f>IF(G343="Vervalt",0,IF(J343="Inkoop bij 3e partij",0,IF(G343=0,0,IF(LEN(G343)=0,0,VLOOKUP($G343,PDC!$B$6:$I$74,5,FALSE)))))</f>
        <v>0</v>
      </c>
      <c r="Y343" s="74">
        <f>IF(G343="Vervalt",0,IF(J343="On-Net maken",$M343*PDC!$F$23+$N343*PDC!$F$24+PDC!$F$22+$O343,0))</f>
        <v>0</v>
      </c>
    </row>
    <row r="344" spans="1:25" x14ac:dyDescent="0.3">
      <c r="A344" s="149" t="str">
        <f>IF(LEN(LocatieLijst!A344)=0,"",LocatieLijst!A344)</f>
        <v/>
      </c>
      <c r="B344" s="149" t="str">
        <f>IF(LEN(LocatieLijst!B344)=0,"",LocatieLijst!B344)</f>
        <v/>
      </c>
      <c r="C344" s="149" t="str">
        <f>IF(LEN(LocatieLijst!C344)=0,"",LocatieLijst!C344)</f>
        <v/>
      </c>
      <c r="D344" s="149" t="str">
        <f>IF(LEN(LocatieLijst!D344)=0,"",LocatieLijst!D344)</f>
        <v/>
      </c>
      <c r="E344" s="149" t="str">
        <f>IF(LEN(LocatieLijst!E344)=0,"",LocatieLijst!E344)</f>
        <v/>
      </c>
      <c r="F344" s="149" t="str">
        <f>IF(LEN(LocatieLijst!F344)=0,"",LocatieLijst!F344)</f>
        <v/>
      </c>
      <c r="G344" s="149" t="str">
        <f>IF(LEN(LocatieLijst!K344)=0,"",LocatieLijst!K344)</f>
        <v/>
      </c>
      <c r="H344" s="150" t="str">
        <f>IF(G344="Vervalt","Vervalt",IF(G344=0,"",IF(LEN(G344)=0,"",(VLOOKUP($G344,PDC!$B$6:$I$74,2,FALSE)))))</f>
        <v/>
      </c>
      <c r="I344" s="149" t="str">
        <f>IF(LEN(LocatieLijst!M344)=0,"",LocatieLijst!M344)</f>
        <v/>
      </c>
      <c r="J344" s="2"/>
      <c r="K344" s="2"/>
      <c r="L344" s="3"/>
      <c r="M344" s="8"/>
      <c r="N344" s="8"/>
      <c r="O344" s="12"/>
      <c r="P344" s="4"/>
      <c r="Q344" s="4"/>
      <c r="R344" s="4"/>
      <c r="S344" s="72">
        <f t="shared" si="10"/>
        <v>0</v>
      </c>
      <c r="T344" s="72">
        <f>IF(G344="Vervalt",0,IF(G344=0,0,IF(LEN(G344)=0,0,(VLOOKUP($G344,PDC!$B$6:$I$74,6,FALSE)))))</f>
        <v>0</v>
      </c>
      <c r="U344" s="72">
        <f t="shared" si="11"/>
        <v>0</v>
      </c>
      <c r="V344" s="73">
        <f>IF(G344="Vervalt",0,IF(J344="Inkoop bij 3e partij",Q344*(1+PDC!$F$28),0))</f>
        <v>0</v>
      </c>
      <c r="W344" s="73">
        <f>IF(G344="Vervalt",0,IF(J344="Inkoop bij 3e partij",P344*(1+PDC!$F$27)+IF(G344=0,0,IF(LEN(G344)=0,0,VLOOKUP($G344,PDC!$B$6:$I$74,7,FALSE))),0))</f>
        <v>0</v>
      </c>
      <c r="X344" s="74">
        <f>IF(G344="Vervalt",0,IF(J344="Inkoop bij 3e partij",0,IF(G344=0,0,IF(LEN(G344)=0,0,VLOOKUP($G344,PDC!$B$6:$I$74,5,FALSE)))))</f>
        <v>0</v>
      </c>
      <c r="Y344" s="74">
        <f>IF(G344="Vervalt",0,IF(J344="On-Net maken",$M344*PDC!$F$23+$N344*PDC!$F$24+PDC!$F$22+$O344,0))</f>
        <v>0</v>
      </c>
    </row>
    <row r="345" spans="1:25" x14ac:dyDescent="0.3">
      <c r="A345" s="149" t="str">
        <f>IF(LEN(LocatieLijst!A345)=0,"",LocatieLijst!A345)</f>
        <v/>
      </c>
      <c r="B345" s="149" t="str">
        <f>IF(LEN(LocatieLijst!B345)=0,"",LocatieLijst!B345)</f>
        <v/>
      </c>
      <c r="C345" s="149" t="str">
        <f>IF(LEN(LocatieLijst!C345)=0,"",LocatieLijst!C345)</f>
        <v/>
      </c>
      <c r="D345" s="149" t="str">
        <f>IF(LEN(LocatieLijst!D345)=0,"",LocatieLijst!D345)</f>
        <v/>
      </c>
      <c r="E345" s="149" t="str">
        <f>IF(LEN(LocatieLijst!E345)=0,"",LocatieLijst!E345)</f>
        <v/>
      </c>
      <c r="F345" s="149" t="str">
        <f>IF(LEN(LocatieLijst!F345)=0,"",LocatieLijst!F345)</f>
        <v/>
      </c>
      <c r="G345" s="149" t="str">
        <f>IF(LEN(LocatieLijst!K345)=0,"",LocatieLijst!K345)</f>
        <v/>
      </c>
      <c r="H345" s="150" t="str">
        <f>IF(G345="Vervalt","Vervalt",IF(G345=0,"",IF(LEN(G345)=0,"",(VLOOKUP($G345,PDC!$B$6:$I$74,2,FALSE)))))</f>
        <v/>
      </c>
      <c r="I345" s="149" t="str">
        <f>IF(LEN(LocatieLijst!M345)=0,"",LocatieLijst!M345)</f>
        <v/>
      </c>
      <c r="J345" s="2"/>
      <c r="K345" s="2"/>
      <c r="L345" s="3"/>
      <c r="M345" s="8"/>
      <c r="N345" s="8"/>
      <c r="O345" s="12"/>
      <c r="P345" s="4"/>
      <c r="Q345" s="4"/>
      <c r="R345" s="4"/>
      <c r="S345" s="72">
        <f t="shared" si="10"/>
        <v>0</v>
      </c>
      <c r="T345" s="72">
        <f>IF(G345="Vervalt",0,IF(G345=0,0,IF(LEN(G345)=0,0,(VLOOKUP($G345,PDC!$B$6:$I$74,6,FALSE)))))</f>
        <v>0</v>
      </c>
      <c r="U345" s="72">
        <f t="shared" si="11"/>
        <v>0</v>
      </c>
      <c r="V345" s="73">
        <f>IF(G345="Vervalt",0,IF(J345="Inkoop bij 3e partij",Q345*(1+PDC!$F$28),0))</f>
        <v>0</v>
      </c>
      <c r="W345" s="73">
        <f>IF(G345="Vervalt",0,IF(J345="Inkoop bij 3e partij",P345*(1+PDC!$F$27)+IF(G345=0,0,IF(LEN(G345)=0,0,VLOOKUP($G345,PDC!$B$6:$I$74,7,FALSE))),0))</f>
        <v>0</v>
      </c>
      <c r="X345" s="74">
        <f>IF(G345="Vervalt",0,IF(J345="Inkoop bij 3e partij",0,IF(G345=0,0,IF(LEN(G345)=0,0,VLOOKUP($G345,PDC!$B$6:$I$74,5,FALSE)))))</f>
        <v>0</v>
      </c>
      <c r="Y345" s="74">
        <f>IF(G345="Vervalt",0,IF(J345="On-Net maken",$M345*PDC!$F$23+$N345*PDC!$F$24+PDC!$F$22+$O345,0))</f>
        <v>0</v>
      </c>
    </row>
    <row r="346" spans="1:25" x14ac:dyDescent="0.3">
      <c r="A346" s="149" t="str">
        <f>IF(LEN(LocatieLijst!A346)=0,"",LocatieLijst!A346)</f>
        <v/>
      </c>
      <c r="B346" s="149" t="str">
        <f>IF(LEN(LocatieLijst!B346)=0,"",LocatieLijst!B346)</f>
        <v/>
      </c>
      <c r="C346" s="149" t="str">
        <f>IF(LEN(LocatieLijst!C346)=0,"",LocatieLijst!C346)</f>
        <v/>
      </c>
      <c r="D346" s="149" t="str">
        <f>IF(LEN(LocatieLijst!D346)=0,"",LocatieLijst!D346)</f>
        <v/>
      </c>
      <c r="E346" s="149" t="str">
        <f>IF(LEN(LocatieLijst!E346)=0,"",LocatieLijst!E346)</f>
        <v/>
      </c>
      <c r="F346" s="149" t="str">
        <f>IF(LEN(LocatieLijst!F346)=0,"",LocatieLijst!F346)</f>
        <v/>
      </c>
      <c r="G346" s="149" t="str">
        <f>IF(LEN(LocatieLijst!K346)=0,"",LocatieLijst!K346)</f>
        <v/>
      </c>
      <c r="H346" s="150" t="str">
        <f>IF(G346="Vervalt","Vervalt",IF(G346=0,"",IF(LEN(G346)=0,"",(VLOOKUP($G346,PDC!$B$6:$I$74,2,FALSE)))))</f>
        <v/>
      </c>
      <c r="I346" s="149" t="str">
        <f>IF(LEN(LocatieLijst!M346)=0,"",LocatieLijst!M346)</f>
        <v/>
      </c>
      <c r="J346" s="2"/>
      <c r="K346" s="2"/>
      <c r="L346" s="3"/>
      <c r="M346" s="8"/>
      <c r="N346" s="8"/>
      <c r="O346" s="12"/>
      <c r="P346" s="4"/>
      <c r="Q346" s="4"/>
      <c r="R346" s="4"/>
      <c r="S346" s="72">
        <f t="shared" si="10"/>
        <v>0</v>
      </c>
      <c r="T346" s="72">
        <f>IF(G346="Vervalt",0,IF(G346=0,0,IF(LEN(G346)=0,0,(VLOOKUP($G346,PDC!$B$6:$I$74,6,FALSE)))))</f>
        <v>0</v>
      </c>
      <c r="U346" s="72">
        <f t="shared" si="11"/>
        <v>0</v>
      </c>
      <c r="V346" s="73">
        <f>IF(G346="Vervalt",0,IF(J346="Inkoop bij 3e partij",Q346*(1+PDC!$F$28),0))</f>
        <v>0</v>
      </c>
      <c r="W346" s="73">
        <f>IF(G346="Vervalt",0,IF(J346="Inkoop bij 3e partij",P346*(1+PDC!$F$27)+IF(G346=0,0,IF(LEN(G346)=0,0,VLOOKUP($G346,PDC!$B$6:$I$74,7,FALSE))),0))</f>
        <v>0</v>
      </c>
      <c r="X346" s="74">
        <f>IF(G346="Vervalt",0,IF(J346="Inkoop bij 3e partij",0,IF(G346=0,0,IF(LEN(G346)=0,0,VLOOKUP($G346,PDC!$B$6:$I$74,5,FALSE)))))</f>
        <v>0</v>
      </c>
      <c r="Y346" s="74">
        <f>IF(G346="Vervalt",0,IF(J346="On-Net maken",$M346*PDC!$F$23+$N346*PDC!$F$24+PDC!$F$22+$O346,0))</f>
        <v>0</v>
      </c>
    </row>
    <row r="347" spans="1:25" x14ac:dyDescent="0.3">
      <c r="A347" s="149" t="str">
        <f>IF(LEN(LocatieLijst!A347)=0,"",LocatieLijst!A347)</f>
        <v/>
      </c>
      <c r="B347" s="149" t="str">
        <f>IF(LEN(LocatieLijst!B347)=0,"",LocatieLijst!B347)</f>
        <v/>
      </c>
      <c r="C347" s="149" t="str">
        <f>IF(LEN(LocatieLijst!C347)=0,"",LocatieLijst!C347)</f>
        <v/>
      </c>
      <c r="D347" s="149" t="str">
        <f>IF(LEN(LocatieLijst!D347)=0,"",LocatieLijst!D347)</f>
        <v/>
      </c>
      <c r="E347" s="149" t="str">
        <f>IF(LEN(LocatieLijst!E347)=0,"",LocatieLijst!E347)</f>
        <v/>
      </c>
      <c r="F347" s="149" t="str">
        <f>IF(LEN(LocatieLijst!F347)=0,"",LocatieLijst!F347)</f>
        <v/>
      </c>
      <c r="G347" s="149" t="str">
        <f>IF(LEN(LocatieLijst!K347)=0,"",LocatieLijst!K347)</f>
        <v/>
      </c>
      <c r="H347" s="150" t="str">
        <f>IF(G347="Vervalt","Vervalt",IF(G347=0,"",IF(LEN(G347)=0,"",(VLOOKUP($G347,PDC!$B$6:$I$74,2,FALSE)))))</f>
        <v/>
      </c>
      <c r="I347" s="149" t="str">
        <f>IF(LEN(LocatieLijst!M347)=0,"",LocatieLijst!M347)</f>
        <v/>
      </c>
      <c r="J347" s="2"/>
      <c r="K347" s="2"/>
      <c r="L347" s="3"/>
      <c r="M347" s="8"/>
      <c r="N347" s="8"/>
      <c r="O347" s="12"/>
      <c r="P347" s="4"/>
      <c r="Q347" s="4"/>
      <c r="R347" s="4"/>
      <c r="S347" s="72">
        <f t="shared" si="10"/>
        <v>0</v>
      </c>
      <c r="T347" s="72">
        <f>IF(G347="Vervalt",0,IF(G347=0,0,IF(LEN(G347)=0,0,(VLOOKUP($G347,PDC!$B$6:$I$74,6,FALSE)))))</f>
        <v>0</v>
      </c>
      <c r="U347" s="72">
        <f t="shared" si="11"/>
        <v>0</v>
      </c>
      <c r="V347" s="73">
        <f>IF(G347="Vervalt",0,IF(J347="Inkoop bij 3e partij",Q347*(1+PDC!$F$28),0))</f>
        <v>0</v>
      </c>
      <c r="W347" s="73">
        <f>IF(G347="Vervalt",0,IF(J347="Inkoop bij 3e partij",P347*(1+PDC!$F$27)+IF(G347=0,0,IF(LEN(G347)=0,0,VLOOKUP($G347,PDC!$B$6:$I$74,7,FALSE))),0))</f>
        <v>0</v>
      </c>
      <c r="X347" s="74">
        <f>IF(G347="Vervalt",0,IF(J347="Inkoop bij 3e partij",0,IF(G347=0,0,IF(LEN(G347)=0,0,VLOOKUP($G347,PDC!$B$6:$I$74,5,FALSE)))))</f>
        <v>0</v>
      </c>
      <c r="Y347" s="74">
        <f>IF(G347="Vervalt",0,IF(J347="On-Net maken",$M347*PDC!$F$23+$N347*PDC!$F$24+PDC!$F$22+$O347,0))</f>
        <v>0</v>
      </c>
    </row>
    <row r="348" spans="1:25" x14ac:dyDescent="0.3">
      <c r="A348" s="149" t="str">
        <f>IF(LEN(LocatieLijst!A348)=0,"",LocatieLijst!A348)</f>
        <v/>
      </c>
      <c r="B348" s="149" t="str">
        <f>IF(LEN(LocatieLijst!B348)=0,"",LocatieLijst!B348)</f>
        <v/>
      </c>
      <c r="C348" s="149" t="str">
        <f>IF(LEN(LocatieLijst!C348)=0,"",LocatieLijst!C348)</f>
        <v/>
      </c>
      <c r="D348" s="149" t="str">
        <f>IF(LEN(LocatieLijst!D348)=0,"",LocatieLijst!D348)</f>
        <v/>
      </c>
      <c r="E348" s="149" t="str">
        <f>IF(LEN(LocatieLijst!E348)=0,"",LocatieLijst!E348)</f>
        <v/>
      </c>
      <c r="F348" s="149" t="str">
        <f>IF(LEN(LocatieLijst!F348)=0,"",LocatieLijst!F348)</f>
        <v/>
      </c>
      <c r="G348" s="149" t="str">
        <f>IF(LEN(LocatieLijst!K348)=0,"",LocatieLijst!K348)</f>
        <v/>
      </c>
      <c r="H348" s="150" t="str">
        <f>IF(G348="Vervalt","Vervalt",IF(G348=0,"",IF(LEN(G348)=0,"",(VLOOKUP($G348,PDC!$B$6:$I$74,2,FALSE)))))</f>
        <v/>
      </c>
      <c r="I348" s="149" t="str">
        <f>IF(LEN(LocatieLijst!M348)=0,"",LocatieLijst!M348)</f>
        <v/>
      </c>
      <c r="J348" s="2"/>
      <c r="K348" s="2"/>
      <c r="L348" s="3"/>
      <c r="M348" s="8"/>
      <c r="N348" s="8"/>
      <c r="O348" s="12"/>
      <c r="P348" s="4"/>
      <c r="Q348" s="4"/>
      <c r="R348" s="4"/>
      <c r="S348" s="72">
        <f t="shared" si="10"/>
        <v>0</v>
      </c>
      <c r="T348" s="72">
        <f>IF(G348="Vervalt",0,IF(G348=0,0,IF(LEN(G348)=0,0,(VLOOKUP($G348,PDC!$B$6:$I$74,6,FALSE)))))</f>
        <v>0</v>
      </c>
      <c r="U348" s="72">
        <f t="shared" si="11"/>
        <v>0</v>
      </c>
      <c r="V348" s="73">
        <f>IF(G348="Vervalt",0,IF(J348="Inkoop bij 3e partij",Q348*(1+PDC!$F$28),0))</f>
        <v>0</v>
      </c>
      <c r="W348" s="73">
        <f>IF(G348="Vervalt",0,IF(J348="Inkoop bij 3e partij",P348*(1+PDC!$F$27)+IF(G348=0,0,IF(LEN(G348)=0,0,VLOOKUP($G348,PDC!$B$6:$I$74,7,FALSE))),0))</f>
        <v>0</v>
      </c>
      <c r="X348" s="74">
        <f>IF(G348="Vervalt",0,IF(J348="Inkoop bij 3e partij",0,IF(G348=0,0,IF(LEN(G348)=0,0,VLOOKUP($G348,PDC!$B$6:$I$74,5,FALSE)))))</f>
        <v>0</v>
      </c>
      <c r="Y348" s="74">
        <f>IF(G348="Vervalt",0,IF(J348="On-Net maken",$M348*PDC!$F$23+$N348*PDC!$F$24+PDC!$F$22+$O348,0))</f>
        <v>0</v>
      </c>
    </row>
    <row r="349" spans="1:25" x14ac:dyDescent="0.3">
      <c r="A349" s="149" t="str">
        <f>IF(LEN(LocatieLijst!A349)=0,"",LocatieLijst!A349)</f>
        <v/>
      </c>
      <c r="B349" s="149" t="str">
        <f>IF(LEN(LocatieLijst!B349)=0,"",LocatieLijst!B349)</f>
        <v/>
      </c>
      <c r="C349" s="149" t="str">
        <f>IF(LEN(LocatieLijst!C349)=0,"",LocatieLijst!C349)</f>
        <v/>
      </c>
      <c r="D349" s="149" t="str">
        <f>IF(LEN(LocatieLijst!D349)=0,"",LocatieLijst!D349)</f>
        <v/>
      </c>
      <c r="E349" s="149" t="str">
        <f>IF(LEN(LocatieLijst!E349)=0,"",LocatieLijst!E349)</f>
        <v/>
      </c>
      <c r="F349" s="149" t="str">
        <f>IF(LEN(LocatieLijst!F349)=0,"",LocatieLijst!F349)</f>
        <v/>
      </c>
      <c r="G349" s="149" t="str">
        <f>IF(LEN(LocatieLijst!K349)=0,"",LocatieLijst!K349)</f>
        <v/>
      </c>
      <c r="H349" s="150" t="str">
        <f>IF(G349="Vervalt","Vervalt",IF(G349=0,"",IF(LEN(G349)=0,"",(VLOOKUP($G349,PDC!$B$6:$I$74,2,FALSE)))))</f>
        <v/>
      </c>
      <c r="I349" s="149" t="str">
        <f>IF(LEN(LocatieLijst!M349)=0,"",LocatieLijst!M349)</f>
        <v/>
      </c>
      <c r="J349" s="2"/>
      <c r="K349" s="2"/>
      <c r="L349" s="3"/>
      <c r="M349" s="8"/>
      <c r="N349" s="8"/>
      <c r="O349" s="12"/>
      <c r="P349" s="4"/>
      <c r="Q349" s="4"/>
      <c r="R349" s="4"/>
      <c r="S349" s="72">
        <f t="shared" si="10"/>
        <v>0</v>
      </c>
      <c r="T349" s="72">
        <f>IF(G349="Vervalt",0,IF(G349=0,0,IF(LEN(G349)=0,0,(VLOOKUP($G349,PDC!$B$6:$I$74,6,FALSE)))))</f>
        <v>0</v>
      </c>
      <c r="U349" s="72">
        <f t="shared" si="11"/>
        <v>0</v>
      </c>
      <c r="V349" s="73">
        <f>IF(G349="Vervalt",0,IF(J349="Inkoop bij 3e partij",Q349*(1+PDC!$F$28),0))</f>
        <v>0</v>
      </c>
      <c r="W349" s="73">
        <f>IF(G349="Vervalt",0,IF(J349="Inkoop bij 3e partij",P349*(1+PDC!$F$27)+IF(G349=0,0,IF(LEN(G349)=0,0,VLOOKUP($G349,PDC!$B$6:$I$74,7,FALSE))),0))</f>
        <v>0</v>
      </c>
      <c r="X349" s="74">
        <f>IF(G349="Vervalt",0,IF(J349="Inkoop bij 3e partij",0,IF(G349=0,0,IF(LEN(G349)=0,0,VLOOKUP($G349,PDC!$B$6:$I$74,5,FALSE)))))</f>
        <v>0</v>
      </c>
      <c r="Y349" s="74">
        <f>IF(G349="Vervalt",0,IF(J349="On-Net maken",$M349*PDC!$F$23+$N349*PDC!$F$24+PDC!$F$22+$O349,0))</f>
        <v>0</v>
      </c>
    </row>
    <row r="350" spans="1:25" x14ac:dyDescent="0.3">
      <c r="A350" s="149" t="str">
        <f>IF(LEN(LocatieLijst!A350)=0,"",LocatieLijst!A350)</f>
        <v/>
      </c>
      <c r="B350" s="149" t="str">
        <f>IF(LEN(LocatieLijst!B350)=0,"",LocatieLijst!B350)</f>
        <v/>
      </c>
      <c r="C350" s="149" t="str">
        <f>IF(LEN(LocatieLijst!C350)=0,"",LocatieLijst!C350)</f>
        <v/>
      </c>
      <c r="D350" s="149" t="str">
        <f>IF(LEN(LocatieLijst!D350)=0,"",LocatieLijst!D350)</f>
        <v/>
      </c>
      <c r="E350" s="149" t="str">
        <f>IF(LEN(LocatieLijst!E350)=0,"",LocatieLijst!E350)</f>
        <v/>
      </c>
      <c r="F350" s="149" t="str">
        <f>IF(LEN(LocatieLijst!F350)=0,"",LocatieLijst!F350)</f>
        <v/>
      </c>
      <c r="G350" s="149" t="str">
        <f>IF(LEN(LocatieLijst!K350)=0,"",LocatieLijst!K350)</f>
        <v/>
      </c>
      <c r="H350" s="150" t="str">
        <f>IF(G350="Vervalt","Vervalt",IF(G350=0,"",IF(LEN(G350)=0,"",(VLOOKUP($G350,PDC!$B$6:$I$74,2,FALSE)))))</f>
        <v/>
      </c>
      <c r="I350" s="149" t="str">
        <f>IF(LEN(LocatieLijst!M350)=0,"",LocatieLijst!M350)</f>
        <v/>
      </c>
      <c r="J350" s="2"/>
      <c r="K350" s="2"/>
      <c r="L350" s="3"/>
      <c r="M350" s="8"/>
      <c r="N350" s="8"/>
      <c r="O350" s="12"/>
      <c r="P350" s="4"/>
      <c r="Q350" s="4"/>
      <c r="R350" s="4"/>
      <c r="S350" s="72">
        <f t="shared" si="10"/>
        <v>0</v>
      </c>
      <c r="T350" s="72">
        <f>IF(G350="Vervalt",0,IF(G350=0,0,IF(LEN(G350)=0,0,(VLOOKUP($G350,PDC!$B$6:$I$74,6,FALSE)))))</f>
        <v>0</v>
      </c>
      <c r="U350" s="72">
        <f t="shared" si="11"/>
        <v>0</v>
      </c>
      <c r="V350" s="73">
        <f>IF(G350="Vervalt",0,IF(J350="Inkoop bij 3e partij",Q350*(1+PDC!$F$28),0))</f>
        <v>0</v>
      </c>
      <c r="W350" s="73">
        <f>IF(G350="Vervalt",0,IF(J350="Inkoop bij 3e partij",P350*(1+PDC!$F$27)+IF(G350=0,0,IF(LEN(G350)=0,0,VLOOKUP($G350,PDC!$B$6:$I$74,7,FALSE))),0))</f>
        <v>0</v>
      </c>
      <c r="X350" s="74">
        <f>IF(G350="Vervalt",0,IF(J350="Inkoop bij 3e partij",0,IF(G350=0,0,IF(LEN(G350)=0,0,VLOOKUP($G350,PDC!$B$6:$I$74,5,FALSE)))))</f>
        <v>0</v>
      </c>
      <c r="Y350" s="74">
        <f>IF(G350="Vervalt",0,IF(J350="On-Net maken",$M350*PDC!$F$23+$N350*PDC!$F$24+PDC!$F$22+$O350,0))</f>
        <v>0</v>
      </c>
    </row>
    <row r="351" spans="1:25" x14ac:dyDescent="0.3">
      <c r="A351" s="149" t="str">
        <f>IF(LEN(LocatieLijst!A351)=0,"",LocatieLijst!A351)</f>
        <v/>
      </c>
      <c r="B351" s="149" t="str">
        <f>IF(LEN(LocatieLijst!B351)=0,"",LocatieLijst!B351)</f>
        <v/>
      </c>
      <c r="C351" s="149" t="str">
        <f>IF(LEN(LocatieLijst!C351)=0,"",LocatieLijst!C351)</f>
        <v/>
      </c>
      <c r="D351" s="149" t="str">
        <f>IF(LEN(LocatieLijst!D351)=0,"",LocatieLijst!D351)</f>
        <v/>
      </c>
      <c r="E351" s="149" t="str">
        <f>IF(LEN(LocatieLijst!E351)=0,"",LocatieLijst!E351)</f>
        <v/>
      </c>
      <c r="F351" s="149" t="str">
        <f>IF(LEN(LocatieLijst!F351)=0,"",LocatieLijst!F351)</f>
        <v/>
      </c>
      <c r="G351" s="149" t="str">
        <f>IF(LEN(LocatieLijst!K351)=0,"",LocatieLijst!K351)</f>
        <v/>
      </c>
      <c r="H351" s="150" t="str">
        <f>IF(G351="Vervalt","Vervalt",IF(G351=0,"",IF(LEN(G351)=0,"",(VLOOKUP($G351,PDC!$B$6:$I$74,2,FALSE)))))</f>
        <v/>
      </c>
      <c r="I351" s="149" t="str">
        <f>IF(LEN(LocatieLijst!M351)=0,"",LocatieLijst!M351)</f>
        <v/>
      </c>
      <c r="J351" s="2"/>
      <c r="K351" s="2"/>
      <c r="L351" s="3"/>
      <c r="M351" s="8"/>
      <c r="N351" s="8"/>
      <c r="O351" s="12"/>
      <c r="P351" s="4"/>
      <c r="Q351" s="4"/>
      <c r="R351" s="4"/>
      <c r="S351" s="72">
        <f t="shared" si="10"/>
        <v>0</v>
      </c>
      <c r="T351" s="72">
        <f>IF(G351="Vervalt",0,IF(G351=0,0,IF(LEN(G351)=0,0,(VLOOKUP($G351,PDC!$B$6:$I$74,6,FALSE)))))</f>
        <v>0</v>
      </c>
      <c r="U351" s="72">
        <f t="shared" si="11"/>
        <v>0</v>
      </c>
      <c r="V351" s="73">
        <f>IF(G351="Vervalt",0,IF(J351="Inkoop bij 3e partij",Q351*(1+PDC!$F$28),0))</f>
        <v>0</v>
      </c>
      <c r="W351" s="73">
        <f>IF(G351="Vervalt",0,IF(J351="Inkoop bij 3e partij",P351*(1+PDC!$F$27)+IF(G351=0,0,IF(LEN(G351)=0,0,VLOOKUP($G351,PDC!$B$6:$I$74,7,FALSE))),0))</f>
        <v>0</v>
      </c>
      <c r="X351" s="74">
        <f>IF(G351="Vervalt",0,IF(J351="Inkoop bij 3e partij",0,IF(G351=0,0,IF(LEN(G351)=0,0,VLOOKUP($G351,PDC!$B$6:$I$74,5,FALSE)))))</f>
        <v>0</v>
      </c>
      <c r="Y351" s="74">
        <f>IF(G351="Vervalt",0,IF(J351="On-Net maken",$M351*PDC!$F$23+$N351*PDC!$F$24+PDC!$F$22+$O351,0))</f>
        <v>0</v>
      </c>
    </row>
    <row r="352" spans="1:25" x14ac:dyDescent="0.3">
      <c r="A352" s="149" t="str">
        <f>IF(LEN(LocatieLijst!A352)=0,"",LocatieLijst!A352)</f>
        <v/>
      </c>
      <c r="B352" s="149" t="str">
        <f>IF(LEN(LocatieLijst!B352)=0,"",LocatieLijst!B352)</f>
        <v/>
      </c>
      <c r="C352" s="149" t="str">
        <f>IF(LEN(LocatieLijst!C352)=0,"",LocatieLijst!C352)</f>
        <v/>
      </c>
      <c r="D352" s="149" t="str">
        <f>IF(LEN(LocatieLijst!D352)=0,"",LocatieLijst!D352)</f>
        <v/>
      </c>
      <c r="E352" s="149" t="str">
        <f>IF(LEN(LocatieLijst!E352)=0,"",LocatieLijst!E352)</f>
        <v/>
      </c>
      <c r="F352" s="149" t="str">
        <f>IF(LEN(LocatieLijst!F352)=0,"",LocatieLijst!F352)</f>
        <v/>
      </c>
      <c r="G352" s="149" t="str">
        <f>IF(LEN(LocatieLijst!K352)=0,"",LocatieLijst!K352)</f>
        <v/>
      </c>
      <c r="H352" s="150" t="str">
        <f>IF(G352="Vervalt","Vervalt",IF(G352=0,"",IF(LEN(G352)=0,"",(VLOOKUP($G352,PDC!$B$6:$I$74,2,FALSE)))))</f>
        <v/>
      </c>
      <c r="I352" s="149" t="str">
        <f>IF(LEN(LocatieLijst!M352)=0,"",LocatieLijst!M352)</f>
        <v/>
      </c>
      <c r="J352" s="2"/>
      <c r="K352" s="2"/>
      <c r="L352" s="3"/>
      <c r="M352" s="8"/>
      <c r="N352" s="8"/>
      <c r="O352" s="12"/>
      <c r="P352" s="4"/>
      <c r="Q352" s="4"/>
      <c r="R352" s="4"/>
      <c r="S352" s="72">
        <f t="shared" si="10"/>
        <v>0</v>
      </c>
      <c r="T352" s="72">
        <f>IF(G352="Vervalt",0,IF(G352=0,0,IF(LEN(G352)=0,0,(VLOOKUP($G352,PDC!$B$6:$I$74,6,FALSE)))))</f>
        <v>0</v>
      </c>
      <c r="U352" s="72">
        <f t="shared" si="11"/>
        <v>0</v>
      </c>
      <c r="V352" s="73">
        <f>IF(G352="Vervalt",0,IF(J352="Inkoop bij 3e partij",Q352*(1+PDC!$F$28),0))</f>
        <v>0</v>
      </c>
      <c r="W352" s="73">
        <f>IF(G352="Vervalt",0,IF(J352="Inkoop bij 3e partij",P352*(1+PDC!$F$27)+IF(G352=0,0,IF(LEN(G352)=0,0,VLOOKUP($G352,PDC!$B$6:$I$74,7,FALSE))),0))</f>
        <v>0</v>
      </c>
      <c r="X352" s="74">
        <f>IF(G352="Vervalt",0,IF(J352="Inkoop bij 3e partij",0,IF(G352=0,0,IF(LEN(G352)=0,0,VLOOKUP($G352,PDC!$B$6:$I$74,5,FALSE)))))</f>
        <v>0</v>
      </c>
      <c r="Y352" s="74">
        <f>IF(G352="Vervalt",0,IF(J352="On-Net maken",$M352*PDC!$F$23+$N352*PDC!$F$24+PDC!$F$22+$O352,0))</f>
        <v>0</v>
      </c>
    </row>
    <row r="353" spans="1:25" x14ac:dyDescent="0.3">
      <c r="A353" s="149" t="str">
        <f>IF(LEN(LocatieLijst!A353)=0,"",LocatieLijst!A353)</f>
        <v/>
      </c>
      <c r="B353" s="149" t="str">
        <f>IF(LEN(LocatieLijst!B353)=0,"",LocatieLijst!B353)</f>
        <v/>
      </c>
      <c r="C353" s="149" t="str">
        <f>IF(LEN(LocatieLijst!C353)=0,"",LocatieLijst!C353)</f>
        <v/>
      </c>
      <c r="D353" s="149" t="str">
        <f>IF(LEN(LocatieLijst!D353)=0,"",LocatieLijst!D353)</f>
        <v/>
      </c>
      <c r="E353" s="149" t="str">
        <f>IF(LEN(LocatieLijst!E353)=0,"",LocatieLijst!E353)</f>
        <v/>
      </c>
      <c r="F353" s="149" t="str">
        <f>IF(LEN(LocatieLijst!F353)=0,"",LocatieLijst!F353)</f>
        <v/>
      </c>
      <c r="G353" s="149" t="str">
        <f>IF(LEN(LocatieLijst!K353)=0,"",LocatieLijst!K353)</f>
        <v/>
      </c>
      <c r="H353" s="150" t="str">
        <f>IF(G353="Vervalt","Vervalt",IF(G353=0,"",IF(LEN(G353)=0,"",(VLOOKUP($G353,PDC!$B$6:$I$74,2,FALSE)))))</f>
        <v/>
      </c>
      <c r="I353" s="149" t="str">
        <f>IF(LEN(LocatieLijst!M353)=0,"",LocatieLijst!M353)</f>
        <v/>
      </c>
      <c r="J353" s="2"/>
      <c r="K353" s="2"/>
      <c r="L353" s="3"/>
      <c r="M353" s="8"/>
      <c r="N353" s="8"/>
      <c r="O353" s="12"/>
      <c r="P353" s="4"/>
      <c r="Q353" s="4"/>
      <c r="R353" s="4"/>
      <c r="S353" s="72">
        <f t="shared" si="10"/>
        <v>0</v>
      </c>
      <c r="T353" s="72">
        <f>IF(G353="Vervalt",0,IF(G353=0,0,IF(LEN(G353)=0,0,(VLOOKUP($G353,PDC!$B$6:$I$74,6,FALSE)))))</f>
        <v>0</v>
      </c>
      <c r="U353" s="72">
        <f t="shared" si="11"/>
        <v>0</v>
      </c>
      <c r="V353" s="73">
        <f>IF(G353="Vervalt",0,IF(J353="Inkoop bij 3e partij",Q353*(1+PDC!$F$28),0))</f>
        <v>0</v>
      </c>
      <c r="W353" s="73">
        <f>IF(G353="Vervalt",0,IF(J353="Inkoop bij 3e partij",P353*(1+PDC!$F$27)+IF(G353=0,0,IF(LEN(G353)=0,0,VLOOKUP($G353,PDC!$B$6:$I$74,7,FALSE))),0))</f>
        <v>0</v>
      </c>
      <c r="X353" s="74">
        <f>IF(G353="Vervalt",0,IF(J353="Inkoop bij 3e partij",0,IF(G353=0,0,IF(LEN(G353)=0,0,VLOOKUP($G353,PDC!$B$6:$I$74,5,FALSE)))))</f>
        <v>0</v>
      </c>
      <c r="Y353" s="74">
        <f>IF(G353="Vervalt",0,IF(J353="On-Net maken",$M353*PDC!$F$23+$N353*PDC!$F$24+PDC!$F$22+$O353,0))</f>
        <v>0</v>
      </c>
    </row>
    <row r="354" spans="1:25" x14ac:dyDescent="0.3">
      <c r="A354" s="149" t="str">
        <f>IF(LEN(LocatieLijst!A354)=0,"",LocatieLijst!A354)</f>
        <v/>
      </c>
      <c r="B354" s="149" t="str">
        <f>IF(LEN(LocatieLijst!B354)=0,"",LocatieLijst!B354)</f>
        <v/>
      </c>
      <c r="C354" s="149" t="str">
        <f>IF(LEN(LocatieLijst!C354)=0,"",LocatieLijst!C354)</f>
        <v/>
      </c>
      <c r="D354" s="149" t="str">
        <f>IF(LEN(LocatieLijst!D354)=0,"",LocatieLijst!D354)</f>
        <v/>
      </c>
      <c r="E354" s="149" t="str">
        <f>IF(LEN(LocatieLijst!E354)=0,"",LocatieLijst!E354)</f>
        <v/>
      </c>
      <c r="F354" s="149" t="str">
        <f>IF(LEN(LocatieLijst!F354)=0,"",LocatieLijst!F354)</f>
        <v/>
      </c>
      <c r="G354" s="149" t="str">
        <f>IF(LEN(LocatieLijst!K354)=0,"",LocatieLijst!K354)</f>
        <v/>
      </c>
      <c r="H354" s="150" t="str">
        <f>IF(G354="Vervalt","Vervalt",IF(G354=0,"",IF(LEN(G354)=0,"",(VLOOKUP($G354,PDC!$B$6:$I$74,2,FALSE)))))</f>
        <v/>
      </c>
      <c r="I354" s="149" t="str">
        <f>IF(LEN(LocatieLijst!M354)=0,"",LocatieLijst!M354)</f>
        <v/>
      </c>
      <c r="J354" s="2"/>
      <c r="K354" s="2"/>
      <c r="L354" s="3"/>
      <c r="M354" s="8"/>
      <c r="N354" s="8"/>
      <c r="O354" s="12"/>
      <c r="P354" s="4"/>
      <c r="Q354" s="4"/>
      <c r="R354" s="4"/>
      <c r="S354" s="72">
        <f t="shared" si="10"/>
        <v>0</v>
      </c>
      <c r="T354" s="72">
        <f>IF(G354="Vervalt",0,IF(G354=0,0,IF(LEN(G354)=0,0,(VLOOKUP($G354,PDC!$B$6:$I$74,6,FALSE)))))</f>
        <v>0</v>
      </c>
      <c r="U354" s="72">
        <f t="shared" si="11"/>
        <v>0</v>
      </c>
      <c r="V354" s="73">
        <f>IF(G354="Vervalt",0,IF(J354="Inkoop bij 3e partij",Q354*(1+PDC!$F$28),0))</f>
        <v>0</v>
      </c>
      <c r="W354" s="73">
        <f>IF(G354="Vervalt",0,IF(J354="Inkoop bij 3e partij",P354*(1+PDC!$F$27)+IF(G354=0,0,IF(LEN(G354)=0,0,VLOOKUP($G354,PDC!$B$6:$I$74,7,FALSE))),0))</f>
        <v>0</v>
      </c>
      <c r="X354" s="74">
        <f>IF(G354="Vervalt",0,IF(J354="Inkoop bij 3e partij",0,IF(G354=0,0,IF(LEN(G354)=0,0,VLOOKUP($G354,PDC!$B$6:$I$74,5,FALSE)))))</f>
        <v>0</v>
      </c>
      <c r="Y354" s="74">
        <f>IF(G354="Vervalt",0,IF(J354="On-Net maken",$M354*PDC!$F$23+$N354*PDC!$F$24+PDC!$F$22+$O354,0))</f>
        <v>0</v>
      </c>
    </row>
    <row r="355" spans="1:25" x14ac:dyDescent="0.3">
      <c r="A355" s="149" t="str">
        <f>IF(LEN(LocatieLijst!A355)=0,"",LocatieLijst!A355)</f>
        <v/>
      </c>
      <c r="B355" s="149" t="str">
        <f>IF(LEN(LocatieLijst!B355)=0,"",LocatieLijst!B355)</f>
        <v/>
      </c>
      <c r="C355" s="149" t="str">
        <f>IF(LEN(LocatieLijst!C355)=0,"",LocatieLijst!C355)</f>
        <v/>
      </c>
      <c r="D355" s="149" t="str">
        <f>IF(LEN(LocatieLijst!D355)=0,"",LocatieLijst!D355)</f>
        <v/>
      </c>
      <c r="E355" s="149" t="str">
        <f>IF(LEN(LocatieLijst!E355)=0,"",LocatieLijst!E355)</f>
        <v/>
      </c>
      <c r="F355" s="149" t="str">
        <f>IF(LEN(LocatieLijst!F355)=0,"",LocatieLijst!F355)</f>
        <v/>
      </c>
      <c r="G355" s="149" t="str">
        <f>IF(LEN(LocatieLijst!K355)=0,"",LocatieLijst!K355)</f>
        <v/>
      </c>
      <c r="H355" s="150" t="str">
        <f>IF(G355="Vervalt","Vervalt",IF(G355=0,"",IF(LEN(G355)=0,"",(VLOOKUP($G355,PDC!$B$6:$I$74,2,FALSE)))))</f>
        <v/>
      </c>
      <c r="I355" s="149" t="str">
        <f>IF(LEN(LocatieLijst!M355)=0,"",LocatieLijst!M355)</f>
        <v/>
      </c>
      <c r="J355" s="2"/>
      <c r="K355" s="2"/>
      <c r="L355" s="3"/>
      <c r="M355" s="8"/>
      <c r="N355" s="8"/>
      <c r="O355" s="12"/>
      <c r="P355" s="4"/>
      <c r="Q355" s="4"/>
      <c r="R355" s="4"/>
      <c r="S355" s="72">
        <f t="shared" si="10"/>
        <v>0</v>
      </c>
      <c r="T355" s="72">
        <f>IF(G355="Vervalt",0,IF(G355=0,0,IF(LEN(G355)=0,0,(VLOOKUP($G355,PDC!$B$6:$I$74,6,FALSE)))))</f>
        <v>0</v>
      </c>
      <c r="U355" s="72">
        <f t="shared" si="11"/>
        <v>0</v>
      </c>
      <c r="V355" s="73">
        <f>IF(G355="Vervalt",0,IF(J355="Inkoop bij 3e partij",Q355*(1+PDC!$F$28),0))</f>
        <v>0</v>
      </c>
      <c r="W355" s="73">
        <f>IF(G355="Vervalt",0,IF(J355="Inkoop bij 3e partij",P355*(1+PDC!$F$27)+IF(G355=0,0,IF(LEN(G355)=0,0,VLOOKUP($G355,PDC!$B$6:$I$74,7,FALSE))),0))</f>
        <v>0</v>
      </c>
      <c r="X355" s="74">
        <f>IF(G355="Vervalt",0,IF(J355="Inkoop bij 3e partij",0,IF(G355=0,0,IF(LEN(G355)=0,0,VLOOKUP($G355,PDC!$B$6:$I$74,5,FALSE)))))</f>
        <v>0</v>
      </c>
      <c r="Y355" s="74">
        <f>IF(G355="Vervalt",0,IF(J355="On-Net maken",$M355*PDC!$F$23+$N355*PDC!$F$24+PDC!$F$22+$O355,0))</f>
        <v>0</v>
      </c>
    </row>
    <row r="356" spans="1:25" x14ac:dyDescent="0.3">
      <c r="A356" s="149" t="str">
        <f>IF(LEN(LocatieLijst!A356)=0,"",LocatieLijst!A356)</f>
        <v/>
      </c>
      <c r="B356" s="149" t="str">
        <f>IF(LEN(LocatieLijst!B356)=0,"",LocatieLijst!B356)</f>
        <v/>
      </c>
      <c r="C356" s="149" t="str">
        <f>IF(LEN(LocatieLijst!C356)=0,"",LocatieLijst!C356)</f>
        <v/>
      </c>
      <c r="D356" s="149" t="str">
        <f>IF(LEN(LocatieLijst!D356)=0,"",LocatieLijst!D356)</f>
        <v/>
      </c>
      <c r="E356" s="149" t="str">
        <f>IF(LEN(LocatieLijst!E356)=0,"",LocatieLijst!E356)</f>
        <v/>
      </c>
      <c r="F356" s="149" t="str">
        <f>IF(LEN(LocatieLijst!F356)=0,"",LocatieLijst!F356)</f>
        <v/>
      </c>
      <c r="G356" s="149" t="str">
        <f>IF(LEN(LocatieLijst!K356)=0,"",LocatieLijst!K356)</f>
        <v/>
      </c>
      <c r="H356" s="150" t="str">
        <f>IF(G356="Vervalt","Vervalt",IF(G356=0,"",IF(LEN(G356)=0,"",(VLOOKUP($G356,PDC!$B$6:$I$74,2,FALSE)))))</f>
        <v/>
      </c>
      <c r="I356" s="149" t="str">
        <f>IF(LEN(LocatieLijst!M356)=0,"",LocatieLijst!M356)</f>
        <v/>
      </c>
      <c r="J356" s="2"/>
      <c r="K356" s="2"/>
      <c r="L356" s="3"/>
      <c r="M356" s="8"/>
      <c r="N356" s="8"/>
      <c r="O356" s="12"/>
      <c r="P356" s="4"/>
      <c r="Q356" s="4"/>
      <c r="R356" s="4"/>
      <c r="S356" s="72">
        <f t="shared" si="10"/>
        <v>0</v>
      </c>
      <c r="T356" s="72">
        <f>IF(G356="Vervalt",0,IF(G356=0,0,IF(LEN(G356)=0,0,(VLOOKUP($G356,PDC!$B$6:$I$74,6,FALSE)))))</f>
        <v>0</v>
      </c>
      <c r="U356" s="72">
        <f t="shared" si="11"/>
        <v>0</v>
      </c>
      <c r="V356" s="73">
        <f>IF(G356="Vervalt",0,IF(J356="Inkoop bij 3e partij",Q356*(1+PDC!$F$28),0))</f>
        <v>0</v>
      </c>
      <c r="W356" s="73">
        <f>IF(G356="Vervalt",0,IF(J356="Inkoop bij 3e partij",P356*(1+PDC!$F$27)+IF(G356=0,0,IF(LEN(G356)=0,0,VLOOKUP($G356,PDC!$B$6:$I$74,7,FALSE))),0))</f>
        <v>0</v>
      </c>
      <c r="X356" s="74">
        <f>IF(G356="Vervalt",0,IF(J356="Inkoop bij 3e partij",0,IF(G356=0,0,IF(LEN(G356)=0,0,VLOOKUP($G356,PDC!$B$6:$I$74,5,FALSE)))))</f>
        <v>0</v>
      </c>
      <c r="Y356" s="74">
        <f>IF(G356="Vervalt",0,IF(J356="On-Net maken",$M356*PDC!$F$23+$N356*PDC!$F$24+PDC!$F$22+$O356,0))</f>
        <v>0</v>
      </c>
    </row>
    <row r="357" spans="1:25" x14ac:dyDescent="0.3">
      <c r="A357" s="149" t="str">
        <f>IF(LEN(LocatieLijst!A357)=0,"",LocatieLijst!A357)</f>
        <v/>
      </c>
      <c r="B357" s="149" t="str">
        <f>IF(LEN(LocatieLijst!B357)=0,"",LocatieLijst!B357)</f>
        <v/>
      </c>
      <c r="C357" s="149" t="str">
        <f>IF(LEN(LocatieLijst!C357)=0,"",LocatieLijst!C357)</f>
        <v/>
      </c>
      <c r="D357" s="149" t="str">
        <f>IF(LEN(LocatieLijst!D357)=0,"",LocatieLijst!D357)</f>
        <v/>
      </c>
      <c r="E357" s="149" t="str">
        <f>IF(LEN(LocatieLijst!E357)=0,"",LocatieLijst!E357)</f>
        <v/>
      </c>
      <c r="F357" s="149" t="str">
        <f>IF(LEN(LocatieLijst!F357)=0,"",LocatieLijst!F357)</f>
        <v/>
      </c>
      <c r="G357" s="149" t="str">
        <f>IF(LEN(LocatieLijst!K357)=0,"",LocatieLijst!K357)</f>
        <v/>
      </c>
      <c r="H357" s="150" t="str">
        <f>IF(G357="Vervalt","Vervalt",IF(G357=0,"",IF(LEN(G357)=0,"",(VLOOKUP($G357,PDC!$B$6:$I$74,2,FALSE)))))</f>
        <v/>
      </c>
      <c r="I357" s="149" t="str">
        <f>IF(LEN(LocatieLijst!M357)=0,"",LocatieLijst!M357)</f>
        <v/>
      </c>
      <c r="J357" s="2"/>
      <c r="K357" s="2"/>
      <c r="L357" s="3"/>
      <c r="M357" s="8"/>
      <c r="N357" s="8"/>
      <c r="O357" s="12"/>
      <c r="P357" s="4"/>
      <c r="Q357" s="4"/>
      <c r="R357" s="4"/>
      <c r="S357" s="72">
        <f t="shared" si="10"/>
        <v>0</v>
      </c>
      <c r="T357" s="72">
        <f>IF(G357="Vervalt",0,IF(G357=0,0,IF(LEN(G357)=0,0,(VLOOKUP($G357,PDC!$B$6:$I$74,6,FALSE)))))</f>
        <v>0</v>
      </c>
      <c r="U357" s="72">
        <f t="shared" si="11"/>
        <v>0</v>
      </c>
      <c r="V357" s="73">
        <f>IF(G357="Vervalt",0,IF(J357="Inkoop bij 3e partij",Q357*(1+PDC!$F$28),0))</f>
        <v>0</v>
      </c>
      <c r="W357" s="73">
        <f>IF(G357="Vervalt",0,IF(J357="Inkoop bij 3e partij",P357*(1+PDC!$F$27)+IF(G357=0,0,IF(LEN(G357)=0,0,VLOOKUP($G357,PDC!$B$6:$I$74,7,FALSE))),0))</f>
        <v>0</v>
      </c>
      <c r="X357" s="74">
        <f>IF(G357="Vervalt",0,IF(J357="Inkoop bij 3e partij",0,IF(G357=0,0,IF(LEN(G357)=0,0,VLOOKUP($G357,PDC!$B$6:$I$74,5,FALSE)))))</f>
        <v>0</v>
      </c>
      <c r="Y357" s="74">
        <f>IF(G357="Vervalt",0,IF(J357="On-Net maken",$M357*PDC!$F$23+$N357*PDC!$F$24+PDC!$F$22+$O357,0))</f>
        <v>0</v>
      </c>
    </row>
    <row r="358" spans="1:25" x14ac:dyDescent="0.3">
      <c r="A358" s="149" t="str">
        <f>IF(LEN(LocatieLijst!A358)=0,"",LocatieLijst!A358)</f>
        <v/>
      </c>
      <c r="B358" s="149" t="str">
        <f>IF(LEN(LocatieLijst!B358)=0,"",LocatieLijst!B358)</f>
        <v/>
      </c>
      <c r="C358" s="149" t="str">
        <f>IF(LEN(LocatieLijst!C358)=0,"",LocatieLijst!C358)</f>
        <v/>
      </c>
      <c r="D358" s="149" t="str">
        <f>IF(LEN(LocatieLijst!D358)=0,"",LocatieLijst!D358)</f>
        <v/>
      </c>
      <c r="E358" s="149" t="str">
        <f>IF(LEN(LocatieLijst!E358)=0,"",LocatieLijst!E358)</f>
        <v/>
      </c>
      <c r="F358" s="149" t="str">
        <f>IF(LEN(LocatieLijst!F358)=0,"",LocatieLijst!F358)</f>
        <v/>
      </c>
      <c r="G358" s="149" t="str">
        <f>IF(LEN(LocatieLijst!K358)=0,"",LocatieLijst!K358)</f>
        <v/>
      </c>
      <c r="H358" s="150" t="str">
        <f>IF(G358="Vervalt","Vervalt",IF(G358=0,"",IF(LEN(G358)=0,"",(VLOOKUP($G358,PDC!$B$6:$I$74,2,FALSE)))))</f>
        <v/>
      </c>
      <c r="I358" s="149" t="str">
        <f>IF(LEN(LocatieLijst!M358)=0,"",LocatieLijst!M358)</f>
        <v/>
      </c>
      <c r="J358" s="2"/>
      <c r="K358" s="2"/>
      <c r="L358" s="3"/>
      <c r="M358" s="8"/>
      <c r="N358" s="8"/>
      <c r="O358" s="12"/>
      <c r="P358" s="4"/>
      <c r="Q358" s="4"/>
      <c r="R358" s="4"/>
      <c r="S358" s="72">
        <f t="shared" si="10"/>
        <v>0</v>
      </c>
      <c r="T358" s="72">
        <f>IF(G358="Vervalt",0,IF(G358=0,0,IF(LEN(G358)=0,0,(VLOOKUP($G358,PDC!$B$6:$I$74,6,FALSE)))))</f>
        <v>0</v>
      </c>
      <c r="U358" s="72">
        <f t="shared" si="11"/>
        <v>0</v>
      </c>
      <c r="V358" s="73">
        <f>IF(G358="Vervalt",0,IF(J358="Inkoop bij 3e partij",Q358*(1+PDC!$F$28),0))</f>
        <v>0</v>
      </c>
      <c r="W358" s="73">
        <f>IF(G358="Vervalt",0,IF(J358="Inkoop bij 3e partij",P358*(1+PDC!$F$27)+IF(G358=0,0,IF(LEN(G358)=0,0,VLOOKUP($G358,PDC!$B$6:$I$74,7,FALSE))),0))</f>
        <v>0</v>
      </c>
      <c r="X358" s="74">
        <f>IF(G358="Vervalt",0,IF(J358="Inkoop bij 3e partij",0,IF(G358=0,0,IF(LEN(G358)=0,0,VLOOKUP($G358,PDC!$B$6:$I$74,5,FALSE)))))</f>
        <v>0</v>
      </c>
      <c r="Y358" s="74">
        <f>IF(G358="Vervalt",0,IF(J358="On-Net maken",$M358*PDC!$F$23+$N358*PDC!$F$24+PDC!$F$22+$O358,0))</f>
        <v>0</v>
      </c>
    </row>
    <row r="359" spans="1:25" x14ac:dyDescent="0.3">
      <c r="A359" s="149" t="str">
        <f>IF(LEN(LocatieLijst!A359)=0,"",LocatieLijst!A359)</f>
        <v/>
      </c>
      <c r="B359" s="149" t="str">
        <f>IF(LEN(LocatieLijst!B359)=0,"",LocatieLijst!B359)</f>
        <v/>
      </c>
      <c r="C359" s="149" t="str">
        <f>IF(LEN(LocatieLijst!C359)=0,"",LocatieLijst!C359)</f>
        <v/>
      </c>
      <c r="D359" s="149" t="str">
        <f>IF(LEN(LocatieLijst!D359)=0,"",LocatieLijst!D359)</f>
        <v/>
      </c>
      <c r="E359" s="149" t="str">
        <f>IF(LEN(LocatieLijst!E359)=0,"",LocatieLijst!E359)</f>
        <v/>
      </c>
      <c r="F359" s="149" t="str">
        <f>IF(LEN(LocatieLijst!F359)=0,"",LocatieLijst!F359)</f>
        <v/>
      </c>
      <c r="G359" s="149" t="str">
        <f>IF(LEN(LocatieLijst!K359)=0,"",LocatieLijst!K359)</f>
        <v/>
      </c>
      <c r="H359" s="150" t="str">
        <f>IF(G359="Vervalt","Vervalt",IF(G359=0,"",IF(LEN(G359)=0,"",(VLOOKUP($G359,PDC!$B$6:$I$74,2,FALSE)))))</f>
        <v/>
      </c>
      <c r="I359" s="149" t="str">
        <f>IF(LEN(LocatieLijst!M359)=0,"",LocatieLijst!M359)</f>
        <v/>
      </c>
      <c r="J359" s="2"/>
      <c r="K359" s="2"/>
      <c r="L359" s="3"/>
      <c r="M359" s="8"/>
      <c r="N359" s="8"/>
      <c r="O359" s="12"/>
      <c r="P359" s="4"/>
      <c r="Q359" s="4"/>
      <c r="R359" s="4"/>
      <c r="S359" s="72">
        <f t="shared" si="10"/>
        <v>0</v>
      </c>
      <c r="T359" s="72">
        <f>IF(G359="Vervalt",0,IF(G359=0,0,IF(LEN(G359)=0,0,(VLOOKUP($G359,PDC!$B$6:$I$74,6,FALSE)))))</f>
        <v>0</v>
      </c>
      <c r="U359" s="72">
        <f t="shared" si="11"/>
        <v>0</v>
      </c>
      <c r="V359" s="73">
        <f>IF(G359="Vervalt",0,IF(J359="Inkoop bij 3e partij",Q359*(1+PDC!$F$28),0))</f>
        <v>0</v>
      </c>
      <c r="W359" s="73">
        <f>IF(G359="Vervalt",0,IF(J359="Inkoop bij 3e partij",P359*(1+PDC!$F$27)+IF(G359=0,0,IF(LEN(G359)=0,0,VLOOKUP($G359,PDC!$B$6:$I$74,7,FALSE))),0))</f>
        <v>0</v>
      </c>
      <c r="X359" s="74">
        <f>IF(G359="Vervalt",0,IF(J359="Inkoop bij 3e partij",0,IF(G359=0,0,IF(LEN(G359)=0,0,VLOOKUP($G359,PDC!$B$6:$I$74,5,FALSE)))))</f>
        <v>0</v>
      </c>
      <c r="Y359" s="74">
        <f>IF(G359="Vervalt",0,IF(J359="On-Net maken",$M359*PDC!$F$23+$N359*PDC!$F$24+PDC!$F$22+$O359,0))</f>
        <v>0</v>
      </c>
    </row>
    <row r="360" spans="1:25" x14ac:dyDescent="0.3">
      <c r="A360" s="149" t="str">
        <f>IF(LEN(LocatieLijst!A360)=0,"",LocatieLijst!A360)</f>
        <v/>
      </c>
      <c r="B360" s="149" t="str">
        <f>IF(LEN(LocatieLijst!B360)=0,"",LocatieLijst!B360)</f>
        <v/>
      </c>
      <c r="C360" s="149" t="str">
        <f>IF(LEN(LocatieLijst!C360)=0,"",LocatieLijst!C360)</f>
        <v/>
      </c>
      <c r="D360" s="149" t="str">
        <f>IF(LEN(LocatieLijst!D360)=0,"",LocatieLijst!D360)</f>
        <v/>
      </c>
      <c r="E360" s="149" t="str">
        <f>IF(LEN(LocatieLijst!E360)=0,"",LocatieLijst!E360)</f>
        <v/>
      </c>
      <c r="F360" s="149" t="str">
        <f>IF(LEN(LocatieLijst!F360)=0,"",LocatieLijst!F360)</f>
        <v/>
      </c>
      <c r="G360" s="149" t="str">
        <f>IF(LEN(LocatieLijst!K360)=0,"",LocatieLijst!K360)</f>
        <v/>
      </c>
      <c r="H360" s="150" t="str">
        <f>IF(G360="Vervalt","Vervalt",IF(G360=0,"",IF(LEN(G360)=0,"",(VLOOKUP($G360,PDC!$B$6:$I$74,2,FALSE)))))</f>
        <v/>
      </c>
      <c r="I360" s="149" t="str">
        <f>IF(LEN(LocatieLijst!M360)=0,"",LocatieLijst!M360)</f>
        <v/>
      </c>
      <c r="J360" s="2"/>
      <c r="K360" s="2"/>
      <c r="L360" s="3"/>
      <c r="M360" s="8"/>
      <c r="N360" s="8"/>
      <c r="O360" s="12"/>
      <c r="P360" s="4"/>
      <c r="Q360" s="4"/>
      <c r="R360" s="4"/>
      <c r="S360" s="72">
        <f t="shared" si="10"/>
        <v>0</v>
      </c>
      <c r="T360" s="72">
        <f>IF(G360="Vervalt",0,IF(G360=0,0,IF(LEN(G360)=0,0,(VLOOKUP($G360,PDC!$B$6:$I$74,6,FALSE)))))</f>
        <v>0</v>
      </c>
      <c r="U360" s="72">
        <f t="shared" si="11"/>
        <v>0</v>
      </c>
      <c r="V360" s="73">
        <f>IF(G360="Vervalt",0,IF(J360="Inkoop bij 3e partij",Q360*(1+PDC!$F$28),0))</f>
        <v>0</v>
      </c>
      <c r="W360" s="73">
        <f>IF(G360="Vervalt",0,IF(J360="Inkoop bij 3e partij",P360*(1+PDC!$F$27)+IF(G360=0,0,IF(LEN(G360)=0,0,VLOOKUP($G360,PDC!$B$6:$I$74,7,FALSE))),0))</f>
        <v>0</v>
      </c>
      <c r="X360" s="74">
        <f>IF(G360="Vervalt",0,IF(J360="Inkoop bij 3e partij",0,IF(G360=0,0,IF(LEN(G360)=0,0,VLOOKUP($G360,PDC!$B$6:$I$74,5,FALSE)))))</f>
        <v>0</v>
      </c>
      <c r="Y360" s="74">
        <f>IF(G360="Vervalt",0,IF(J360="On-Net maken",$M360*PDC!$F$23+$N360*PDC!$F$24+PDC!$F$22+$O360,0))</f>
        <v>0</v>
      </c>
    </row>
    <row r="361" spans="1:25" x14ac:dyDescent="0.3">
      <c r="A361" s="149" t="str">
        <f>IF(LEN(LocatieLijst!A361)=0,"",LocatieLijst!A361)</f>
        <v/>
      </c>
      <c r="B361" s="149" t="str">
        <f>IF(LEN(LocatieLijst!B361)=0,"",LocatieLijst!B361)</f>
        <v/>
      </c>
      <c r="C361" s="149" t="str">
        <f>IF(LEN(LocatieLijst!C361)=0,"",LocatieLijst!C361)</f>
        <v/>
      </c>
      <c r="D361" s="149" t="str">
        <f>IF(LEN(LocatieLijst!D361)=0,"",LocatieLijst!D361)</f>
        <v/>
      </c>
      <c r="E361" s="149" t="str">
        <f>IF(LEN(LocatieLijst!E361)=0,"",LocatieLijst!E361)</f>
        <v/>
      </c>
      <c r="F361" s="149" t="str">
        <f>IF(LEN(LocatieLijst!F361)=0,"",LocatieLijst!F361)</f>
        <v/>
      </c>
      <c r="G361" s="149" t="str">
        <f>IF(LEN(LocatieLijst!K361)=0,"",LocatieLijst!K361)</f>
        <v/>
      </c>
      <c r="H361" s="150" t="str">
        <f>IF(G361="Vervalt","Vervalt",IF(G361=0,"",IF(LEN(G361)=0,"",(VLOOKUP($G361,PDC!$B$6:$I$74,2,FALSE)))))</f>
        <v/>
      </c>
      <c r="I361" s="149" t="str">
        <f>IF(LEN(LocatieLijst!M361)=0,"",LocatieLijst!M361)</f>
        <v/>
      </c>
      <c r="J361" s="2"/>
      <c r="K361" s="2"/>
      <c r="L361" s="3"/>
      <c r="M361" s="8"/>
      <c r="N361" s="8"/>
      <c r="O361" s="12"/>
      <c r="P361" s="4"/>
      <c r="Q361" s="4"/>
      <c r="R361" s="4"/>
      <c r="S361" s="72">
        <f t="shared" si="10"/>
        <v>0</v>
      </c>
      <c r="T361" s="72">
        <f>IF(G361="Vervalt",0,IF(G361=0,0,IF(LEN(G361)=0,0,(VLOOKUP($G361,PDC!$B$6:$I$74,6,FALSE)))))</f>
        <v>0</v>
      </c>
      <c r="U361" s="72">
        <f t="shared" si="11"/>
        <v>0</v>
      </c>
      <c r="V361" s="73">
        <f>IF(G361="Vervalt",0,IF(J361="Inkoop bij 3e partij",Q361*(1+PDC!$F$28),0))</f>
        <v>0</v>
      </c>
      <c r="W361" s="73">
        <f>IF(G361="Vervalt",0,IF(J361="Inkoop bij 3e partij",P361*(1+PDC!$F$27)+IF(G361=0,0,IF(LEN(G361)=0,0,VLOOKUP($G361,PDC!$B$6:$I$74,7,FALSE))),0))</f>
        <v>0</v>
      </c>
      <c r="X361" s="74">
        <f>IF(G361="Vervalt",0,IF(J361="Inkoop bij 3e partij",0,IF(G361=0,0,IF(LEN(G361)=0,0,VLOOKUP($G361,PDC!$B$6:$I$74,5,FALSE)))))</f>
        <v>0</v>
      </c>
      <c r="Y361" s="74">
        <f>IF(G361="Vervalt",0,IF(J361="On-Net maken",$M361*PDC!$F$23+$N361*PDC!$F$24+PDC!$F$22+$O361,0))</f>
        <v>0</v>
      </c>
    </row>
    <row r="362" spans="1:25" x14ac:dyDescent="0.3">
      <c r="A362" s="149" t="str">
        <f>IF(LEN(LocatieLijst!A362)=0,"",LocatieLijst!A362)</f>
        <v/>
      </c>
      <c r="B362" s="149" t="str">
        <f>IF(LEN(LocatieLijst!B362)=0,"",LocatieLijst!B362)</f>
        <v/>
      </c>
      <c r="C362" s="149" t="str">
        <f>IF(LEN(LocatieLijst!C362)=0,"",LocatieLijst!C362)</f>
        <v/>
      </c>
      <c r="D362" s="149" t="str">
        <f>IF(LEN(LocatieLijst!D362)=0,"",LocatieLijst!D362)</f>
        <v/>
      </c>
      <c r="E362" s="149" t="str">
        <f>IF(LEN(LocatieLijst!E362)=0,"",LocatieLijst!E362)</f>
        <v/>
      </c>
      <c r="F362" s="149" t="str">
        <f>IF(LEN(LocatieLijst!F362)=0,"",LocatieLijst!F362)</f>
        <v/>
      </c>
      <c r="G362" s="149" t="str">
        <f>IF(LEN(LocatieLijst!K362)=0,"",LocatieLijst!K362)</f>
        <v/>
      </c>
      <c r="H362" s="150" t="str">
        <f>IF(G362="Vervalt","Vervalt",IF(G362=0,"",IF(LEN(G362)=0,"",(VLOOKUP($G362,PDC!$B$6:$I$74,2,FALSE)))))</f>
        <v/>
      </c>
      <c r="I362" s="149" t="str">
        <f>IF(LEN(LocatieLijst!M362)=0,"",LocatieLijst!M362)</f>
        <v/>
      </c>
      <c r="J362" s="2"/>
      <c r="K362" s="2"/>
      <c r="L362" s="3"/>
      <c r="M362" s="8"/>
      <c r="N362" s="8"/>
      <c r="O362" s="12"/>
      <c r="P362" s="4"/>
      <c r="Q362" s="4"/>
      <c r="R362" s="4"/>
      <c r="S362" s="72">
        <f t="shared" si="10"/>
        <v>0</v>
      </c>
      <c r="T362" s="72">
        <f>IF(G362="Vervalt",0,IF(G362=0,0,IF(LEN(G362)=0,0,(VLOOKUP($G362,PDC!$B$6:$I$74,6,FALSE)))))</f>
        <v>0</v>
      </c>
      <c r="U362" s="72">
        <f t="shared" si="11"/>
        <v>0</v>
      </c>
      <c r="V362" s="73">
        <f>IF(G362="Vervalt",0,IF(J362="Inkoop bij 3e partij",Q362*(1+PDC!$F$28),0))</f>
        <v>0</v>
      </c>
      <c r="W362" s="73">
        <f>IF(G362="Vervalt",0,IF(J362="Inkoop bij 3e partij",P362*(1+PDC!$F$27)+IF(G362=0,0,IF(LEN(G362)=0,0,VLOOKUP($G362,PDC!$B$6:$I$74,7,FALSE))),0))</f>
        <v>0</v>
      </c>
      <c r="X362" s="74">
        <f>IF(G362="Vervalt",0,IF(J362="Inkoop bij 3e partij",0,IF(G362=0,0,IF(LEN(G362)=0,0,VLOOKUP($G362,PDC!$B$6:$I$74,5,FALSE)))))</f>
        <v>0</v>
      </c>
      <c r="Y362" s="74">
        <f>IF(G362="Vervalt",0,IF(J362="On-Net maken",$M362*PDC!$F$23+$N362*PDC!$F$24+PDC!$F$22+$O362,0))</f>
        <v>0</v>
      </c>
    </row>
    <row r="363" spans="1:25" x14ac:dyDescent="0.3">
      <c r="A363" s="149" t="str">
        <f>IF(LEN(LocatieLijst!A363)=0,"",LocatieLijst!A363)</f>
        <v/>
      </c>
      <c r="B363" s="149" t="str">
        <f>IF(LEN(LocatieLijst!B363)=0,"",LocatieLijst!B363)</f>
        <v/>
      </c>
      <c r="C363" s="149" t="str">
        <f>IF(LEN(LocatieLijst!C363)=0,"",LocatieLijst!C363)</f>
        <v/>
      </c>
      <c r="D363" s="149" t="str">
        <f>IF(LEN(LocatieLijst!D363)=0,"",LocatieLijst!D363)</f>
        <v/>
      </c>
      <c r="E363" s="149" t="str">
        <f>IF(LEN(LocatieLijst!E363)=0,"",LocatieLijst!E363)</f>
        <v/>
      </c>
      <c r="F363" s="149" t="str">
        <f>IF(LEN(LocatieLijst!F363)=0,"",LocatieLijst!F363)</f>
        <v/>
      </c>
      <c r="G363" s="149" t="str">
        <f>IF(LEN(LocatieLijst!K363)=0,"",LocatieLijst!K363)</f>
        <v/>
      </c>
      <c r="H363" s="150" t="str">
        <f>IF(G363="Vervalt","Vervalt",IF(G363=0,"",IF(LEN(G363)=0,"",(VLOOKUP($G363,PDC!$B$6:$I$74,2,FALSE)))))</f>
        <v/>
      </c>
      <c r="I363" s="149" t="str">
        <f>IF(LEN(LocatieLijst!M363)=0,"",LocatieLijst!M363)</f>
        <v/>
      </c>
      <c r="J363" s="2"/>
      <c r="K363" s="2"/>
      <c r="L363" s="3"/>
      <c r="M363" s="8"/>
      <c r="N363" s="8"/>
      <c r="O363" s="12"/>
      <c r="P363" s="4"/>
      <c r="Q363" s="4"/>
      <c r="R363" s="4"/>
      <c r="S363" s="72">
        <f t="shared" si="10"/>
        <v>0</v>
      </c>
      <c r="T363" s="72">
        <f>IF(G363="Vervalt",0,IF(G363=0,0,IF(LEN(G363)=0,0,(VLOOKUP($G363,PDC!$B$6:$I$74,6,FALSE)))))</f>
        <v>0</v>
      </c>
      <c r="U363" s="72">
        <f t="shared" si="11"/>
        <v>0</v>
      </c>
      <c r="V363" s="73">
        <f>IF(G363="Vervalt",0,IF(J363="Inkoop bij 3e partij",Q363*(1+PDC!$F$28),0))</f>
        <v>0</v>
      </c>
      <c r="W363" s="73">
        <f>IF(G363="Vervalt",0,IF(J363="Inkoop bij 3e partij",P363*(1+PDC!$F$27)+IF(G363=0,0,IF(LEN(G363)=0,0,VLOOKUP($G363,PDC!$B$6:$I$74,7,FALSE))),0))</f>
        <v>0</v>
      </c>
      <c r="X363" s="74">
        <f>IF(G363="Vervalt",0,IF(J363="Inkoop bij 3e partij",0,IF(G363=0,0,IF(LEN(G363)=0,0,VLOOKUP($G363,PDC!$B$6:$I$74,5,FALSE)))))</f>
        <v>0</v>
      </c>
      <c r="Y363" s="74">
        <f>IF(G363="Vervalt",0,IF(J363="On-Net maken",$M363*PDC!$F$23+$N363*PDC!$F$24+PDC!$F$22+$O363,0))</f>
        <v>0</v>
      </c>
    </row>
    <row r="364" spans="1:25" x14ac:dyDescent="0.3">
      <c r="A364" s="149" t="str">
        <f>IF(LEN(LocatieLijst!A364)=0,"",LocatieLijst!A364)</f>
        <v/>
      </c>
      <c r="B364" s="149" t="str">
        <f>IF(LEN(LocatieLijst!B364)=0,"",LocatieLijst!B364)</f>
        <v/>
      </c>
      <c r="C364" s="149" t="str">
        <f>IF(LEN(LocatieLijst!C364)=0,"",LocatieLijst!C364)</f>
        <v/>
      </c>
      <c r="D364" s="149" t="str">
        <f>IF(LEN(LocatieLijst!D364)=0,"",LocatieLijst!D364)</f>
        <v/>
      </c>
      <c r="E364" s="149" t="str">
        <f>IF(LEN(LocatieLijst!E364)=0,"",LocatieLijst!E364)</f>
        <v/>
      </c>
      <c r="F364" s="149" t="str">
        <f>IF(LEN(LocatieLijst!F364)=0,"",LocatieLijst!F364)</f>
        <v/>
      </c>
      <c r="G364" s="149" t="str">
        <f>IF(LEN(LocatieLijst!K364)=0,"",LocatieLijst!K364)</f>
        <v/>
      </c>
      <c r="H364" s="150" t="str">
        <f>IF(G364="Vervalt","Vervalt",IF(G364=0,"",IF(LEN(G364)=0,"",(VLOOKUP($G364,PDC!$B$6:$I$74,2,FALSE)))))</f>
        <v/>
      </c>
      <c r="I364" s="149" t="str">
        <f>IF(LEN(LocatieLijst!M364)=0,"",LocatieLijst!M364)</f>
        <v/>
      </c>
      <c r="J364" s="2"/>
      <c r="K364" s="2"/>
      <c r="L364" s="3"/>
      <c r="M364" s="8"/>
      <c r="N364" s="8"/>
      <c r="O364" s="12"/>
      <c r="P364" s="4"/>
      <c r="Q364" s="4"/>
      <c r="R364" s="4"/>
      <c r="S364" s="72">
        <f t="shared" si="10"/>
        <v>0</v>
      </c>
      <c r="T364" s="72">
        <f>IF(G364="Vervalt",0,IF(G364=0,0,IF(LEN(G364)=0,0,(VLOOKUP($G364,PDC!$B$6:$I$74,6,FALSE)))))</f>
        <v>0</v>
      </c>
      <c r="U364" s="72">
        <f t="shared" si="11"/>
        <v>0</v>
      </c>
      <c r="V364" s="73">
        <f>IF(G364="Vervalt",0,IF(J364="Inkoop bij 3e partij",Q364*(1+PDC!$F$28),0))</f>
        <v>0</v>
      </c>
      <c r="W364" s="73">
        <f>IF(G364="Vervalt",0,IF(J364="Inkoop bij 3e partij",P364*(1+PDC!$F$27)+IF(G364=0,0,IF(LEN(G364)=0,0,VLOOKUP($G364,PDC!$B$6:$I$74,7,FALSE))),0))</f>
        <v>0</v>
      </c>
      <c r="X364" s="74">
        <f>IF(G364="Vervalt",0,IF(J364="Inkoop bij 3e partij",0,IF(G364=0,0,IF(LEN(G364)=0,0,VLOOKUP($G364,PDC!$B$6:$I$74,5,FALSE)))))</f>
        <v>0</v>
      </c>
      <c r="Y364" s="74">
        <f>IF(G364="Vervalt",0,IF(J364="On-Net maken",$M364*PDC!$F$23+$N364*PDC!$F$24+PDC!$F$22+$O364,0))</f>
        <v>0</v>
      </c>
    </row>
    <row r="365" spans="1:25" x14ac:dyDescent="0.3">
      <c r="A365" s="149" t="str">
        <f>IF(LEN(LocatieLijst!A365)=0,"",LocatieLijst!A365)</f>
        <v/>
      </c>
      <c r="B365" s="149" t="str">
        <f>IF(LEN(LocatieLijst!B365)=0,"",LocatieLijst!B365)</f>
        <v/>
      </c>
      <c r="C365" s="149" t="str">
        <f>IF(LEN(LocatieLijst!C365)=0,"",LocatieLijst!C365)</f>
        <v/>
      </c>
      <c r="D365" s="149" t="str">
        <f>IF(LEN(LocatieLijst!D365)=0,"",LocatieLijst!D365)</f>
        <v/>
      </c>
      <c r="E365" s="149" t="str">
        <f>IF(LEN(LocatieLijst!E365)=0,"",LocatieLijst!E365)</f>
        <v/>
      </c>
      <c r="F365" s="149" t="str">
        <f>IF(LEN(LocatieLijst!F365)=0,"",LocatieLijst!F365)</f>
        <v/>
      </c>
      <c r="G365" s="149" t="str">
        <f>IF(LEN(LocatieLijst!K365)=0,"",LocatieLijst!K365)</f>
        <v/>
      </c>
      <c r="H365" s="150" t="str">
        <f>IF(G365="Vervalt","Vervalt",IF(G365=0,"",IF(LEN(G365)=0,"",(VLOOKUP($G365,PDC!$B$6:$I$74,2,FALSE)))))</f>
        <v/>
      </c>
      <c r="I365" s="149" t="str">
        <f>IF(LEN(LocatieLijst!M365)=0,"",LocatieLijst!M365)</f>
        <v/>
      </c>
      <c r="J365" s="2"/>
      <c r="K365" s="2"/>
      <c r="L365" s="3"/>
      <c r="M365" s="8"/>
      <c r="N365" s="8"/>
      <c r="O365" s="12"/>
      <c r="P365" s="4"/>
      <c r="Q365" s="4"/>
      <c r="R365" s="4"/>
      <c r="S365" s="72">
        <f t="shared" si="10"/>
        <v>0</v>
      </c>
      <c r="T365" s="72">
        <f>IF(G365="Vervalt",0,IF(G365=0,0,IF(LEN(G365)=0,0,(VLOOKUP($G365,PDC!$B$6:$I$74,6,FALSE)))))</f>
        <v>0</v>
      </c>
      <c r="U365" s="72">
        <f t="shared" si="11"/>
        <v>0</v>
      </c>
      <c r="V365" s="73">
        <f>IF(G365="Vervalt",0,IF(J365="Inkoop bij 3e partij",Q365*(1+PDC!$F$28),0))</f>
        <v>0</v>
      </c>
      <c r="W365" s="73">
        <f>IF(G365="Vervalt",0,IF(J365="Inkoop bij 3e partij",P365*(1+PDC!$F$27)+IF(G365=0,0,IF(LEN(G365)=0,0,VLOOKUP($G365,PDC!$B$6:$I$74,7,FALSE))),0))</f>
        <v>0</v>
      </c>
      <c r="X365" s="74">
        <f>IF(G365="Vervalt",0,IF(J365="Inkoop bij 3e partij",0,IF(G365=0,0,IF(LEN(G365)=0,0,VLOOKUP($G365,PDC!$B$6:$I$74,5,FALSE)))))</f>
        <v>0</v>
      </c>
      <c r="Y365" s="74">
        <f>IF(G365="Vervalt",0,IF(J365="On-Net maken",$M365*PDC!$F$23+$N365*PDC!$F$24+PDC!$F$22+$O365,0))</f>
        <v>0</v>
      </c>
    </row>
    <row r="366" spans="1:25" x14ac:dyDescent="0.3">
      <c r="A366" s="149" t="str">
        <f>IF(LEN(LocatieLijst!A366)=0,"",LocatieLijst!A366)</f>
        <v/>
      </c>
      <c r="B366" s="149" t="str">
        <f>IF(LEN(LocatieLijst!B366)=0,"",LocatieLijst!B366)</f>
        <v/>
      </c>
      <c r="C366" s="149" t="str">
        <f>IF(LEN(LocatieLijst!C366)=0,"",LocatieLijst!C366)</f>
        <v/>
      </c>
      <c r="D366" s="149" t="str">
        <f>IF(LEN(LocatieLijst!D366)=0,"",LocatieLijst!D366)</f>
        <v/>
      </c>
      <c r="E366" s="149" t="str">
        <f>IF(LEN(LocatieLijst!E366)=0,"",LocatieLijst!E366)</f>
        <v/>
      </c>
      <c r="F366" s="149" t="str">
        <f>IF(LEN(LocatieLijst!F366)=0,"",LocatieLijst!F366)</f>
        <v/>
      </c>
      <c r="G366" s="149" t="str">
        <f>IF(LEN(LocatieLijst!K366)=0,"",LocatieLijst!K366)</f>
        <v/>
      </c>
      <c r="H366" s="150" t="str">
        <f>IF(G366="Vervalt","Vervalt",IF(G366=0,"",IF(LEN(G366)=0,"",(VLOOKUP($G366,PDC!$B$6:$I$74,2,FALSE)))))</f>
        <v/>
      </c>
      <c r="I366" s="149" t="str">
        <f>IF(LEN(LocatieLijst!M366)=0,"",LocatieLijst!M366)</f>
        <v/>
      </c>
      <c r="J366" s="2"/>
      <c r="K366" s="2"/>
      <c r="L366" s="3"/>
      <c r="M366" s="8"/>
      <c r="N366" s="8"/>
      <c r="O366" s="12"/>
      <c r="P366" s="4"/>
      <c r="Q366" s="4"/>
      <c r="R366" s="4"/>
      <c r="S366" s="72">
        <f t="shared" si="10"/>
        <v>0</v>
      </c>
      <c r="T366" s="72">
        <f>IF(G366="Vervalt",0,IF(G366=0,0,IF(LEN(G366)=0,0,(VLOOKUP($G366,PDC!$B$6:$I$74,6,FALSE)))))</f>
        <v>0</v>
      </c>
      <c r="U366" s="72">
        <f t="shared" si="11"/>
        <v>0</v>
      </c>
      <c r="V366" s="73">
        <f>IF(G366="Vervalt",0,IF(J366="Inkoop bij 3e partij",Q366*(1+PDC!$F$28),0))</f>
        <v>0</v>
      </c>
      <c r="W366" s="73">
        <f>IF(G366="Vervalt",0,IF(J366="Inkoop bij 3e partij",P366*(1+PDC!$F$27)+IF(G366=0,0,IF(LEN(G366)=0,0,VLOOKUP($G366,PDC!$B$6:$I$74,7,FALSE))),0))</f>
        <v>0</v>
      </c>
      <c r="X366" s="74">
        <f>IF(G366="Vervalt",0,IF(J366="Inkoop bij 3e partij",0,IF(G366=0,0,IF(LEN(G366)=0,0,VLOOKUP($G366,PDC!$B$6:$I$74,5,FALSE)))))</f>
        <v>0</v>
      </c>
      <c r="Y366" s="74">
        <f>IF(G366="Vervalt",0,IF(J366="On-Net maken",$M366*PDC!$F$23+$N366*PDC!$F$24+PDC!$F$22+$O366,0))</f>
        <v>0</v>
      </c>
    </row>
    <row r="367" spans="1:25" x14ac:dyDescent="0.3">
      <c r="A367" s="149" t="str">
        <f>IF(LEN(LocatieLijst!A367)=0,"",LocatieLijst!A367)</f>
        <v/>
      </c>
      <c r="B367" s="149" t="str">
        <f>IF(LEN(LocatieLijst!B367)=0,"",LocatieLijst!B367)</f>
        <v/>
      </c>
      <c r="C367" s="149" t="str">
        <f>IF(LEN(LocatieLijst!C367)=0,"",LocatieLijst!C367)</f>
        <v/>
      </c>
      <c r="D367" s="149" t="str">
        <f>IF(LEN(LocatieLijst!D367)=0,"",LocatieLijst!D367)</f>
        <v/>
      </c>
      <c r="E367" s="149" t="str">
        <f>IF(LEN(LocatieLijst!E367)=0,"",LocatieLijst!E367)</f>
        <v/>
      </c>
      <c r="F367" s="149" t="str">
        <f>IF(LEN(LocatieLijst!F367)=0,"",LocatieLijst!F367)</f>
        <v/>
      </c>
      <c r="G367" s="149" t="str">
        <f>IF(LEN(LocatieLijst!K367)=0,"",LocatieLijst!K367)</f>
        <v/>
      </c>
      <c r="H367" s="150" t="str">
        <f>IF(G367="Vervalt","Vervalt",IF(G367=0,"",IF(LEN(G367)=0,"",(VLOOKUP($G367,PDC!$B$6:$I$74,2,FALSE)))))</f>
        <v/>
      </c>
      <c r="I367" s="149" t="str">
        <f>IF(LEN(LocatieLijst!M367)=0,"",LocatieLijst!M367)</f>
        <v/>
      </c>
      <c r="J367" s="2"/>
      <c r="K367" s="2"/>
      <c r="L367" s="3"/>
      <c r="M367" s="8"/>
      <c r="N367" s="8"/>
      <c r="O367" s="12"/>
      <c r="P367" s="4"/>
      <c r="Q367" s="4"/>
      <c r="R367" s="4"/>
      <c r="S367" s="72">
        <f t="shared" si="10"/>
        <v>0</v>
      </c>
      <c r="T367" s="72">
        <f>IF(G367="Vervalt",0,IF(G367=0,0,IF(LEN(G367)=0,0,(VLOOKUP($G367,PDC!$B$6:$I$74,6,FALSE)))))</f>
        <v>0</v>
      </c>
      <c r="U367" s="72">
        <f t="shared" si="11"/>
        <v>0</v>
      </c>
      <c r="V367" s="73">
        <f>IF(G367="Vervalt",0,IF(J367="Inkoop bij 3e partij",Q367*(1+PDC!$F$28),0))</f>
        <v>0</v>
      </c>
      <c r="W367" s="73">
        <f>IF(G367="Vervalt",0,IF(J367="Inkoop bij 3e partij",P367*(1+PDC!$F$27)+IF(G367=0,0,IF(LEN(G367)=0,0,VLOOKUP($G367,PDC!$B$6:$I$74,7,FALSE))),0))</f>
        <v>0</v>
      </c>
      <c r="X367" s="74">
        <f>IF(G367="Vervalt",0,IF(J367="Inkoop bij 3e partij",0,IF(G367=0,0,IF(LEN(G367)=0,0,VLOOKUP($G367,PDC!$B$6:$I$74,5,FALSE)))))</f>
        <v>0</v>
      </c>
      <c r="Y367" s="74">
        <f>IF(G367="Vervalt",0,IF(J367="On-Net maken",$M367*PDC!$F$23+$N367*PDC!$F$24+PDC!$F$22+$O367,0))</f>
        <v>0</v>
      </c>
    </row>
    <row r="368" spans="1:25" x14ac:dyDescent="0.3">
      <c r="A368" s="149" t="str">
        <f>IF(LEN(LocatieLijst!A368)=0,"",LocatieLijst!A368)</f>
        <v/>
      </c>
      <c r="B368" s="149" t="str">
        <f>IF(LEN(LocatieLijst!B368)=0,"",LocatieLijst!B368)</f>
        <v/>
      </c>
      <c r="C368" s="149" t="str">
        <f>IF(LEN(LocatieLijst!C368)=0,"",LocatieLijst!C368)</f>
        <v/>
      </c>
      <c r="D368" s="149" t="str">
        <f>IF(LEN(LocatieLijst!D368)=0,"",LocatieLijst!D368)</f>
        <v/>
      </c>
      <c r="E368" s="149" t="str">
        <f>IF(LEN(LocatieLijst!E368)=0,"",LocatieLijst!E368)</f>
        <v/>
      </c>
      <c r="F368" s="149" t="str">
        <f>IF(LEN(LocatieLijst!F368)=0,"",LocatieLijst!F368)</f>
        <v/>
      </c>
      <c r="G368" s="149" t="str">
        <f>IF(LEN(LocatieLijst!K368)=0,"",LocatieLijst!K368)</f>
        <v/>
      </c>
      <c r="H368" s="150" t="str">
        <f>IF(G368="Vervalt","Vervalt",IF(G368=0,"",IF(LEN(G368)=0,"",(VLOOKUP($G368,PDC!$B$6:$I$74,2,FALSE)))))</f>
        <v/>
      </c>
      <c r="I368" s="149" t="str">
        <f>IF(LEN(LocatieLijst!M368)=0,"",LocatieLijst!M368)</f>
        <v/>
      </c>
      <c r="J368" s="2"/>
      <c r="K368" s="2"/>
      <c r="L368" s="3"/>
      <c r="M368" s="8"/>
      <c r="N368" s="8"/>
      <c r="O368" s="12"/>
      <c r="P368" s="4"/>
      <c r="Q368" s="4"/>
      <c r="R368" s="4"/>
      <c r="S368" s="72">
        <f t="shared" si="10"/>
        <v>0</v>
      </c>
      <c r="T368" s="72">
        <f>IF(G368="Vervalt",0,IF(G368=0,0,IF(LEN(G368)=0,0,(VLOOKUP($G368,PDC!$B$6:$I$74,6,FALSE)))))</f>
        <v>0</v>
      </c>
      <c r="U368" s="72">
        <f t="shared" si="11"/>
        <v>0</v>
      </c>
      <c r="V368" s="73">
        <f>IF(G368="Vervalt",0,IF(J368="Inkoop bij 3e partij",Q368*(1+PDC!$F$28),0))</f>
        <v>0</v>
      </c>
      <c r="W368" s="73">
        <f>IF(G368="Vervalt",0,IF(J368="Inkoop bij 3e partij",P368*(1+PDC!$F$27)+IF(G368=0,0,IF(LEN(G368)=0,0,VLOOKUP($G368,PDC!$B$6:$I$74,7,FALSE))),0))</f>
        <v>0</v>
      </c>
      <c r="X368" s="74">
        <f>IF(G368="Vervalt",0,IF(J368="Inkoop bij 3e partij",0,IF(G368=0,0,IF(LEN(G368)=0,0,VLOOKUP($G368,PDC!$B$6:$I$74,5,FALSE)))))</f>
        <v>0</v>
      </c>
      <c r="Y368" s="74">
        <f>IF(G368="Vervalt",0,IF(J368="On-Net maken",$M368*PDC!$F$23+$N368*PDC!$F$24+PDC!$F$22+$O368,0))</f>
        <v>0</v>
      </c>
    </row>
    <row r="369" spans="1:25" x14ac:dyDescent="0.3">
      <c r="A369" s="149" t="str">
        <f>IF(LEN(LocatieLijst!A369)=0,"",LocatieLijst!A369)</f>
        <v/>
      </c>
      <c r="B369" s="149" t="str">
        <f>IF(LEN(LocatieLijst!B369)=0,"",LocatieLijst!B369)</f>
        <v/>
      </c>
      <c r="C369" s="149" t="str">
        <f>IF(LEN(LocatieLijst!C369)=0,"",LocatieLijst!C369)</f>
        <v/>
      </c>
      <c r="D369" s="149" t="str">
        <f>IF(LEN(LocatieLijst!D369)=0,"",LocatieLijst!D369)</f>
        <v/>
      </c>
      <c r="E369" s="149" t="str">
        <f>IF(LEN(LocatieLijst!E369)=0,"",LocatieLijst!E369)</f>
        <v/>
      </c>
      <c r="F369" s="149" t="str">
        <f>IF(LEN(LocatieLijst!F369)=0,"",LocatieLijst!F369)</f>
        <v/>
      </c>
      <c r="G369" s="149" t="str">
        <f>IF(LEN(LocatieLijst!K369)=0,"",LocatieLijst!K369)</f>
        <v/>
      </c>
      <c r="H369" s="150" t="str">
        <f>IF(G369="Vervalt","Vervalt",IF(G369=0,"",IF(LEN(G369)=0,"",(VLOOKUP($G369,PDC!$B$6:$I$74,2,FALSE)))))</f>
        <v/>
      </c>
      <c r="I369" s="149" t="str">
        <f>IF(LEN(LocatieLijst!M369)=0,"",LocatieLijst!M369)</f>
        <v/>
      </c>
      <c r="J369" s="2"/>
      <c r="K369" s="2"/>
      <c r="L369" s="3"/>
      <c r="M369" s="8"/>
      <c r="N369" s="8"/>
      <c r="O369" s="12"/>
      <c r="P369" s="4"/>
      <c r="Q369" s="4"/>
      <c r="R369" s="4"/>
      <c r="S369" s="72">
        <f t="shared" si="10"/>
        <v>0</v>
      </c>
      <c r="T369" s="72">
        <f>IF(G369="Vervalt",0,IF(G369=0,0,IF(LEN(G369)=0,0,(VLOOKUP($G369,PDC!$B$6:$I$74,6,FALSE)))))</f>
        <v>0</v>
      </c>
      <c r="U369" s="72">
        <f t="shared" si="11"/>
        <v>0</v>
      </c>
      <c r="V369" s="73">
        <f>IF(G369="Vervalt",0,IF(J369="Inkoop bij 3e partij",Q369*(1+PDC!$F$28),0))</f>
        <v>0</v>
      </c>
      <c r="W369" s="73">
        <f>IF(G369="Vervalt",0,IF(J369="Inkoop bij 3e partij",P369*(1+PDC!$F$27)+IF(G369=0,0,IF(LEN(G369)=0,0,VLOOKUP($G369,PDC!$B$6:$I$74,7,FALSE))),0))</f>
        <v>0</v>
      </c>
      <c r="X369" s="74">
        <f>IF(G369="Vervalt",0,IF(J369="Inkoop bij 3e partij",0,IF(G369=0,0,IF(LEN(G369)=0,0,VLOOKUP($G369,PDC!$B$6:$I$74,5,FALSE)))))</f>
        <v>0</v>
      </c>
      <c r="Y369" s="74">
        <f>IF(G369="Vervalt",0,IF(J369="On-Net maken",$M369*PDC!$F$23+$N369*PDC!$F$24+PDC!$F$22+$O369,0))</f>
        <v>0</v>
      </c>
    </row>
    <row r="370" spans="1:25" x14ac:dyDescent="0.3">
      <c r="A370" s="149" t="str">
        <f>IF(LEN(LocatieLijst!A370)=0,"",LocatieLijst!A370)</f>
        <v/>
      </c>
      <c r="B370" s="149" t="str">
        <f>IF(LEN(LocatieLijst!B370)=0,"",LocatieLijst!B370)</f>
        <v/>
      </c>
      <c r="C370" s="149" t="str">
        <f>IF(LEN(LocatieLijst!C370)=0,"",LocatieLijst!C370)</f>
        <v/>
      </c>
      <c r="D370" s="149" t="str">
        <f>IF(LEN(LocatieLijst!D370)=0,"",LocatieLijst!D370)</f>
        <v/>
      </c>
      <c r="E370" s="149" t="str">
        <f>IF(LEN(LocatieLijst!E370)=0,"",LocatieLijst!E370)</f>
        <v/>
      </c>
      <c r="F370" s="149" t="str">
        <f>IF(LEN(LocatieLijst!F370)=0,"",LocatieLijst!F370)</f>
        <v/>
      </c>
      <c r="G370" s="149" t="str">
        <f>IF(LEN(LocatieLijst!K370)=0,"",LocatieLijst!K370)</f>
        <v/>
      </c>
      <c r="H370" s="150" t="str">
        <f>IF(G370="Vervalt","Vervalt",IF(G370=0,"",IF(LEN(G370)=0,"",(VLOOKUP($G370,PDC!$B$6:$I$74,2,FALSE)))))</f>
        <v/>
      </c>
      <c r="I370" s="149" t="str">
        <f>IF(LEN(LocatieLijst!M370)=0,"",LocatieLijst!M370)</f>
        <v/>
      </c>
      <c r="J370" s="2"/>
      <c r="K370" s="2"/>
      <c r="L370" s="3"/>
      <c r="M370" s="8"/>
      <c r="N370" s="8"/>
      <c r="O370" s="12"/>
      <c r="P370" s="4"/>
      <c r="Q370" s="4"/>
      <c r="R370" s="4"/>
      <c r="S370" s="72">
        <f t="shared" si="10"/>
        <v>0</v>
      </c>
      <c r="T370" s="72">
        <f>IF(G370="Vervalt",0,IF(G370=0,0,IF(LEN(G370)=0,0,(VLOOKUP($G370,PDC!$B$6:$I$74,6,FALSE)))))</f>
        <v>0</v>
      </c>
      <c r="U370" s="72">
        <f t="shared" si="11"/>
        <v>0</v>
      </c>
      <c r="V370" s="73">
        <f>IF(G370="Vervalt",0,IF(J370="Inkoop bij 3e partij",Q370*(1+PDC!$F$28),0))</f>
        <v>0</v>
      </c>
      <c r="W370" s="73">
        <f>IF(G370="Vervalt",0,IF(J370="Inkoop bij 3e partij",P370*(1+PDC!$F$27)+IF(G370=0,0,IF(LEN(G370)=0,0,VLOOKUP($G370,PDC!$B$6:$I$74,7,FALSE))),0))</f>
        <v>0</v>
      </c>
      <c r="X370" s="74">
        <f>IF(G370="Vervalt",0,IF(J370="Inkoop bij 3e partij",0,IF(G370=0,0,IF(LEN(G370)=0,0,VLOOKUP($G370,PDC!$B$6:$I$74,5,FALSE)))))</f>
        <v>0</v>
      </c>
      <c r="Y370" s="74">
        <f>IF(G370="Vervalt",0,IF(J370="On-Net maken",$M370*PDC!$F$23+$N370*PDC!$F$24+PDC!$F$22+$O370,0))</f>
        <v>0</v>
      </c>
    </row>
    <row r="371" spans="1:25" x14ac:dyDescent="0.3">
      <c r="A371" s="149" t="str">
        <f>IF(LEN(LocatieLijst!A371)=0,"",LocatieLijst!A371)</f>
        <v/>
      </c>
      <c r="B371" s="149" t="str">
        <f>IF(LEN(LocatieLijst!B371)=0,"",LocatieLijst!B371)</f>
        <v/>
      </c>
      <c r="C371" s="149" t="str">
        <f>IF(LEN(LocatieLijst!C371)=0,"",LocatieLijst!C371)</f>
        <v/>
      </c>
      <c r="D371" s="149" t="str">
        <f>IF(LEN(LocatieLijst!D371)=0,"",LocatieLijst!D371)</f>
        <v/>
      </c>
      <c r="E371" s="149" t="str">
        <f>IF(LEN(LocatieLijst!E371)=0,"",LocatieLijst!E371)</f>
        <v/>
      </c>
      <c r="F371" s="149" t="str">
        <f>IF(LEN(LocatieLijst!F371)=0,"",LocatieLijst!F371)</f>
        <v/>
      </c>
      <c r="G371" s="149" t="str">
        <f>IF(LEN(LocatieLijst!K371)=0,"",LocatieLijst!K371)</f>
        <v/>
      </c>
      <c r="H371" s="150" t="str">
        <f>IF(G371="Vervalt","Vervalt",IF(G371=0,"",IF(LEN(G371)=0,"",(VLOOKUP($G371,PDC!$B$6:$I$74,2,FALSE)))))</f>
        <v/>
      </c>
      <c r="I371" s="149" t="str">
        <f>IF(LEN(LocatieLijst!M371)=0,"",LocatieLijst!M371)</f>
        <v/>
      </c>
      <c r="J371" s="2"/>
      <c r="K371" s="2"/>
      <c r="L371" s="3"/>
      <c r="M371" s="8"/>
      <c r="N371" s="8"/>
      <c r="O371" s="12"/>
      <c r="P371" s="4"/>
      <c r="Q371" s="4"/>
      <c r="R371" s="4"/>
      <c r="S371" s="72">
        <f t="shared" si="10"/>
        <v>0</v>
      </c>
      <c r="T371" s="72">
        <f>IF(G371="Vervalt",0,IF(G371=0,0,IF(LEN(G371)=0,0,(VLOOKUP($G371,PDC!$B$6:$I$74,6,FALSE)))))</f>
        <v>0</v>
      </c>
      <c r="U371" s="72">
        <f t="shared" si="11"/>
        <v>0</v>
      </c>
      <c r="V371" s="73">
        <f>IF(G371="Vervalt",0,IF(J371="Inkoop bij 3e partij",Q371*(1+PDC!$F$28),0))</f>
        <v>0</v>
      </c>
      <c r="W371" s="73">
        <f>IF(G371="Vervalt",0,IF(J371="Inkoop bij 3e partij",P371*(1+PDC!$F$27)+IF(G371=0,0,IF(LEN(G371)=0,0,VLOOKUP($G371,PDC!$B$6:$I$74,7,FALSE))),0))</f>
        <v>0</v>
      </c>
      <c r="X371" s="74">
        <f>IF(G371="Vervalt",0,IF(J371="Inkoop bij 3e partij",0,IF(G371=0,0,IF(LEN(G371)=0,0,VLOOKUP($G371,PDC!$B$6:$I$74,5,FALSE)))))</f>
        <v>0</v>
      </c>
      <c r="Y371" s="74">
        <f>IF(G371="Vervalt",0,IF(J371="On-Net maken",$M371*PDC!$F$23+$N371*PDC!$F$24+PDC!$F$22+$O371,0))</f>
        <v>0</v>
      </c>
    </row>
    <row r="372" spans="1:25" x14ac:dyDescent="0.3">
      <c r="A372" s="149" t="str">
        <f>IF(LEN(LocatieLijst!A372)=0,"",LocatieLijst!A372)</f>
        <v/>
      </c>
      <c r="B372" s="149" t="str">
        <f>IF(LEN(LocatieLijst!B372)=0,"",LocatieLijst!B372)</f>
        <v/>
      </c>
      <c r="C372" s="149" t="str">
        <f>IF(LEN(LocatieLijst!C372)=0,"",LocatieLijst!C372)</f>
        <v/>
      </c>
      <c r="D372" s="149" t="str">
        <f>IF(LEN(LocatieLijst!D372)=0,"",LocatieLijst!D372)</f>
        <v/>
      </c>
      <c r="E372" s="149" t="str">
        <f>IF(LEN(LocatieLijst!E372)=0,"",LocatieLijst!E372)</f>
        <v/>
      </c>
      <c r="F372" s="149" t="str">
        <f>IF(LEN(LocatieLijst!F372)=0,"",LocatieLijst!F372)</f>
        <v/>
      </c>
      <c r="G372" s="149" t="str">
        <f>IF(LEN(LocatieLijst!K372)=0,"",LocatieLijst!K372)</f>
        <v/>
      </c>
      <c r="H372" s="150" t="str">
        <f>IF(G372="Vervalt","Vervalt",IF(G372=0,"",IF(LEN(G372)=0,"",(VLOOKUP($G372,PDC!$B$6:$I$74,2,FALSE)))))</f>
        <v/>
      </c>
      <c r="I372" s="149" t="str">
        <f>IF(LEN(LocatieLijst!M372)=0,"",LocatieLijst!M372)</f>
        <v/>
      </c>
      <c r="J372" s="2"/>
      <c r="K372" s="2"/>
      <c r="L372" s="3"/>
      <c r="M372" s="8"/>
      <c r="N372" s="8"/>
      <c r="O372" s="12"/>
      <c r="P372" s="4"/>
      <c r="Q372" s="4"/>
      <c r="R372" s="4"/>
      <c r="S372" s="72">
        <f t="shared" si="10"/>
        <v>0</v>
      </c>
      <c r="T372" s="72">
        <f>IF(G372="Vervalt",0,IF(G372=0,0,IF(LEN(G372)=0,0,(VLOOKUP($G372,PDC!$B$6:$I$74,6,FALSE)))))</f>
        <v>0</v>
      </c>
      <c r="U372" s="72">
        <f t="shared" si="11"/>
        <v>0</v>
      </c>
      <c r="V372" s="73">
        <f>IF(G372="Vervalt",0,IF(J372="Inkoop bij 3e partij",Q372*(1+PDC!$F$28),0))</f>
        <v>0</v>
      </c>
      <c r="W372" s="73">
        <f>IF(G372="Vervalt",0,IF(J372="Inkoop bij 3e partij",P372*(1+PDC!$F$27)+IF(G372=0,0,IF(LEN(G372)=0,0,VLOOKUP($G372,PDC!$B$6:$I$74,7,FALSE))),0))</f>
        <v>0</v>
      </c>
      <c r="X372" s="74">
        <f>IF(G372="Vervalt",0,IF(J372="Inkoop bij 3e partij",0,IF(G372=0,0,IF(LEN(G372)=0,0,VLOOKUP($G372,PDC!$B$6:$I$74,5,FALSE)))))</f>
        <v>0</v>
      </c>
      <c r="Y372" s="74">
        <f>IF(G372="Vervalt",0,IF(J372="On-Net maken",$M372*PDC!$F$23+$N372*PDC!$F$24+PDC!$F$22+$O372,0))</f>
        <v>0</v>
      </c>
    </row>
    <row r="373" spans="1:25" x14ac:dyDescent="0.3">
      <c r="A373" s="149" t="str">
        <f>IF(LEN(LocatieLijst!A373)=0,"",LocatieLijst!A373)</f>
        <v/>
      </c>
      <c r="B373" s="149" t="str">
        <f>IF(LEN(LocatieLijst!B373)=0,"",LocatieLijst!B373)</f>
        <v/>
      </c>
      <c r="C373" s="149" t="str">
        <f>IF(LEN(LocatieLijst!C373)=0,"",LocatieLijst!C373)</f>
        <v/>
      </c>
      <c r="D373" s="149" t="str">
        <f>IF(LEN(LocatieLijst!D373)=0,"",LocatieLijst!D373)</f>
        <v/>
      </c>
      <c r="E373" s="149" t="str">
        <f>IF(LEN(LocatieLijst!E373)=0,"",LocatieLijst!E373)</f>
        <v/>
      </c>
      <c r="F373" s="149" t="str">
        <f>IF(LEN(LocatieLijst!F373)=0,"",LocatieLijst!F373)</f>
        <v/>
      </c>
      <c r="G373" s="149" t="str">
        <f>IF(LEN(LocatieLijst!K373)=0,"",LocatieLijst!K373)</f>
        <v/>
      </c>
      <c r="H373" s="150" t="str">
        <f>IF(G373="Vervalt","Vervalt",IF(G373=0,"",IF(LEN(G373)=0,"",(VLOOKUP($G373,PDC!$B$6:$I$74,2,FALSE)))))</f>
        <v/>
      </c>
      <c r="I373" s="149" t="str">
        <f>IF(LEN(LocatieLijst!M373)=0,"",LocatieLijst!M373)</f>
        <v/>
      </c>
      <c r="J373" s="2"/>
      <c r="K373" s="2"/>
      <c r="L373" s="3"/>
      <c r="M373" s="8"/>
      <c r="N373" s="8"/>
      <c r="O373" s="12"/>
      <c r="P373" s="4"/>
      <c r="Q373" s="4"/>
      <c r="R373" s="4"/>
      <c r="S373" s="72">
        <f t="shared" si="10"/>
        <v>0</v>
      </c>
      <c r="T373" s="72">
        <f>IF(G373="Vervalt",0,IF(G373=0,0,IF(LEN(G373)=0,0,(VLOOKUP($G373,PDC!$B$6:$I$74,6,FALSE)))))</f>
        <v>0</v>
      </c>
      <c r="U373" s="72">
        <f t="shared" si="11"/>
        <v>0</v>
      </c>
      <c r="V373" s="73">
        <f>IF(G373="Vervalt",0,IF(J373="Inkoop bij 3e partij",Q373*(1+PDC!$F$28),0))</f>
        <v>0</v>
      </c>
      <c r="W373" s="73">
        <f>IF(G373="Vervalt",0,IF(J373="Inkoop bij 3e partij",P373*(1+PDC!$F$27)+IF(G373=0,0,IF(LEN(G373)=0,0,VLOOKUP($G373,PDC!$B$6:$I$74,7,FALSE))),0))</f>
        <v>0</v>
      </c>
      <c r="X373" s="74">
        <f>IF(G373="Vervalt",0,IF(J373="Inkoop bij 3e partij",0,IF(G373=0,0,IF(LEN(G373)=0,0,VLOOKUP($G373,PDC!$B$6:$I$74,5,FALSE)))))</f>
        <v>0</v>
      </c>
      <c r="Y373" s="74">
        <f>IF(G373="Vervalt",0,IF(J373="On-Net maken",$M373*PDC!$F$23+$N373*PDC!$F$24+PDC!$F$22+$O373,0))</f>
        <v>0</v>
      </c>
    </row>
    <row r="374" spans="1:25" x14ac:dyDescent="0.3">
      <c r="A374" s="149" t="str">
        <f>IF(LEN(LocatieLijst!A374)=0,"",LocatieLijst!A374)</f>
        <v/>
      </c>
      <c r="B374" s="149" t="str">
        <f>IF(LEN(LocatieLijst!B374)=0,"",LocatieLijst!B374)</f>
        <v/>
      </c>
      <c r="C374" s="149" t="str">
        <f>IF(LEN(LocatieLijst!C374)=0,"",LocatieLijst!C374)</f>
        <v/>
      </c>
      <c r="D374" s="149" t="str">
        <f>IF(LEN(LocatieLijst!D374)=0,"",LocatieLijst!D374)</f>
        <v/>
      </c>
      <c r="E374" s="149" t="str">
        <f>IF(LEN(LocatieLijst!E374)=0,"",LocatieLijst!E374)</f>
        <v/>
      </c>
      <c r="F374" s="149" t="str">
        <f>IF(LEN(LocatieLijst!F374)=0,"",LocatieLijst!F374)</f>
        <v/>
      </c>
      <c r="G374" s="149" t="str">
        <f>IF(LEN(LocatieLijst!K374)=0,"",LocatieLijst!K374)</f>
        <v/>
      </c>
      <c r="H374" s="150" t="str">
        <f>IF(G374="Vervalt","Vervalt",IF(G374=0,"",IF(LEN(G374)=0,"",(VLOOKUP($G374,PDC!$B$6:$I$74,2,FALSE)))))</f>
        <v/>
      </c>
      <c r="I374" s="149" t="str">
        <f>IF(LEN(LocatieLijst!M374)=0,"",LocatieLijst!M374)</f>
        <v/>
      </c>
      <c r="J374" s="2"/>
      <c r="K374" s="2"/>
      <c r="L374" s="3"/>
      <c r="M374" s="8"/>
      <c r="N374" s="8"/>
      <c r="O374" s="12"/>
      <c r="P374" s="4"/>
      <c r="Q374" s="4"/>
      <c r="R374" s="4"/>
      <c r="S374" s="72">
        <f t="shared" si="10"/>
        <v>0</v>
      </c>
      <c r="T374" s="72">
        <f>IF(G374="Vervalt",0,IF(G374=0,0,IF(LEN(G374)=0,0,(VLOOKUP($G374,PDC!$B$6:$I$74,6,FALSE)))))</f>
        <v>0</v>
      </c>
      <c r="U374" s="72">
        <f t="shared" si="11"/>
        <v>0</v>
      </c>
      <c r="V374" s="73">
        <f>IF(G374="Vervalt",0,IF(J374="Inkoop bij 3e partij",Q374*(1+PDC!$F$28),0))</f>
        <v>0</v>
      </c>
      <c r="W374" s="73">
        <f>IF(G374="Vervalt",0,IF(J374="Inkoop bij 3e partij",P374*(1+PDC!$F$27)+IF(G374=0,0,IF(LEN(G374)=0,0,VLOOKUP($G374,PDC!$B$6:$I$74,7,FALSE))),0))</f>
        <v>0</v>
      </c>
      <c r="X374" s="74">
        <f>IF(G374="Vervalt",0,IF(J374="Inkoop bij 3e partij",0,IF(G374=0,0,IF(LEN(G374)=0,0,VLOOKUP($G374,PDC!$B$6:$I$74,5,FALSE)))))</f>
        <v>0</v>
      </c>
      <c r="Y374" s="74">
        <f>IF(G374="Vervalt",0,IF(J374="On-Net maken",$M374*PDC!$F$23+$N374*PDC!$F$24+PDC!$F$22+$O374,0))</f>
        <v>0</v>
      </c>
    </row>
    <row r="375" spans="1:25" x14ac:dyDescent="0.3">
      <c r="A375" s="149" t="str">
        <f>IF(LEN(LocatieLijst!A375)=0,"",LocatieLijst!A375)</f>
        <v/>
      </c>
      <c r="B375" s="149" t="str">
        <f>IF(LEN(LocatieLijst!B375)=0,"",LocatieLijst!B375)</f>
        <v/>
      </c>
      <c r="C375" s="149" t="str">
        <f>IF(LEN(LocatieLijst!C375)=0,"",LocatieLijst!C375)</f>
        <v/>
      </c>
      <c r="D375" s="149" t="str">
        <f>IF(LEN(LocatieLijst!D375)=0,"",LocatieLijst!D375)</f>
        <v/>
      </c>
      <c r="E375" s="149" t="str">
        <f>IF(LEN(LocatieLijst!E375)=0,"",LocatieLijst!E375)</f>
        <v/>
      </c>
      <c r="F375" s="149" t="str">
        <f>IF(LEN(LocatieLijst!F375)=0,"",LocatieLijst!F375)</f>
        <v/>
      </c>
      <c r="G375" s="149" t="str">
        <f>IF(LEN(LocatieLijst!K375)=0,"",LocatieLijst!K375)</f>
        <v/>
      </c>
      <c r="H375" s="150" t="str">
        <f>IF(G375="Vervalt","Vervalt",IF(G375=0,"",IF(LEN(G375)=0,"",(VLOOKUP($G375,PDC!$B$6:$I$74,2,FALSE)))))</f>
        <v/>
      </c>
      <c r="I375" s="149" t="str">
        <f>IF(LEN(LocatieLijst!M375)=0,"",LocatieLijst!M375)</f>
        <v/>
      </c>
      <c r="J375" s="2"/>
      <c r="K375" s="2"/>
      <c r="L375" s="3"/>
      <c r="M375" s="8"/>
      <c r="N375" s="8"/>
      <c r="O375" s="12"/>
      <c r="P375" s="4"/>
      <c r="Q375" s="4"/>
      <c r="R375" s="4"/>
      <c r="S375" s="72">
        <f t="shared" si="10"/>
        <v>0</v>
      </c>
      <c r="T375" s="72">
        <f>IF(G375="Vervalt",0,IF(G375=0,0,IF(LEN(G375)=0,0,(VLOOKUP($G375,PDC!$B$6:$I$74,6,FALSE)))))</f>
        <v>0</v>
      </c>
      <c r="U375" s="72">
        <f t="shared" si="11"/>
        <v>0</v>
      </c>
      <c r="V375" s="73">
        <f>IF(G375="Vervalt",0,IF(J375="Inkoop bij 3e partij",Q375*(1+PDC!$F$28),0))</f>
        <v>0</v>
      </c>
      <c r="W375" s="73">
        <f>IF(G375="Vervalt",0,IF(J375="Inkoop bij 3e partij",P375*(1+PDC!$F$27)+IF(G375=0,0,IF(LEN(G375)=0,0,VLOOKUP($G375,PDC!$B$6:$I$74,7,FALSE))),0))</f>
        <v>0</v>
      </c>
      <c r="X375" s="74">
        <f>IF(G375="Vervalt",0,IF(J375="Inkoop bij 3e partij",0,IF(G375=0,0,IF(LEN(G375)=0,0,VLOOKUP($G375,PDC!$B$6:$I$74,5,FALSE)))))</f>
        <v>0</v>
      </c>
      <c r="Y375" s="74">
        <f>IF(G375="Vervalt",0,IF(J375="On-Net maken",$M375*PDC!$F$23+$N375*PDC!$F$24+PDC!$F$22+$O375,0))</f>
        <v>0</v>
      </c>
    </row>
    <row r="376" spans="1:25" x14ac:dyDescent="0.3">
      <c r="A376" s="149" t="str">
        <f>IF(LEN(LocatieLijst!A376)=0,"",LocatieLijst!A376)</f>
        <v/>
      </c>
      <c r="B376" s="149" t="str">
        <f>IF(LEN(LocatieLijst!B376)=0,"",LocatieLijst!B376)</f>
        <v/>
      </c>
      <c r="C376" s="149" t="str">
        <f>IF(LEN(LocatieLijst!C376)=0,"",LocatieLijst!C376)</f>
        <v/>
      </c>
      <c r="D376" s="149" t="str">
        <f>IF(LEN(LocatieLijst!D376)=0,"",LocatieLijst!D376)</f>
        <v/>
      </c>
      <c r="E376" s="149" t="str">
        <f>IF(LEN(LocatieLijst!E376)=0,"",LocatieLijst!E376)</f>
        <v/>
      </c>
      <c r="F376" s="149" t="str">
        <f>IF(LEN(LocatieLijst!F376)=0,"",LocatieLijst!F376)</f>
        <v/>
      </c>
      <c r="G376" s="149" t="str">
        <f>IF(LEN(LocatieLijst!K376)=0,"",LocatieLijst!K376)</f>
        <v/>
      </c>
      <c r="H376" s="150" t="str">
        <f>IF(G376="Vervalt","Vervalt",IF(G376=0,"",IF(LEN(G376)=0,"",(VLOOKUP($G376,PDC!$B$6:$I$74,2,FALSE)))))</f>
        <v/>
      </c>
      <c r="I376" s="149" t="str">
        <f>IF(LEN(LocatieLijst!M376)=0,"",LocatieLijst!M376)</f>
        <v/>
      </c>
      <c r="J376" s="2"/>
      <c r="K376" s="2"/>
      <c r="L376" s="3"/>
      <c r="M376" s="8"/>
      <c r="N376" s="8"/>
      <c r="O376" s="12"/>
      <c r="P376" s="4"/>
      <c r="Q376" s="4"/>
      <c r="R376" s="4"/>
      <c r="S376" s="72">
        <f t="shared" si="10"/>
        <v>0</v>
      </c>
      <c r="T376" s="72">
        <f>IF(G376="Vervalt",0,IF(G376=0,0,IF(LEN(G376)=0,0,(VLOOKUP($G376,PDC!$B$6:$I$74,6,FALSE)))))</f>
        <v>0</v>
      </c>
      <c r="U376" s="72">
        <f t="shared" si="11"/>
        <v>0</v>
      </c>
      <c r="V376" s="73">
        <f>IF(G376="Vervalt",0,IF(J376="Inkoop bij 3e partij",Q376*(1+PDC!$F$28),0))</f>
        <v>0</v>
      </c>
      <c r="W376" s="73">
        <f>IF(G376="Vervalt",0,IF(J376="Inkoop bij 3e partij",P376*(1+PDC!$F$27)+IF(G376=0,0,IF(LEN(G376)=0,0,VLOOKUP($G376,PDC!$B$6:$I$74,7,FALSE))),0))</f>
        <v>0</v>
      </c>
      <c r="X376" s="74">
        <f>IF(G376="Vervalt",0,IF(J376="Inkoop bij 3e partij",0,IF(G376=0,0,IF(LEN(G376)=0,0,VLOOKUP($G376,PDC!$B$6:$I$74,5,FALSE)))))</f>
        <v>0</v>
      </c>
      <c r="Y376" s="74">
        <f>IF(G376="Vervalt",0,IF(J376="On-Net maken",$M376*PDC!$F$23+$N376*PDC!$F$24+PDC!$F$22+$O376,0))</f>
        <v>0</v>
      </c>
    </row>
    <row r="377" spans="1:25" x14ac:dyDescent="0.3">
      <c r="A377" s="149" t="str">
        <f>IF(LEN(LocatieLijst!A377)=0,"",LocatieLijst!A377)</f>
        <v/>
      </c>
      <c r="B377" s="149" t="str">
        <f>IF(LEN(LocatieLijst!B377)=0,"",LocatieLijst!B377)</f>
        <v/>
      </c>
      <c r="C377" s="149" t="str">
        <f>IF(LEN(LocatieLijst!C377)=0,"",LocatieLijst!C377)</f>
        <v/>
      </c>
      <c r="D377" s="149" t="str">
        <f>IF(LEN(LocatieLijst!D377)=0,"",LocatieLijst!D377)</f>
        <v/>
      </c>
      <c r="E377" s="149" t="str">
        <f>IF(LEN(LocatieLijst!E377)=0,"",LocatieLijst!E377)</f>
        <v/>
      </c>
      <c r="F377" s="149" t="str">
        <f>IF(LEN(LocatieLijst!F377)=0,"",LocatieLijst!F377)</f>
        <v/>
      </c>
      <c r="G377" s="149" t="str">
        <f>IF(LEN(LocatieLijst!K377)=0,"",LocatieLijst!K377)</f>
        <v/>
      </c>
      <c r="H377" s="150" t="str">
        <f>IF(G377="Vervalt","Vervalt",IF(G377=0,"",IF(LEN(G377)=0,"",(VLOOKUP($G377,PDC!$B$6:$I$74,2,FALSE)))))</f>
        <v/>
      </c>
      <c r="I377" s="149" t="str">
        <f>IF(LEN(LocatieLijst!M377)=0,"",LocatieLijst!M377)</f>
        <v/>
      </c>
      <c r="J377" s="2"/>
      <c r="K377" s="2"/>
      <c r="L377" s="3"/>
      <c r="M377" s="8"/>
      <c r="N377" s="8"/>
      <c r="O377" s="12"/>
      <c r="P377" s="4"/>
      <c r="Q377" s="4"/>
      <c r="R377" s="4"/>
      <c r="S377" s="72">
        <f t="shared" si="10"/>
        <v>0</v>
      </c>
      <c r="T377" s="72">
        <f>IF(G377="Vervalt",0,IF(G377=0,0,IF(LEN(G377)=0,0,(VLOOKUP($G377,PDC!$B$6:$I$74,6,FALSE)))))</f>
        <v>0</v>
      </c>
      <c r="U377" s="72">
        <f t="shared" si="11"/>
        <v>0</v>
      </c>
      <c r="V377" s="73">
        <f>IF(G377="Vervalt",0,IF(J377="Inkoop bij 3e partij",Q377*(1+PDC!$F$28),0))</f>
        <v>0</v>
      </c>
      <c r="W377" s="73">
        <f>IF(G377="Vervalt",0,IF(J377="Inkoop bij 3e partij",P377*(1+PDC!$F$27)+IF(G377=0,0,IF(LEN(G377)=0,0,VLOOKUP($G377,PDC!$B$6:$I$74,7,FALSE))),0))</f>
        <v>0</v>
      </c>
      <c r="X377" s="74">
        <f>IF(G377="Vervalt",0,IF(J377="Inkoop bij 3e partij",0,IF(G377=0,0,IF(LEN(G377)=0,0,VLOOKUP($G377,PDC!$B$6:$I$74,5,FALSE)))))</f>
        <v>0</v>
      </c>
      <c r="Y377" s="74">
        <f>IF(G377="Vervalt",0,IF(J377="On-Net maken",$M377*PDC!$F$23+$N377*PDC!$F$24+PDC!$F$22+$O377,0))</f>
        <v>0</v>
      </c>
    </row>
    <row r="378" spans="1:25" x14ac:dyDescent="0.3">
      <c r="A378" s="149" t="str">
        <f>IF(LEN(LocatieLijst!A378)=0,"",LocatieLijst!A378)</f>
        <v/>
      </c>
      <c r="B378" s="149" t="str">
        <f>IF(LEN(LocatieLijst!B378)=0,"",LocatieLijst!B378)</f>
        <v/>
      </c>
      <c r="C378" s="149" t="str">
        <f>IF(LEN(LocatieLijst!C378)=0,"",LocatieLijst!C378)</f>
        <v/>
      </c>
      <c r="D378" s="149" t="str">
        <f>IF(LEN(LocatieLijst!D378)=0,"",LocatieLijst!D378)</f>
        <v/>
      </c>
      <c r="E378" s="149" t="str">
        <f>IF(LEN(LocatieLijst!E378)=0,"",LocatieLijst!E378)</f>
        <v/>
      </c>
      <c r="F378" s="149" t="str">
        <f>IF(LEN(LocatieLijst!F378)=0,"",LocatieLijst!F378)</f>
        <v/>
      </c>
      <c r="G378" s="149" t="str">
        <f>IF(LEN(LocatieLijst!K378)=0,"",LocatieLijst!K378)</f>
        <v/>
      </c>
      <c r="H378" s="150" t="str">
        <f>IF(G378="Vervalt","Vervalt",IF(G378=0,"",IF(LEN(G378)=0,"",(VLOOKUP($G378,PDC!$B$6:$I$74,2,FALSE)))))</f>
        <v/>
      </c>
      <c r="I378" s="149" t="str">
        <f>IF(LEN(LocatieLijst!M378)=0,"",LocatieLijst!M378)</f>
        <v/>
      </c>
      <c r="J378" s="2"/>
      <c r="K378" s="2"/>
      <c r="L378" s="3"/>
      <c r="M378" s="8"/>
      <c r="N378" s="8"/>
      <c r="O378" s="12"/>
      <c r="P378" s="4"/>
      <c r="Q378" s="4"/>
      <c r="R378" s="4"/>
      <c r="S378" s="72">
        <f t="shared" si="10"/>
        <v>0</v>
      </c>
      <c r="T378" s="72">
        <f>IF(G378="Vervalt",0,IF(G378=0,0,IF(LEN(G378)=0,0,(VLOOKUP($G378,PDC!$B$6:$I$74,6,FALSE)))))</f>
        <v>0</v>
      </c>
      <c r="U378" s="72">
        <f t="shared" si="11"/>
        <v>0</v>
      </c>
      <c r="V378" s="73">
        <f>IF(G378="Vervalt",0,IF(J378="Inkoop bij 3e partij",Q378*(1+PDC!$F$28),0))</f>
        <v>0</v>
      </c>
      <c r="W378" s="73">
        <f>IF(G378="Vervalt",0,IF(J378="Inkoop bij 3e partij",P378*(1+PDC!$F$27)+IF(G378=0,0,IF(LEN(G378)=0,0,VLOOKUP($G378,PDC!$B$6:$I$74,7,FALSE))),0))</f>
        <v>0</v>
      </c>
      <c r="X378" s="74">
        <f>IF(G378="Vervalt",0,IF(J378="Inkoop bij 3e partij",0,IF(G378=0,0,IF(LEN(G378)=0,0,VLOOKUP($G378,PDC!$B$6:$I$74,5,FALSE)))))</f>
        <v>0</v>
      </c>
      <c r="Y378" s="74">
        <f>IF(G378="Vervalt",0,IF(J378="On-Net maken",$M378*PDC!$F$23+$N378*PDC!$F$24+PDC!$F$22+$O378,0))</f>
        <v>0</v>
      </c>
    </row>
    <row r="379" spans="1:25" x14ac:dyDescent="0.3">
      <c r="A379" s="149" t="str">
        <f>IF(LEN(LocatieLijst!A379)=0,"",LocatieLijst!A379)</f>
        <v/>
      </c>
      <c r="B379" s="149" t="str">
        <f>IF(LEN(LocatieLijst!B379)=0,"",LocatieLijst!B379)</f>
        <v/>
      </c>
      <c r="C379" s="149" t="str">
        <f>IF(LEN(LocatieLijst!C379)=0,"",LocatieLijst!C379)</f>
        <v/>
      </c>
      <c r="D379" s="149" t="str">
        <f>IF(LEN(LocatieLijst!D379)=0,"",LocatieLijst!D379)</f>
        <v/>
      </c>
      <c r="E379" s="149" t="str">
        <f>IF(LEN(LocatieLijst!E379)=0,"",LocatieLijst!E379)</f>
        <v/>
      </c>
      <c r="F379" s="149" t="str">
        <f>IF(LEN(LocatieLijst!F379)=0,"",LocatieLijst!F379)</f>
        <v/>
      </c>
      <c r="G379" s="149" t="str">
        <f>IF(LEN(LocatieLijst!K379)=0,"",LocatieLijst!K379)</f>
        <v/>
      </c>
      <c r="H379" s="150" t="str">
        <f>IF(G379="Vervalt","Vervalt",IF(G379=0,"",IF(LEN(G379)=0,"",(VLOOKUP($G379,PDC!$B$6:$I$74,2,FALSE)))))</f>
        <v/>
      </c>
      <c r="I379" s="149" t="str">
        <f>IF(LEN(LocatieLijst!M379)=0,"",LocatieLijst!M379)</f>
        <v/>
      </c>
      <c r="J379" s="2"/>
      <c r="K379" s="2"/>
      <c r="L379" s="3"/>
      <c r="M379" s="8"/>
      <c r="N379" s="8"/>
      <c r="O379" s="12"/>
      <c r="P379" s="4"/>
      <c r="Q379" s="4"/>
      <c r="R379" s="4"/>
      <c r="S379" s="72">
        <f t="shared" si="10"/>
        <v>0</v>
      </c>
      <c r="T379" s="72">
        <f>IF(G379="Vervalt",0,IF(G379=0,0,IF(LEN(G379)=0,0,(VLOOKUP($G379,PDC!$B$6:$I$74,6,FALSE)))))</f>
        <v>0</v>
      </c>
      <c r="U379" s="72">
        <f t="shared" si="11"/>
        <v>0</v>
      </c>
      <c r="V379" s="73">
        <f>IF(G379="Vervalt",0,IF(J379="Inkoop bij 3e partij",Q379*(1+PDC!$F$28),0))</f>
        <v>0</v>
      </c>
      <c r="W379" s="73">
        <f>IF(G379="Vervalt",0,IF(J379="Inkoop bij 3e partij",P379*(1+PDC!$F$27)+IF(G379=0,0,IF(LEN(G379)=0,0,VLOOKUP($G379,PDC!$B$6:$I$74,7,FALSE))),0))</f>
        <v>0</v>
      </c>
      <c r="X379" s="74">
        <f>IF(G379="Vervalt",0,IF(J379="Inkoop bij 3e partij",0,IF(G379=0,0,IF(LEN(G379)=0,0,VLOOKUP($G379,PDC!$B$6:$I$74,5,FALSE)))))</f>
        <v>0</v>
      </c>
      <c r="Y379" s="74">
        <f>IF(G379="Vervalt",0,IF(J379="On-Net maken",$M379*PDC!$F$23+$N379*PDC!$F$24+PDC!$F$22+$O379,0))</f>
        <v>0</v>
      </c>
    </row>
    <row r="380" spans="1:25" x14ac:dyDescent="0.3">
      <c r="A380" s="149" t="str">
        <f>IF(LEN(LocatieLijst!A380)=0,"",LocatieLijst!A380)</f>
        <v/>
      </c>
      <c r="B380" s="149" t="str">
        <f>IF(LEN(LocatieLijst!B380)=0,"",LocatieLijst!B380)</f>
        <v/>
      </c>
      <c r="C380" s="149" t="str">
        <f>IF(LEN(LocatieLijst!C380)=0,"",LocatieLijst!C380)</f>
        <v/>
      </c>
      <c r="D380" s="149" t="str">
        <f>IF(LEN(LocatieLijst!D380)=0,"",LocatieLijst!D380)</f>
        <v/>
      </c>
      <c r="E380" s="149" t="str">
        <f>IF(LEN(LocatieLijst!E380)=0,"",LocatieLijst!E380)</f>
        <v/>
      </c>
      <c r="F380" s="149" t="str">
        <f>IF(LEN(LocatieLijst!F380)=0,"",LocatieLijst!F380)</f>
        <v/>
      </c>
      <c r="G380" s="149" t="str">
        <f>IF(LEN(LocatieLijst!K380)=0,"",LocatieLijst!K380)</f>
        <v/>
      </c>
      <c r="H380" s="150" t="str">
        <f>IF(G380="Vervalt","Vervalt",IF(G380=0,"",IF(LEN(G380)=0,"",(VLOOKUP($G380,PDC!$B$6:$I$74,2,FALSE)))))</f>
        <v/>
      </c>
      <c r="I380" s="149" t="str">
        <f>IF(LEN(LocatieLijst!M380)=0,"",LocatieLijst!M380)</f>
        <v/>
      </c>
      <c r="J380" s="2"/>
      <c r="K380" s="2"/>
      <c r="L380" s="3"/>
      <c r="M380" s="8"/>
      <c r="N380" s="8"/>
      <c r="O380" s="12"/>
      <c r="P380" s="4"/>
      <c r="Q380" s="4"/>
      <c r="R380" s="4"/>
      <c r="S380" s="72">
        <f t="shared" si="10"/>
        <v>0</v>
      </c>
      <c r="T380" s="72">
        <f>IF(G380="Vervalt",0,IF(G380=0,0,IF(LEN(G380)=0,0,(VLOOKUP($G380,PDC!$B$6:$I$74,6,FALSE)))))</f>
        <v>0</v>
      </c>
      <c r="U380" s="72">
        <f t="shared" si="11"/>
        <v>0</v>
      </c>
      <c r="V380" s="73">
        <f>IF(G380="Vervalt",0,IF(J380="Inkoop bij 3e partij",Q380*(1+PDC!$F$28),0))</f>
        <v>0</v>
      </c>
      <c r="W380" s="73">
        <f>IF(G380="Vervalt",0,IF(J380="Inkoop bij 3e partij",P380*(1+PDC!$F$27)+IF(G380=0,0,IF(LEN(G380)=0,0,VLOOKUP($G380,PDC!$B$6:$I$74,7,FALSE))),0))</f>
        <v>0</v>
      </c>
      <c r="X380" s="74">
        <f>IF(G380="Vervalt",0,IF(J380="Inkoop bij 3e partij",0,IF(G380=0,0,IF(LEN(G380)=0,0,VLOOKUP($G380,PDC!$B$6:$I$74,5,FALSE)))))</f>
        <v>0</v>
      </c>
      <c r="Y380" s="74">
        <f>IF(G380="Vervalt",0,IF(J380="On-Net maken",$M380*PDC!$F$23+$N380*PDC!$F$24+PDC!$F$22+$O380,0))</f>
        <v>0</v>
      </c>
    </row>
    <row r="381" spans="1:25" x14ac:dyDescent="0.3">
      <c r="A381" s="149" t="str">
        <f>IF(LEN(LocatieLijst!A381)=0,"",LocatieLijst!A381)</f>
        <v/>
      </c>
      <c r="B381" s="149" t="str">
        <f>IF(LEN(LocatieLijst!B381)=0,"",LocatieLijst!B381)</f>
        <v/>
      </c>
      <c r="C381" s="149" t="str">
        <f>IF(LEN(LocatieLijst!C381)=0,"",LocatieLijst!C381)</f>
        <v/>
      </c>
      <c r="D381" s="149" t="str">
        <f>IF(LEN(LocatieLijst!D381)=0,"",LocatieLijst!D381)</f>
        <v/>
      </c>
      <c r="E381" s="149" t="str">
        <f>IF(LEN(LocatieLijst!E381)=0,"",LocatieLijst!E381)</f>
        <v/>
      </c>
      <c r="F381" s="149" t="str">
        <f>IF(LEN(LocatieLijst!F381)=0,"",LocatieLijst!F381)</f>
        <v/>
      </c>
      <c r="G381" s="149" t="str">
        <f>IF(LEN(LocatieLijst!K381)=0,"",LocatieLijst!K381)</f>
        <v/>
      </c>
      <c r="H381" s="150" t="str">
        <f>IF(G381="Vervalt","Vervalt",IF(G381=0,"",IF(LEN(G381)=0,"",(VLOOKUP($G381,PDC!$B$6:$I$74,2,FALSE)))))</f>
        <v/>
      </c>
      <c r="I381" s="149" t="str">
        <f>IF(LEN(LocatieLijst!M381)=0,"",LocatieLijst!M381)</f>
        <v/>
      </c>
      <c r="J381" s="2"/>
      <c r="K381" s="2"/>
      <c r="L381" s="3"/>
      <c r="M381" s="8"/>
      <c r="N381" s="8"/>
      <c r="O381" s="12"/>
      <c r="P381" s="4"/>
      <c r="Q381" s="4"/>
      <c r="R381" s="4"/>
      <c r="S381" s="72">
        <f t="shared" si="10"/>
        <v>0</v>
      </c>
      <c r="T381" s="72">
        <f>IF(G381="Vervalt",0,IF(G381=0,0,IF(LEN(G381)=0,0,(VLOOKUP($G381,PDC!$B$6:$I$74,6,FALSE)))))</f>
        <v>0</v>
      </c>
      <c r="U381" s="72">
        <f t="shared" si="11"/>
        <v>0</v>
      </c>
      <c r="V381" s="73">
        <f>IF(G381="Vervalt",0,IF(J381="Inkoop bij 3e partij",Q381*(1+PDC!$F$28),0))</f>
        <v>0</v>
      </c>
      <c r="W381" s="73">
        <f>IF(G381="Vervalt",0,IF(J381="Inkoop bij 3e partij",P381*(1+PDC!$F$27)+IF(G381=0,0,IF(LEN(G381)=0,0,VLOOKUP($G381,PDC!$B$6:$I$74,7,FALSE))),0))</f>
        <v>0</v>
      </c>
      <c r="X381" s="74">
        <f>IF(G381="Vervalt",0,IF(J381="Inkoop bij 3e partij",0,IF(G381=0,0,IF(LEN(G381)=0,0,VLOOKUP($G381,PDC!$B$6:$I$74,5,FALSE)))))</f>
        <v>0</v>
      </c>
      <c r="Y381" s="74">
        <f>IF(G381="Vervalt",0,IF(J381="On-Net maken",$M381*PDC!$F$23+$N381*PDC!$F$24+PDC!$F$22+$O381,0))</f>
        <v>0</v>
      </c>
    </row>
    <row r="382" spans="1:25" x14ac:dyDescent="0.3">
      <c r="A382" s="149" t="str">
        <f>IF(LEN(LocatieLijst!A382)=0,"",LocatieLijst!A382)</f>
        <v/>
      </c>
      <c r="B382" s="149" t="str">
        <f>IF(LEN(LocatieLijst!B382)=0,"",LocatieLijst!B382)</f>
        <v/>
      </c>
      <c r="C382" s="149" t="str">
        <f>IF(LEN(LocatieLijst!C382)=0,"",LocatieLijst!C382)</f>
        <v/>
      </c>
      <c r="D382" s="149" t="str">
        <f>IF(LEN(LocatieLijst!D382)=0,"",LocatieLijst!D382)</f>
        <v/>
      </c>
      <c r="E382" s="149" t="str">
        <f>IF(LEN(LocatieLijst!E382)=0,"",LocatieLijst!E382)</f>
        <v/>
      </c>
      <c r="F382" s="149" t="str">
        <f>IF(LEN(LocatieLijst!F382)=0,"",LocatieLijst!F382)</f>
        <v/>
      </c>
      <c r="G382" s="149" t="str">
        <f>IF(LEN(LocatieLijst!K382)=0,"",LocatieLijst!K382)</f>
        <v/>
      </c>
      <c r="H382" s="150" t="str">
        <f>IF(G382="Vervalt","Vervalt",IF(G382=0,"",IF(LEN(G382)=0,"",(VLOOKUP($G382,PDC!$B$6:$I$74,2,FALSE)))))</f>
        <v/>
      </c>
      <c r="I382" s="149" t="str">
        <f>IF(LEN(LocatieLijst!M382)=0,"",LocatieLijst!M382)</f>
        <v/>
      </c>
      <c r="J382" s="2"/>
      <c r="K382" s="2"/>
      <c r="L382" s="3"/>
      <c r="M382" s="8"/>
      <c r="N382" s="8"/>
      <c r="O382" s="12"/>
      <c r="P382" s="4"/>
      <c r="Q382" s="4"/>
      <c r="R382" s="4"/>
      <c r="S382" s="72">
        <f t="shared" si="10"/>
        <v>0</v>
      </c>
      <c r="T382" s="72">
        <f>IF(G382="Vervalt",0,IF(G382=0,0,IF(LEN(G382)=0,0,(VLOOKUP($G382,PDC!$B$6:$I$74,6,FALSE)))))</f>
        <v>0</v>
      </c>
      <c r="U382" s="72">
        <f t="shared" si="11"/>
        <v>0</v>
      </c>
      <c r="V382" s="73">
        <f>IF(G382="Vervalt",0,IF(J382="Inkoop bij 3e partij",Q382*(1+PDC!$F$28),0))</f>
        <v>0</v>
      </c>
      <c r="W382" s="73">
        <f>IF(G382="Vervalt",0,IF(J382="Inkoop bij 3e partij",P382*(1+PDC!$F$27)+IF(G382=0,0,IF(LEN(G382)=0,0,VLOOKUP($G382,PDC!$B$6:$I$74,7,FALSE))),0))</f>
        <v>0</v>
      </c>
      <c r="X382" s="74">
        <f>IF(G382="Vervalt",0,IF(J382="Inkoop bij 3e partij",0,IF(G382=0,0,IF(LEN(G382)=0,0,VLOOKUP($G382,PDC!$B$6:$I$74,5,FALSE)))))</f>
        <v>0</v>
      </c>
      <c r="Y382" s="74">
        <f>IF(G382="Vervalt",0,IF(J382="On-Net maken",$M382*PDC!$F$23+$N382*PDC!$F$24+PDC!$F$22+$O382,0))</f>
        <v>0</v>
      </c>
    </row>
    <row r="383" spans="1:25" x14ac:dyDescent="0.3">
      <c r="A383" s="149" t="str">
        <f>IF(LEN(LocatieLijst!A383)=0,"",LocatieLijst!A383)</f>
        <v/>
      </c>
      <c r="B383" s="149" t="str">
        <f>IF(LEN(LocatieLijst!B383)=0,"",LocatieLijst!B383)</f>
        <v/>
      </c>
      <c r="C383" s="149" t="str">
        <f>IF(LEN(LocatieLijst!C383)=0,"",LocatieLijst!C383)</f>
        <v/>
      </c>
      <c r="D383" s="149" t="str">
        <f>IF(LEN(LocatieLijst!D383)=0,"",LocatieLijst!D383)</f>
        <v/>
      </c>
      <c r="E383" s="149" t="str">
        <f>IF(LEN(LocatieLijst!E383)=0,"",LocatieLijst!E383)</f>
        <v/>
      </c>
      <c r="F383" s="149" t="str">
        <f>IF(LEN(LocatieLijst!F383)=0,"",LocatieLijst!F383)</f>
        <v/>
      </c>
      <c r="G383" s="149" t="str">
        <f>IF(LEN(LocatieLijst!K383)=0,"",LocatieLijst!K383)</f>
        <v/>
      </c>
      <c r="H383" s="150" t="str">
        <f>IF(G383="Vervalt","Vervalt",IF(G383=0,"",IF(LEN(G383)=0,"",(VLOOKUP($G383,PDC!$B$6:$I$74,2,FALSE)))))</f>
        <v/>
      </c>
      <c r="I383" s="149" t="str">
        <f>IF(LEN(LocatieLijst!M383)=0,"",LocatieLijst!M383)</f>
        <v/>
      </c>
      <c r="J383" s="2"/>
      <c r="K383" s="2"/>
      <c r="L383" s="3"/>
      <c r="M383" s="8"/>
      <c r="N383" s="8"/>
      <c r="O383" s="12"/>
      <c r="P383" s="4"/>
      <c r="Q383" s="4"/>
      <c r="R383" s="4"/>
      <c r="S383" s="72">
        <f t="shared" si="10"/>
        <v>0</v>
      </c>
      <c r="T383" s="72">
        <f>IF(G383="Vervalt",0,IF(G383=0,0,IF(LEN(G383)=0,0,(VLOOKUP($G383,PDC!$B$6:$I$74,6,FALSE)))))</f>
        <v>0</v>
      </c>
      <c r="U383" s="72">
        <f t="shared" si="11"/>
        <v>0</v>
      </c>
      <c r="V383" s="73">
        <f>IF(G383="Vervalt",0,IF(J383="Inkoop bij 3e partij",Q383*(1+PDC!$F$28),0))</f>
        <v>0</v>
      </c>
      <c r="W383" s="73">
        <f>IF(G383="Vervalt",0,IF(J383="Inkoop bij 3e partij",P383*(1+PDC!$F$27)+IF(G383=0,0,IF(LEN(G383)=0,0,VLOOKUP($G383,PDC!$B$6:$I$74,7,FALSE))),0))</f>
        <v>0</v>
      </c>
      <c r="X383" s="74">
        <f>IF(G383="Vervalt",0,IF(J383="Inkoop bij 3e partij",0,IF(G383=0,0,IF(LEN(G383)=0,0,VLOOKUP($G383,PDC!$B$6:$I$74,5,FALSE)))))</f>
        <v>0</v>
      </c>
      <c r="Y383" s="74">
        <f>IF(G383="Vervalt",0,IF(J383="On-Net maken",$M383*PDC!$F$23+$N383*PDC!$F$24+PDC!$F$22+$O383,0))</f>
        <v>0</v>
      </c>
    </row>
    <row r="384" spans="1:25" x14ac:dyDescent="0.3">
      <c r="A384" s="149" t="str">
        <f>IF(LEN(LocatieLijst!A384)=0,"",LocatieLijst!A384)</f>
        <v/>
      </c>
      <c r="B384" s="149" t="str">
        <f>IF(LEN(LocatieLijst!B384)=0,"",LocatieLijst!B384)</f>
        <v/>
      </c>
      <c r="C384" s="149" t="str">
        <f>IF(LEN(LocatieLijst!C384)=0,"",LocatieLijst!C384)</f>
        <v/>
      </c>
      <c r="D384" s="149" t="str">
        <f>IF(LEN(LocatieLijst!D384)=0,"",LocatieLijst!D384)</f>
        <v/>
      </c>
      <c r="E384" s="149" t="str">
        <f>IF(LEN(LocatieLijst!E384)=0,"",LocatieLijst!E384)</f>
        <v/>
      </c>
      <c r="F384" s="149" t="str">
        <f>IF(LEN(LocatieLijst!F384)=0,"",LocatieLijst!F384)</f>
        <v/>
      </c>
      <c r="G384" s="149" t="str">
        <f>IF(LEN(LocatieLijst!K384)=0,"",LocatieLijst!K384)</f>
        <v/>
      </c>
      <c r="H384" s="150" t="str">
        <f>IF(G384="Vervalt","Vervalt",IF(G384=0,"",IF(LEN(G384)=0,"",(VLOOKUP($G384,PDC!$B$6:$I$74,2,FALSE)))))</f>
        <v/>
      </c>
      <c r="I384" s="149" t="str">
        <f>IF(LEN(LocatieLijst!M384)=0,"",LocatieLijst!M384)</f>
        <v/>
      </c>
      <c r="J384" s="2"/>
      <c r="K384" s="2"/>
      <c r="L384" s="3"/>
      <c r="M384" s="8"/>
      <c r="N384" s="8"/>
      <c r="O384" s="12"/>
      <c r="P384" s="4"/>
      <c r="Q384" s="4"/>
      <c r="R384" s="4"/>
      <c r="S384" s="72">
        <f t="shared" si="10"/>
        <v>0</v>
      </c>
      <c r="T384" s="72">
        <f>IF(G384="Vervalt",0,IF(G384=0,0,IF(LEN(G384)=0,0,(VLOOKUP($G384,PDC!$B$6:$I$74,6,FALSE)))))</f>
        <v>0</v>
      </c>
      <c r="U384" s="72">
        <f t="shared" si="11"/>
        <v>0</v>
      </c>
      <c r="V384" s="73">
        <f>IF(G384="Vervalt",0,IF(J384="Inkoop bij 3e partij",Q384*(1+PDC!$F$28),0))</f>
        <v>0</v>
      </c>
      <c r="W384" s="73">
        <f>IF(G384="Vervalt",0,IF(J384="Inkoop bij 3e partij",P384*(1+PDC!$F$27)+IF(G384=0,0,IF(LEN(G384)=0,0,VLOOKUP($G384,PDC!$B$6:$I$74,7,FALSE))),0))</f>
        <v>0</v>
      </c>
      <c r="X384" s="74">
        <f>IF(G384="Vervalt",0,IF(J384="Inkoop bij 3e partij",0,IF(G384=0,0,IF(LEN(G384)=0,0,VLOOKUP($G384,PDC!$B$6:$I$74,5,FALSE)))))</f>
        <v>0</v>
      </c>
      <c r="Y384" s="74">
        <f>IF(G384="Vervalt",0,IF(J384="On-Net maken",$M384*PDC!$F$23+$N384*PDC!$F$24+PDC!$F$22+$O384,0))</f>
        <v>0</v>
      </c>
    </row>
    <row r="385" spans="1:25" x14ac:dyDescent="0.3">
      <c r="A385" s="149" t="str">
        <f>IF(LEN(LocatieLijst!A385)=0,"",LocatieLijst!A385)</f>
        <v/>
      </c>
      <c r="B385" s="149" t="str">
        <f>IF(LEN(LocatieLijst!B385)=0,"",LocatieLijst!B385)</f>
        <v/>
      </c>
      <c r="C385" s="149" t="str">
        <f>IF(LEN(LocatieLijst!C385)=0,"",LocatieLijst!C385)</f>
        <v/>
      </c>
      <c r="D385" s="149" t="str">
        <f>IF(LEN(LocatieLijst!D385)=0,"",LocatieLijst!D385)</f>
        <v/>
      </c>
      <c r="E385" s="149" t="str">
        <f>IF(LEN(LocatieLijst!E385)=0,"",LocatieLijst!E385)</f>
        <v/>
      </c>
      <c r="F385" s="149" t="str">
        <f>IF(LEN(LocatieLijst!F385)=0,"",LocatieLijst!F385)</f>
        <v/>
      </c>
      <c r="G385" s="149" t="str">
        <f>IF(LEN(LocatieLijst!K385)=0,"",LocatieLijst!K385)</f>
        <v/>
      </c>
      <c r="H385" s="150" t="str">
        <f>IF(G385="Vervalt","Vervalt",IF(G385=0,"",IF(LEN(G385)=0,"",(VLOOKUP($G385,PDC!$B$6:$I$74,2,FALSE)))))</f>
        <v/>
      </c>
      <c r="I385" s="149" t="str">
        <f>IF(LEN(LocatieLijst!M385)=0,"",LocatieLijst!M385)</f>
        <v/>
      </c>
      <c r="J385" s="2"/>
      <c r="K385" s="2"/>
      <c r="L385" s="3"/>
      <c r="M385" s="8"/>
      <c r="N385" s="8"/>
      <c r="O385" s="12"/>
      <c r="P385" s="4"/>
      <c r="Q385" s="4"/>
      <c r="R385" s="4"/>
      <c r="S385" s="72">
        <f t="shared" si="10"/>
        <v>0</v>
      </c>
      <c r="T385" s="72">
        <f>IF(G385="Vervalt",0,IF(G385=0,0,IF(LEN(G385)=0,0,(VLOOKUP($G385,PDC!$B$6:$I$74,6,FALSE)))))</f>
        <v>0</v>
      </c>
      <c r="U385" s="72">
        <f t="shared" si="11"/>
        <v>0</v>
      </c>
      <c r="V385" s="73">
        <f>IF(G385="Vervalt",0,IF(J385="Inkoop bij 3e partij",Q385*(1+PDC!$F$28),0))</f>
        <v>0</v>
      </c>
      <c r="W385" s="73">
        <f>IF(G385="Vervalt",0,IF(J385="Inkoop bij 3e partij",P385*(1+PDC!$F$27)+IF(G385=0,0,IF(LEN(G385)=0,0,VLOOKUP($G385,PDC!$B$6:$I$74,7,FALSE))),0))</f>
        <v>0</v>
      </c>
      <c r="X385" s="74">
        <f>IF(G385="Vervalt",0,IF(J385="Inkoop bij 3e partij",0,IF(G385=0,0,IF(LEN(G385)=0,0,VLOOKUP($G385,PDC!$B$6:$I$74,5,FALSE)))))</f>
        <v>0</v>
      </c>
      <c r="Y385" s="74">
        <f>IF(G385="Vervalt",0,IF(J385="On-Net maken",$M385*PDC!$F$23+$N385*PDC!$F$24+PDC!$F$22+$O385,0))</f>
        <v>0</v>
      </c>
    </row>
    <row r="386" spans="1:25" x14ac:dyDescent="0.3">
      <c r="A386" s="149" t="str">
        <f>IF(LEN(LocatieLijst!A386)=0,"",LocatieLijst!A386)</f>
        <v/>
      </c>
      <c r="B386" s="149" t="str">
        <f>IF(LEN(LocatieLijst!B386)=0,"",LocatieLijst!B386)</f>
        <v/>
      </c>
      <c r="C386" s="149" t="str">
        <f>IF(LEN(LocatieLijst!C386)=0,"",LocatieLijst!C386)</f>
        <v/>
      </c>
      <c r="D386" s="149" t="str">
        <f>IF(LEN(LocatieLijst!D386)=0,"",LocatieLijst!D386)</f>
        <v/>
      </c>
      <c r="E386" s="149" t="str">
        <f>IF(LEN(LocatieLijst!E386)=0,"",LocatieLijst!E386)</f>
        <v/>
      </c>
      <c r="F386" s="149" t="str">
        <f>IF(LEN(LocatieLijst!F386)=0,"",LocatieLijst!F386)</f>
        <v/>
      </c>
      <c r="G386" s="149" t="str">
        <f>IF(LEN(LocatieLijst!K386)=0,"",LocatieLijst!K386)</f>
        <v/>
      </c>
      <c r="H386" s="150" t="str">
        <f>IF(G386="Vervalt","Vervalt",IF(G386=0,"",IF(LEN(G386)=0,"",(VLOOKUP($G386,PDC!$B$6:$I$74,2,FALSE)))))</f>
        <v/>
      </c>
      <c r="I386" s="149" t="str">
        <f>IF(LEN(LocatieLijst!M386)=0,"",LocatieLijst!M386)</f>
        <v/>
      </c>
      <c r="J386" s="2"/>
      <c r="K386" s="2"/>
      <c r="L386" s="3"/>
      <c r="M386" s="8"/>
      <c r="N386" s="8"/>
      <c r="O386" s="12"/>
      <c r="P386" s="4"/>
      <c r="Q386" s="4"/>
      <c r="R386" s="4"/>
      <c r="S386" s="72">
        <f t="shared" si="10"/>
        <v>0</v>
      </c>
      <c r="T386" s="72">
        <f>IF(G386="Vervalt",0,IF(G386=0,0,IF(LEN(G386)=0,0,(VLOOKUP($G386,PDC!$B$6:$I$74,6,FALSE)))))</f>
        <v>0</v>
      </c>
      <c r="U386" s="72">
        <f t="shared" si="11"/>
        <v>0</v>
      </c>
      <c r="V386" s="73">
        <f>IF(G386="Vervalt",0,IF(J386="Inkoop bij 3e partij",Q386*(1+PDC!$F$28),0))</f>
        <v>0</v>
      </c>
      <c r="W386" s="73">
        <f>IF(G386="Vervalt",0,IF(J386="Inkoop bij 3e partij",P386*(1+PDC!$F$27)+IF(G386=0,0,IF(LEN(G386)=0,0,VLOOKUP($G386,PDC!$B$6:$I$74,7,FALSE))),0))</f>
        <v>0</v>
      </c>
      <c r="X386" s="74">
        <f>IF(G386="Vervalt",0,IF(J386="Inkoop bij 3e partij",0,IF(G386=0,0,IF(LEN(G386)=0,0,VLOOKUP($G386,PDC!$B$6:$I$74,5,FALSE)))))</f>
        <v>0</v>
      </c>
      <c r="Y386" s="74">
        <f>IF(G386="Vervalt",0,IF(J386="On-Net maken",$M386*PDC!$F$23+$N386*PDC!$F$24+PDC!$F$22+$O386,0))</f>
        <v>0</v>
      </c>
    </row>
    <row r="387" spans="1:25" x14ac:dyDescent="0.3">
      <c r="A387" s="149" t="str">
        <f>IF(LEN(LocatieLijst!A387)=0,"",LocatieLijst!A387)</f>
        <v/>
      </c>
      <c r="B387" s="149" t="str">
        <f>IF(LEN(LocatieLijst!B387)=0,"",LocatieLijst!B387)</f>
        <v/>
      </c>
      <c r="C387" s="149" t="str">
        <f>IF(LEN(LocatieLijst!C387)=0,"",LocatieLijst!C387)</f>
        <v/>
      </c>
      <c r="D387" s="149" t="str">
        <f>IF(LEN(LocatieLijst!D387)=0,"",LocatieLijst!D387)</f>
        <v/>
      </c>
      <c r="E387" s="149" t="str">
        <f>IF(LEN(LocatieLijst!E387)=0,"",LocatieLijst!E387)</f>
        <v/>
      </c>
      <c r="F387" s="149" t="str">
        <f>IF(LEN(LocatieLijst!F387)=0,"",LocatieLijst!F387)</f>
        <v/>
      </c>
      <c r="G387" s="149" t="str">
        <f>IF(LEN(LocatieLijst!K387)=0,"",LocatieLijst!K387)</f>
        <v/>
      </c>
      <c r="H387" s="150" t="str">
        <f>IF(G387="Vervalt","Vervalt",IF(G387=0,"",IF(LEN(G387)=0,"",(VLOOKUP($G387,PDC!$B$6:$I$74,2,FALSE)))))</f>
        <v/>
      </c>
      <c r="I387" s="149" t="str">
        <f>IF(LEN(LocatieLijst!M387)=0,"",LocatieLijst!M387)</f>
        <v/>
      </c>
      <c r="J387" s="2"/>
      <c r="K387" s="2"/>
      <c r="L387" s="3"/>
      <c r="M387" s="8"/>
      <c r="N387" s="8"/>
      <c r="O387" s="12"/>
      <c r="P387" s="4"/>
      <c r="Q387" s="4"/>
      <c r="R387" s="4"/>
      <c r="S387" s="72">
        <f t="shared" si="10"/>
        <v>0</v>
      </c>
      <c r="T387" s="72">
        <f>IF(G387="Vervalt",0,IF(G387=0,0,IF(LEN(G387)=0,0,(VLOOKUP($G387,PDC!$B$6:$I$74,6,FALSE)))))</f>
        <v>0</v>
      </c>
      <c r="U387" s="72">
        <f t="shared" si="11"/>
        <v>0</v>
      </c>
      <c r="V387" s="73">
        <f>IF(G387="Vervalt",0,IF(J387="Inkoop bij 3e partij",Q387*(1+PDC!$F$28),0))</f>
        <v>0</v>
      </c>
      <c r="W387" s="73">
        <f>IF(G387="Vervalt",0,IF(J387="Inkoop bij 3e partij",P387*(1+PDC!$F$27)+IF(G387=0,0,IF(LEN(G387)=0,0,VLOOKUP($G387,PDC!$B$6:$I$74,7,FALSE))),0))</f>
        <v>0</v>
      </c>
      <c r="X387" s="74">
        <f>IF(G387="Vervalt",0,IF(J387="Inkoop bij 3e partij",0,IF(G387=0,0,IF(LEN(G387)=0,0,VLOOKUP($G387,PDC!$B$6:$I$74,5,FALSE)))))</f>
        <v>0</v>
      </c>
      <c r="Y387" s="74">
        <f>IF(G387="Vervalt",0,IF(J387="On-Net maken",$M387*PDC!$F$23+$N387*PDC!$F$24+PDC!$F$22+$O387,0))</f>
        <v>0</v>
      </c>
    </row>
    <row r="388" spans="1:25" x14ac:dyDescent="0.3">
      <c r="A388" s="149" t="str">
        <f>IF(LEN(LocatieLijst!A388)=0,"",LocatieLijst!A388)</f>
        <v/>
      </c>
      <c r="B388" s="149" t="str">
        <f>IF(LEN(LocatieLijst!B388)=0,"",LocatieLijst!B388)</f>
        <v/>
      </c>
      <c r="C388" s="149" t="str">
        <f>IF(LEN(LocatieLijst!C388)=0,"",LocatieLijst!C388)</f>
        <v/>
      </c>
      <c r="D388" s="149" t="str">
        <f>IF(LEN(LocatieLijst!D388)=0,"",LocatieLijst!D388)</f>
        <v/>
      </c>
      <c r="E388" s="149" t="str">
        <f>IF(LEN(LocatieLijst!E388)=0,"",LocatieLijst!E388)</f>
        <v/>
      </c>
      <c r="F388" s="149" t="str">
        <f>IF(LEN(LocatieLijst!F388)=0,"",LocatieLijst!F388)</f>
        <v/>
      </c>
      <c r="G388" s="149" t="str">
        <f>IF(LEN(LocatieLijst!K388)=0,"",LocatieLijst!K388)</f>
        <v/>
      </c>
      <c r="H388" s="150" t="str">
        <f>IF(G388="Vervalt","Vervalt",IF(G388=0,"",IF(LEN(G388)=0,"",(VLOOKUP($G388,PDC!$B$6:$I$74,2,FALSE)))))</f>
        <v/>
      </c>
      <c r="I388" s="149" t="str">
        <f>IF(LEN(LocatieLijst!M388)=0,"",LocatieLijst!M388)</f>
        <v/>
      </c>
      <c r="J388" s="2"/>
      <c r="K388" s="2"/>
      <c r="L388" s="3"/>
      <c r="M388" s="8"/>
      <c r="N388" s="8"/>
      <c r="O388" s="12"/>
      <c r="P388" s="4"/>
      <c r="Q388" s="4"/>
      <c r="R388" s="4"/>
      <c r="S388" s="72">
        <f t="shared" si="10"/>
        <v>0</v>
      </c>
      <c r="T388" s="72">
        <f>IF(G388="Vervalt",0,IF(G388=0,0,IF(LEN(G388)=0,0,(VLOOKUP($G388,PDC!$B$6:$I$74,6,FALSE)))))</f>
        <v>0</v>
      </c>
      <c r="U388" s="72">
        <f t="shared" si="11"/>
        <v>0</v>
      </c>
      <c r="V388" s="73">
        <f>IF(G388="Vervalt",0,IF(J388="Inkoop bij 3e partij",Q388*(1+PDC!$F$28),0))</f>
        <v>0</v>
      </c>
      <c r="W388" s="73">
        <f>IF(G388="Vervalt",0,IF(J388="Inkoop bij 3e partij",P388*(1+PDC!$F$27)+IF(G388=0,0,IF(LEN(G388)=0,0,VLOOKUP($G388,PDC!$B$6:$I$74,7,FALSE))),0))</f>
        <v>0</v>
      </c>
      <c r="X388" s="74">
        <f>IF(G388="Vervalt",0,IF(J388="Inkoop bij 3e partij",0,IF(G388=0,0,IF(LEN(G388)=0,0,VLOOKUP($G388,PDC!$B$6:$I$74,5,FALSE)))))</f>
        <v>0</v>
      </c>
      <c r="Y388" s="74">
        <f>IF(G388="Vervalt",0,IF(J388="On-Net maken",$M388*PDC!$F$23+$N388*PDC!$F$24+PDC!$F$22+$O388,0))</f>
        <v>0</v>
      </c>
    </row>
    <row r="389" spans="1:25" x14ac:dyDescent="0.3">
      <c r="A389" s="149" t="str">
        <f>IF(LEN(LocatieLijst!A389)=0,"",LocatieLijst!A389)</f>
        <v/>
      </c>
      <c r="B389" s="149" t="str">
        <f>IF(LEN(LocatieLijst!B389)=0,"",LocatieLijst!B389)</f>
        <v/>
      </c>
      <c r="C389" s="149" t="str">
        <f>IF(LEN(LocatieLijst!C389)=0,"",LocatieLijst!C389)</f>
        <v/>
      </c>
      <c r="D389" s="149" t="str">
        <f>IF(LEN(LocatieLijst!D389)=0,"",LocatieLijst!D389)</f>
        <v/>
      </c>
      <c r="E389" s="149" t="str">
        <f>IF(LEN(LocatieLijst!E389)=0,"",LocatieLijst!E389)</f>
        <v/>
      </c>
      <c r="F389" s="149" t="str">
        <f>IF(LEN(LocatieLijst!F389)=0,"",LocatieLijst!F389)</f>
        <v/>
      </c>
      <c r="G389" s="149" t="str">
        <f>IF(LEN(LocatieLijst!K389)=0,"",LocatieLijst!K389)</f>
        <v/>
      </c>
      <c r="H389" s="150" t="str">
        <f>IF(G389="Vervalt","Vervalt",IF(G389=0,"",IF(LEN(G389)=0,"",(VLOOKUP($G389,PDC!$B$6:$I$74,2,FALSE)))))</f>
        <v/>
      </c>
      <c r="I389" s="149" t="str">
        <f>IF(LEN(LocatieLijst!M389)=0,"",LocatieLijst!M389)</f>
        <v/>
      </c>
      <c r="J389" s="2"/>
      <c r="K389" s="2"/>
      <c r="L389" s="3"/>
      <c r="M389" s="8"/>
      <c r="N389" s="8"/>
      <c r="O389" s="12"/>
      <c r="P389" s="4"/>
      <c r="Q389" s="4"/>
      <c r="R389" s="4"/>
      <c r="S389" s="72">
        <f t="shared" si="10"/>
        <v>0</v>
      </c>
      <c r="T389" s="72">
        <f>IF(G389="Vervalt",0,IF(G389=0,0,IF(LEN(G389)=0,0,(VLOOKUP($G389,PDC!$B$6:$I$74,6,FALSE)))))</f>
        <v>0</v>
      </c>
      <c r="U389" s="72">
        <f t="shared" si="11"/>
        <v>0</v>
      </c>
      <c r="V389" s="73">
        <f>IF(G389="Vervalt",0,IF(J389="Inkoop bij 3e partij",Q389*(1+PDC!$F$28),0))</f>
        <v>0</v>
      </c>
      <c r="W389" s="73">
        <f>IF(G389="Vervalt",0,IF(J389="Inkoop bij 3e partij",P389*(1+PDC!$F$27)+IF(G389=0,0,IF(LEN(G389)=0,0,VLOOKUP($G389,PDC!$B$6:$I$74,7,FALSE))),0))</f>
        <v>0</v>
      </c>
      <c r="X389" s="74">
        <f>IF(G389="Vervalt",0,IF(J389="Inkoop bij 3e partij",0,IF(G389=0,0,IF(LEN(G389)=0,0,VLOOKUP($G389,PDC!$B$6:$I$74,5,FALSE)))))</f>
        <v>0</v>
      </c>
      <c r="Y389" s="74">
        <f>IF(G389="Vervalt",0,IF(J389="On-Net maken",$M389*PDC!$F$23+$N389*PDC!$F$24+PDC!$F$22+$O389,0))</f>
        <v>0</v>
      </c>
    </row>
    <row r="390" spans="1:25" x14ac:dyDescent="0.3">
      <c r="A390" s="149" t="str">
        <f>IF(LEN(LocatieLijst!A390)=0,"",LocatieLijst!A390)</f>
        <v/>
      </c>
      <c r="B390" s="149" t="str">
        <f>IF(LEN(LocatieLijst!B390)=0,"",LocatieLijst!B390)</f>
        <v/>
      </c>
      <c r="C390" s="149" t="str">
        <f>IF(LEN(LocatieLijst!C390)=0,"",LocatieLijst!C390)</f>
        <v/>
      </c>
      <c r="D390" s="149" t="str">
        <f>IF(LEN(LocatieLijst!D390)=0,"",LocatieLijst!D390)</f>
        <v/>
      </c>
      <c r="E390" s="149" t="str">
        <f>IF(LEN(LocatieLijst!E390)=0,"",LocatieLijst!E390)</f>
        <v/>
      </c>
      <c r="F390" s="149" t="str">
        <f>IF(LEN(LocatieLijst!F390)=0,"",LocatieLijst!F390)</f>
        <v/>
      </c>
      <c r="G390" s="149" t="str">
        <f>IF(LEN(LocatieLijst!K390)=0,"",LocatieLijst!K390)</f>
        <v/>
      </c>
      <c r="H390" s="150" t="str">
        <f>IF(G390="Vervalt","Vervalt",IF(G390=0,"",IF(LEN(G390)=0,"",(VLOOKUP($G390,PDC!$B$6:$I$74,2,FALSE)))))</f>
        <v/>
      </c>
      <c r="I390" s="149" t="str">
        <f>IF(LEN(LocatieLijst!M390)=0,"",LocatieLijst!M390)</f>
        <v/>
      </c>
      <c r="J390" s="2"/>
      <c r="K390" s="2"/>
      <c r="L390" s="3"/>
      <c r="M390" s="8"/>
      <c r="N390" s="8"/>
      <c r="O390" s="12"/>
      <c r="P390" s="4"/>
      <c r="Q390" s="4"/>
      <c r="R390" s="4"/>
      <c r="S390" s="72">
        <f t="shared" si="10"/>
        <v>0</v>
      </c>
      <c r="T390" s="72">
        <f>IF(G390="Vervalt",0,IF(G390=0,0,IF(LEN(G390)=0,0,(VLOOKUP($G390,PDC!$B$6:$I$74,6,FALSE)))))</f>
        <v>0</v>
      </c>
      <c r="U390" s="72">
        <f t="shared" si="11"/>
        <v>0</v>
      </c>
      <c r="V390" s="73">
        <f>IF(G390="Vervalt",0,IF(J390="Inkoop bij 3e partij",Q390*(1+PDC!$F$28),0))</f>
        <v>0</v>
      </c>
      <c r="W390" s="73">
        <f>IF(G390="Vervalt",0,IF(J390="Inkoop bij 3e partij",P390*(1+PDC!$F$27)+IF(G390=0,0,IF(LEN(G390)=0,0,VLOOKUP($G390,PDC!$B$6:$I$74,7,FALSE))),0))</f>
        <v>0</v>
      </c>
      <c r="X390" s="74">
        <f>IF(G390="Vervalt",0,IF(J390="Inkoop bij 3e partij",0,IF(G390=0,0,IF(LEN(G390)=0,0,VLOOKUP($G390,PDC!$B$6:$I$74,5,FALSE)))))</f>
        <v>0</v>
      </c>
      <c r="Y390" s="74">
        <f>IF(G390="Vervalt",0,IF(J390="On-Net maken",$M390*PDC!$F$23+$N390*PDC!$F$24+PDC!$F$22+$O390,0))</f>
        <v>0</v>
      </c>
    </row>
    <row r="391" spans="1:25" x14ac:dyDescent="0.3">
      <c r="A391" s="149" t="str">
        <f>IF(LEN(LocatieLijst!A391)=0,"",LocatieLijst!A391)</f>
        <v/>
      </c>
      <c r="B391" s="149" t="str">
        <f>IF(LEN(LocatieLijst!B391)=0,"",LocatieLijst!B391)</f>
        <v/>
      </c>
      <c r="C391" s="149" t="str">
        <f>IF(LEN(LocatieLijst!C391)=0,"",LocatieLijst!C391)</f>
        <v/>
      </c>
      <c r="D391" s="149" t="str">
        <f>IF(LEN(LocatieLijst!D391)=0,"",LocatieLijst!D391)</f>
        <v/>
      </c>
      <c r="E391" s="149" t="str">
        <f>IF(LEN(LocatieLijst!E391)=0,"",LocatieLijst!E391)</f>
        <v/>
      </c>
      <c r="F391" s="149" t="str">
        <f>IF(LEN(LocatieLijst!F391)=0,"",LocatieLijst!F391)</f>
        <v/>
      </c>
      <c r="G391" s="149" t="str">
        <f>IF(LEN(LocatieLijst!K391)=0,"",LocatieLijst!K391)</f>
        <v/>
      </c>
      <c r="H391" s="150" t="str">
        <f>IF(G391="Vervalt","Vervalt",IF(G391=0,"",IF(LEN(G391)=0,"",(VLOOKUP($G391,PDC!$B$6:$I$74,2,FALSE)))))</f>
        <v/>
      </c>
      <c r="I391" s="149" t="str">
        <f>IF(LEN(LocatieLijst!M391)=0,"",LocatieLijst!M391)</f>
        <v/>
      </c>
      <c r="J391" s="2"/>
      <c r="K391" s="2"/>
      <c r="L391" s="3"/>
      <c r="M391" s="8"/>
      <c r="N391" s="8"/>
      <c r="O391" s="12"/>
      <c r="P391" s="4"/>
      <c r="Q391" s="4"/>
      <c r="R391" s="4"/>
      <c r="S391" s="72">
        <f t="shared" si="10"/>
        <v>0</v>
      </c>
      <c r="T391" s="72">
        <f>IF(G391="Vervalt",0,IF(G391=0,0,IF(LEN(G391)=0,0,(VLOOKUP($G391,PDC!$B$6:$I$74,6,FALSE)))))</f>
        <v>0</v>
      </c>
      <c r="U391" s="72">
        <f t="shared" si="11"/>
        <v>0</v>
      </c>
      <c r="V391" s="73">
        <f>IF(G391="Vervalt",0,IF(J391="Inkoop bij 3e partij",Q391*(1+PDC!$F$28),0))</f>
        <v>0</v>
      </c>
      <c r="W391" s="73">
        <f>IF(G391="Vervalt",0,IF(J391="Inkoop bij 3e partij",P391*(1+PDC!$F$27)+IF(G391=0,0,IF(LEN(G391)=0,0,VLOOKUP($G391,PDC!$B$6:$I$74,7,FALSE))),0))</f>
        <v>0</v>
      </c>
      <c r="X391" s="74">
        <f>IF(G391="Vervalt",0,IF(J391="Inkoop bij 3e partij",0,IF(G391=0,0,IF(LEN(G391)=0,0,VLOOKUP($G391,PDC!$B$6:$I$74,5,FALSE)))))</f>
        <v>0</v>
      </c>
      <c r="Y391" s="74">
        <f>IF(G391="Vervalt",0,IF(J391="On-Net maken",$M391*PDC!$F$23+$N391*PDC!$F$24+PDC!$F$22+$O391,0))</f>
        <v>0</v>
      </c>
    </row>
    <row r="392" spans="1:25" x14ac:dyDescent="0.3">
      <c r="A392" s="149" t="str">
        <f>IF(LEN(LocatieLijst!A392)=0,"",LocatieLijst!A392)</f>
        <v/>
      </c>
      <c r="B392" s="149" t="str">
        <f>IF(LEN(LocatieLijst!B392)=0,"",LocatieLijst!B392)</f>
        <v/>
      </c>
      <c r="C392" s="149" t="str">
        <f>IF(LEN(LocatieLijst!C392)=0,"",LocatieLijst!C392)</f>
        <v/>
      </c>
      <c r="D392" s="149" t="str">
        <f>IF(LEN(LocatieLijst!D392)=0,"",LocatieLijst!D392)</f>
        <v/>
      </c>
      <c r="E392" s="149" t="str">
        <f>IF(LEN(LocatieLijst!E392)=0,"",LocatieLijst!E392)</f>
        <v/>
      </c>
      <c r="F392" s="149" t="str">
        <f>IF(LEN(LocatieLijst!F392)=0,"",LocatieLijst!F392)</f>
        <v/>
      </c>
      <c r="G392" s="149" t="str">
        <f>IF(LEN(LocatieLijst!K392)=0,"",LocatieLijst!K392)</f>
        <v/>
      </c>
      <c r="H392" s="150" t="str">
        <f>IF(G392="Vervalt","Vervalt",IF(G392=0,"",IF(LEN(G392)=0,"",(VLOOKUP($G392,PDC!$B$6:$I$74,2,FALSE)))))</f>
        <v/>
      </c>
      <c r="I392" s="149" t="str">
        <f>IF(LEN(LocatieLijst!M392)=0,"",LocatieLijst!M392)</f>
        <v/>
      </c>
      <c r="J392" s="2"/>
      <c r="K392" s="2"/>
      <c r="L392" s="3"/>
      <c r="M392" s="8"/>
      <c r="N392" s="8"/>
      <c r="O392" s="12"/>
      <c r="P392" s="4"/>
      <c r="Q392" s="4"/>
      <c r="R392" s="4"/>
      <c r="S392" s="72">
        <f t="shared" si="10"/>
        <v>0</v>
      </c>
      <c r="T392" s="72">
        <f>IF(G392="Vervalt",0,IF(G392=0,0,IF(LEN(G392)=0,0,(VLOOKUP($G392,PDC!$B$6:$I$74,6,FALSE)))))</f>
        <v>0</v>
      </c>
      <c r="U392" s="72">
        <f t="shared" si="11"/>
        <v>0</v>
      </c>
      <c r="V392" s="73">
        <f>IF(G392="Vervalt",0,IF(J392="Inkoop bij 3e partij",Q392*(1+PDC!$F$28),0))</f>
        <v>0</v>
      </c>
      <c r="W392" s="73">
        <f>IF(G392="Vervalt",0,IF(J392="Inkoop bij 3e partij",P392*(1+PDC!$F$27)+IF(G392=0,0,IF(LEN(G392)=0,0,VLOOKUP($G392,PDC!$B$6:$I$74,7,FALSE))),0))</f>
        <v>0</v>
      </c>
      <c r="X392" s="74">
        <f>IF(G392="Vervalt",0,IF(J392="Inkoop bij 3e partij",0,IF(G392=0,0,IF(LEN(G392)=0,0,VLOOKUP($G392,PDC!$B$6:$I$74,5,FALSE)))))</f>
        <v>0</v>
      </c>
      <c r="Y392" s="74">
        <f>IF(G392="Vervalt",0,IF(J392="On-Net maken",$M392*PDC!$F$23+$N392*PDC!$F$24+PDC!$F$22+$O392,0))</f>
        <v>0</v>
      </c>
    </row>
    <row r="393" spans="1:25" x14ac:dyDescent="0.3">
      <c r="A393" s="149" t="str">
        <f>IF(LEN(LocatieLijst!A393)=0,"",LocatieLijst!A393)</f>
        <v/>
      </c>
      <c r="B393" s="149" t="str">
        <f>IF(LEN(LocatieLijst!B393)=0,"",LocatieLijst!B393)</f>
        <v/>
      </c>
      <c r="C393" s="149" t="str">
        <f>IF(LEN(LocatieLijst!C393)=0,"",LocatieLijst!C393)</f>
        <v/>
      </c>
      <c r="D393" s="149" t="str">
        <f>IF(LEN(LocatieLijst!D393)=0,"",LocatieLijst!D393)</f>
        <v/>
      </c>
      <c r="E393" s="149" t="str">
        <f>IF(LEN(LocatieLijst!E393)=0,"",LocatieLijst!E393)</f>
        <v/>
      </c>
      <c r="F393" s="149" t="str">
        <f>IF(LEN(LocatieLijst!F393)=0,"",LocatieLijst!F393)</f>
        <v/>
      </c>
      <c r="G393" s="149" t="str">
        <f>IF(LEN(LocatieLijst!K393)=0,"",LocatieLijst!K393)</f>
        <v/>
      </c>
      <c r="H393" s="150" t="str">
        <f>IF(G393="Vervalt","Vervalt",IF(G393=0,"",IF(LEN(G393)=0,"",(VLOOKUP($G393,PDC!$B$6:$I$74,2,FALSE)))))</f>
        <v/>
      </c>
      <c r="I393" s="149" t="str">
        <f>IF(LEN(LocatieLijst!M393)=0,"",LocatieLijst!M393)</f>
        <v/>
      </c>
      <c r="J393" s="2"/>
      <c r="K393" s="2"/>
      <c r="L393" s="3"/>
      <c r="M393" s="8"/>
      <c r="N393" s="8"/>
      <c r="O393" s="12"/>
      <c r="P393" s="4"/>
      <c r="Q393" s="4"/>
      <c r="R393" s="4"/>
      <c r="S393" s="72">
        <f t="shared" si="10"/>
        <v>0</v>
      </c>
      <c r="T393" s="72">
        <f>IF(G393="Vervalt",0,IF(G393=0,0,IF(LEN(G393)=0,0,(VLOOKUP($G393,PDC!$B$6:$I$74,6,FALSE)))))</f>
        <v>0</v>
      </c>
      <c r="U393" s="72">
        <f t="shared" si="11"/>
        <v>0</v>
      </c>
      <c r="V393" s="73">
        <f>IF(G393="Vervalt",0,IF(J393="Inkoop bij 3e partij",Q393*(1+PDC!$F$28),0))</f>
        <v>0</v>
      </c>
      <c r="W393" s="73">
        <f>IF(G393="Vervalt",0,IF(J393="Inkoop bij 3e partij",P393*(1+PDC!$F$27)+IF(G393=0,0,IF(LEN(G393)=0,0,VLOOKUP($G393,PDC!$B$6:$I$74,7,FALSE))),0))</f>
        <v>0</v>
      </c>
      <c r="X393" s="74">
        <f>IF(G393="Vervalt",0,IF(J393="Inkoop bij 3e partij",0,IF(G393=0,0,IF(LEN(G393)=0,0,VLOOKUP($G393,PDC!$B$6:$I$74,5,FALSE)))))</f>
        <v>0</v>
      </c>
      <c r="Y393" s="74">
        <f>IF(G393="Vervalt",0,IF(J393="On-Net maken",$M393*PDC!$F$23+$N393*PDC!$F$24+PDC!$F$22+$O393,0))</f>
        <v>0</v>
      </c>
    </row>
    <row r="394" spans="1:25" x14ac:dyDescent="0.3">
      <c r="A394" s="149" t="str">
        <f>IF(LEN(LocatieLijst!A394)=0,"",LocatieLijst!A394)</f>
        <v/>
      </c>
      <c r="B394" s="149" t="str">
        <f>IF(LEN(LocatieLijst!B394)=0,"",LocatieLijst!B394)</f>
        <v/>
      </c>
      <c r="C394" s="149" t="str">
        <f>IF(LEN(LocatieLijst!C394)=0,"",LocatieLijst!C394)</f>
        <v/>
      </c>
      <c r="D394" s="149" t="str">
        <f>IF(LEN(LocatieLijst!D394)=0,"",LocatieLijst!D394)</f>
        <v/>
      </c>
      <c r="E394" s="149" t="str">
        <f>IF(LEN(LocatieLijst!E394)=0,"",LocatieLijst!E394)</f>
        <v/>
      </c>
      <c r="F394" s="149" t="str">
        <f>IF(LEN(LocatieLijst!F394)=0,"",LocatieLijst!F394)</f>
        <v/>
      </c>
      <c r="G394" s="149" t="str">
        <f>IF(LEN(LocatieLijst!K394)=0,"",LocatieLijst!K394)</f>
        <v/>
      </c>
      <c r="H394" s="150" t="str">
        <f>IF(G394="Vervalt","Vervalt",IF(G394=0,"",IF(LEN(G394)=0,"",(VLOOKUP($G394,PDC!$B$6:$I$74,2,FALSE)))))</f>
        <v/>
      </c>
      <c r="I394" s="149" t="str">
        <f>IF(LEN(LocatieLijst!M394)=0,"",LocatieLijst!M394)</f>
        <v/>
      </c>
      <c r="J394" s="2"/>
      <c r="K394" s="2"/>
      <c r="L394" s="3"/>
      <c r="M394" s="8"/>
      <c r="N394" s="8"/>
      <c r="O394" s="12"/>
      <c r="P394" s="4"/>
      <c r="Q394" s="4"/>
      <c r="R394" s="4"/>
      <c r="S394" s="72">
        <f t="shared" si="10"/>
        <v>0</v>
      </c>
      <c r="T394" s="72">
        <f>IF(G394="Vervalt",0,IF(G394=0,0,IF(LEN(G394)=0,0,(VLOOKUP($G394,PDC!$B$6:$I$74,6,FALSE)))))</f>
        <v>0</v>
      </c>
      <c r="U394" s="72">
        <f t="shared" si="11"/>
        <v>0</v>
      </c>
      <c r="V394" s="73">
        <f>IF(G394="Vervalt",0,IF(J394="Inkoop bij 3e partij",Q394*(1+PDC!$F$28),0))</f>
        <v>0</v>
      </c>
      <c r="W394" s="73">
        <f>IF(G394="Vervalt",0,IF(J394="Inkoop bij 3e partij",P394*(1+PDC!$F$27)+IF(G394=0,0,IF(LEN(G394)=0,0,VLOOKUP($G394,PDC!$B$6:$I$74,7,FALSE))),0))</f>
        <v>0</v>
      </c>
      <c r="X394" s="74">
        <f>IF(G394="Vervalt",0,IF(J394="Inkoop bij 3e partij",0,IF(G394=0,0,IF(LEN(G394)=0,0,VLOOKUP($G394,PDC!$B$6:$I$74,5,FALSE)))))</f>
        <v>0</v>
      </c>
      <c r="Y394" s="74">
        <f>IF(G394="Vervalt",0,IF(J394="On-Net maken",$M394*PDC!$F$23+$N394*PDC!$F$24+PDC!$F$22+$O394,0))</f>
        <v>0</v>
      </c>
    </row>
    <row r="395" spans="1:25" x14ac:dyDescent="0.3">
      <c r="A395" s="149" t="str">
        <f>IF(LEN(LocatieLijst!A395)=0,"",LocatieLijst!A395)</f>
        <v/>
      </c>
      <c r="B395" s="149" t="str">
        <f>IF(LEN(LocatieLijst!B395)=0,"",LocatieLijst!B395)</f>
        <v/>
      </c>
      <c r="C395" s="149" t="str">
        <f>IF(LEN(LocatieLijst!C395)=0,"",LocatieLijst!C395)</f>
        <v/>
      </c>
      <c r="D395" s="149" t="str">
        <f>IF(LEN(LocatieLijst!D395)=0,"",LocatieLijst!D395)</f>
        <v/>
      </c>
      <c r="E395" s="149" t="str">
        <f>IF(LEN(LocatieLijst!E395)=0,"",LocatieLijst!E395)</f>
        <v/>
      </c>
      <c r="F395" s="149" t="str">
        <f>IF(LEN(LocatieLijst!F395)=0,"",LocatieLijst!F395)</f>
        <v/>
      </c>
      <c r="G395" s="149" t="str">
        <f>IF(LEN(LocatieLijst!K395)=0,"",LocatieLijst!K395)</f>
        <v/>
      </c>
      <c r="H395" s="150" t="str">
        <f>IF(G395="Vervalt","Vervalt",IF(G395=0,"",IF(LEN(G395)=0,"",(VLOOKUP($G395,PDC!$B$6:$I$74,2,FALSE)))))</f>
        <v/>
      </c>
      <c r="I395" s="149" t="str">
        <f>IF(LEN(LocatieLijst!M395)=0,"",LocatieLijst!M395)</f>
        <v/>
      </c>
      <c r="J395" s="2"/>
      <c r="K395" s="2"/>
      <c r="L395" s="3"/>
      <c r="M395" s="8"/>
      <c r="N395" s="8"/>
      <c r="O395" s="12"/>
      <c r="P395" s="4"/>
      <c r="Q395" s="4"/>
      <c r="R395" s="4"/>
      <c r="S395" s="72">
        <f t="shared" si="10"/>
        <v>0</v>
      </c>
      <c r="T395" s="72">
        <f>IF(G395="Vervalt",0,IF(G395=0,0,IF(LEN(G395)=0,0,(VLOOKUP($G395,PDC!$B$6:$I$74,6,FALSE)))))</f>
        <v>0</v>
      </c>
      <c r="U395" s="72">
        <f t="shared" si="11"/>
        <v>0</v>
      </c>
      <c r="V395" s="73">
        <f>IF(G395="Vervalt",0,IF(J395="Inkoop bij 3e partij",Q395*(1+PDC!$F$28),0))</f>
        <v>0</v>
      </c>
      <c r="W395" s="73">
        <f>IF(G395="Vervalt",0,IF(J395="Inkoop bij 3e partij",P395*(1+PDC!$F$27)+IF(G395=0,0,IF(LEN(G395)=0,0,VLOOKUP($G395,PDC!$B$6:$I$74,7,FALSE))),0))</f>
        <v>0</v>
      </c>
      <c r="X395" s="74">
        <f>IF(G395="Vervalt",0,IF(J395="Inkoop bij 3e partij",0,IF(G395=0,0,IF(LEN(G395)=0,0,VLOOKUP($G395,PDC!$B$6:$I$74,5,FALSE)))))</f>
        <v>0</v>
      </c>
      <c r="Y395" s="74">
        <f>IF(G395="Vervalt",0,IF(J395="On-Net maken",$M395*PDC!$F$23+$N395*PDC!$F$24+PDC!$F$22+$O395,0))</f>
        <v>0</v>
      </c>
    </row>
    <row r="396" spans="1:25" x14ac:dyDescent="0.3">
      <c r="A396" s="149" t="str">
        <f>IF(LEN(LocatieLijst!A396)=0,"",LocatieLijst!A396)</f>
        <v/>
      </c>
      <c r="B396" s="149" t="str">
        <f>IF(LEN(LocatieLijst!B396)=0,"",LocatieLijst!B396)</f>
        <v/>
      </c>
      <c r="C396" s="149" t="str">
        <f>IF(LEN(LocatieLijst!C396)=0,"",LocatieLijst!C396)</f>
        <v/>
      </c>
      <c r="D396" s="149" t="str">
        <f>IF(LEN(LocatieLijst!D396)=0,"",LocatieLijst!D396)</f>
        <v/>
      </c>
      <c r="E396" s="149" t="str">
        <f>IF(LEN(LocatieLijst!E396)=0,"",LocatieLijst!E396)</f>
        <v/>
      </c>
      <c r="F396" s="149" t="str">
        <f>IF(LEN(LocatieLijst!F396)=0,"",LocatieLijst!F396)</f>
        <v/>
      </c>
      <c r="G396" s="149" t="str">
        <f>IF(LEN(LocatieLijst!K396)=0,"",LocatieLijst!K396)</f>
        <v/>
      </c>
      <c r="H396" s="150" t="str">
        <f>IF(G396="Vervalt","Vervalt",IF(G396=0,"",IF(LEN(G396)=0,"",(VLOOKUP($G396,PDC!$B$6:$I$74,2,FALSE)))))</f>
        <v/>
      </c>
      <c r="I396" s="149" t="str">
        <f>IF(LEN(LocatieLijst!M396)=0,"",LocatieLijst!M396)</f>
        <v/>
      </c>
      <c r="J396" s="2"/>
      <c r="K396" s="2"/>
      <c r="L396" s="3"/>
      <c r="M396" s="8"/>
      <c r="N396" s="8"/>
      <c r="O396" s="12"/>
      <c r="P396" s="4"/>
      <c r="Q396" s="4"/>
      <c r="R396" s="4"/>
      <c r="S396" s="72">
        <f t="shared" si="10"/>
        <v>0</v>
      </c>
      <c r="T396" s="72">
        <f>IF(G396="Vervalt",0,IF(G396=0,0,IF(LEN(G396)=0,0,(VLOOKUP($G396,PDC!$B$6:$I$74,6,FALSE)))))</f>
        <v>0</v>
      </c>
      <c r="U396" s="72">
        <f t="shared" si="11"/>
        <v>0</v>
      </c>
      <c r="V396" s="73">
        <f>IF(G396="Vervalt",0,IF(J396="Inkoop bij 3e partij",Q396*(1+PDC!$F$28),0))</f>
        <v>0</v>
      </c>
      <c r="W396" s="73">
        <f>IF(G396="Vervalt",0,IF(J396="Inkoop bij 3e partij",P396*(1+PDC!$F$27)+IF(G396=0,0,IF(LEN(G396)=0,0,VLOOKUP($G396,PDC!$B$6:$I$74,7,FALSE))),0))</f>
        <v>0</v>
      </c>
      <c r="X396" s="74">
        <f>IF(G396="Vervalt",0,IF(J396="Inkoop bij 3e partij",0,IF(G396=0,0,IF(LEN(G396)=0,0,VLOOKUP($G396,PDC!$B$6:$I$74,5,FALSE)))))</f>
        <v>0</v>
      </c>
      <c r="Y396" s="74">
        <f>IF(G396="Vervalt",0,IF(J396="On-Net maken",$M396*PDC!$F$23+$N396*PDC!$F$24+PDC!$F$22+$O396,0))</f>
        <v>0</v>
      </c>
    </row>
    <row r="397" spans="1:25" x14ac:dyDescent="0.3">
      <c r="A397" s="149" t="str">
        <f>IF(LEN(LocatieLijst!A397)=0,"",LocatieLijst!A397)</f>
        <v/>
      </c>
      <c r="B397" s="149" t="str">
        <f>IF(LEN(LocatieLijst!B397)=0,"",LocatieLijst!B397)</f>
        <v/>
      </c>
      <c r="C397" s="149" t="str">
        <f>IF(LEN(LocatieLijst!C397)=0,"",LocatieLijst!C397)</f>
        <v/>
      </c>
      <c r="D397" s="149" t="str">
        <f>IF(LEN(LocatieLijst!D397)=0,"",LocatieLijst!D397)</f>
        <v/>
      </c>
      <c r="E397" s="149" t="str">
        <f>IF(LEN(LocatieLijst!E397)=0,"",LocatieLijst!E397)</f>
        <v/>
      </c>
      <c r="F397" s="149" t="str">
        <f>IF(LEN(LocatieLijst!F397)=0,"",LocatieLijst!F397)</f>
        <v/>
      </c>
      <c r="G397" s="149" t="str">
        <f>IF(LEN(LocatieLijst!K397)=0,"",LocatieLijst!K397)</f>
        <v/>
      </c>
      <c r="H397" s="150" t="str">
        <f>IF(G397="Vervalt","Vervalt",IF(G397=0,"",IF(LEN(G397)=0,"",(VLOOKUP($G397,PDC!$B$6:$I$74,2,FALSE)))))</f>
        <v/>
      </c>
      <c r="I397" s="149" t="str">
        <f>IF(LEN(LocatieLijst!M397)=0,"",LocatieLijst!M397)</f>
        <v/>
      </c>
      <c r="J397" s="2"/>
      <c r="K397" s="2"/>
      <c r="L397" s="3"/>
      <c r="M397" s="8"/>
      <c r="N397" s="8"/>
      <c r="O397" s="12"/>
      <c r="P397" s="4"/>
      <c r="Q397" s="4"/>
      <c r="R397" s="4"/>
      <c r="S397" s="72">
        <f t="shared" ref="S397:S460" si="12">IF(J397="Inkoop bij 3e partij",V397,X397)</f>
        <v>0</v>
      </c>
      <c r="T397" s="72">
        <f>IF(G397="Vervalt",0,IF(G397=0,0,IF(LEN(G397)=0,0,(VLOOKUP($G397,PDC!$B$6:$I$74,6,FALSE)))))</f>
        <v>0</v>
      </c>
      <c r="U397" s="72">
        <f t="shared" ref="U397:U460" si="13">IF(J397="On-Net maken",Y397,IF(J397="Inkoop bij 3e partij",W397,0))</f>
        <v>0</v>
      </c>
      <c r="V397" s="73">
        <f>IF(G397="Vervalt",0,IF(J397="Inkoop bij 3e partij",Q397*(1+PDC!$F$28),0))</f>
        <v>0</v>
      </c>
      <c r="W397" s="73">
        <f>IF(G397="Vervalt",0,IF(J397="Inkoop bij 3e partij",P397*(1+PDC!$F$27)+IF(G397=0,0,IF(LEN(G397)=0,0,VLOOKUP($G397,PDC!$B$6:$I$74,7,FALSE))),0))</f>
        <v>0</v>
      </c>
      <c r="X397" s="74">
        <f>IF(G397="Vervalt",0,IF(J397="Inkoop bij 3e partij",0,IF(G397=0,0,IF(LEN(G397)=0,0,VLOOKUP($G397,PDC!$B$6:$I$74,5,FALSE)))))</f>
        <v>0</v>
      </c>
      <c r="Y397" s="74">
        <f>IF(G397="Vervalt",0,IF(J397="On-Net maken",$M397*PDC!$F$23+$N397*PDC!$F$24+PDC!$F$22+$O397,0))</f>
        <v>0</v>
      </c>
    </row>
    <row r="398" spans="1:25" x14ac:dyDescent="0.3">
      <c r="A398" s="149" t="str">
        <f>IF(LEN(LocatieLijst!A398)=0,"",LocatieLijst!A398)</f>
        <v/>
      </c>
      <c r="B398" s="149" t="str">
        <f>IF(LEN(LocatieLijst!B398)=0,"",LocatieLijst!B398)</f>
        <v/>
      </c>
      <c r="C398" s="149" t="str">
        <f>IF(LEN(LocatieLijst!C398)=0,"",LocatieLijst!C398)</f>
        <v/>
      </c>
      <c r="D398" s="149" t="str">
        <f>IF(LEN(LocatieLijst!D398)=0,"",LocatieLijst!D398)</f>
        <v/>
      </c>
      <c r="E398" s="149" t="str">
        <f>IF(LEN(LocatieLijst!E398)=0,"",LocatieLijst!E398)</f>
        <v/>
      </c>
      <c r="F398" s="149" t="str">
        <f>IF(LEN(LocatieLijst!F398)=0,"",LocatieLijst!F398)</f>
        <v/>
      </c>
      <c r="G398" s="149" t="str">
        <f>IF(LEN(LocatieLijst!K398)=0,"",LocatieLijst!K398)</f>
        <v/>
      </c>
      <c r="H398" s="150" t="str">
        <f>IF(G398="Vervalt","Vervalt",IF(G398=0,"",IF(LEN(G398)=0,"",(VLOOKUP($G398,PDC!$B$6:$I$74,2,FALSE)))))</f>
        <v/>
      </c>
      <c r="I398" s="149" t="str">
        <f>IF(LEN(LocatieLijst!M398)=0,"",LocatieLijst!M398)</f>
        <v/>
      </c>
      <c r="J398" s="2"/>
      <c r="K398" s="2"/>
      <c r="L398" s="3"/>
      <c r="M398" s="8"/>
      <c r="N398" s="8"/>
      <c r="O398" s="12"/>
      <c r="P398" s="4"/>
      <c r="Q398" s="4"/>
      <c r="R398" s="4"/>
      <c r="S398" s="72">
        <f t="shared" si="12"/>
        <v>0</v>
      </c>
      <c r="T398" s="72">
        <f>IF(G398="Vervalt",0,IF(G398=0,0,IF(LEN(G398)=0,0,(VLOOKUP($G398,PDC!$B$6:$I$74,6,FALSE)))))</f>
        <v>0</v>
      </c>
      <c r="U398" s="72">
        <f t="shared" si="13"/>
        <v>0</v>
      </c>
      <c r="V398" s="73">
        <f>IF(G398="Vervalt",0,IF(J398="Inkoop bij 3e partij",Q398*(1+PDC!$F$28),0))</f>
        <v>0</v>
      </c>
      <c r="W398" s="73">
        <f>IF(G398="Vervalt",0,IF(J398="Inkoop bij 3e partij",P398*(1+PDC!$F$27)+IF(G398=0,0,IF(LEN(G398)=0,0,VLOOKUP($G398,PDC!$B$6:$I$74,7,FALSE))),0))</f>
        <v>0</v>
      </c>
      <c r="X398" s="74">
        <f>IF(G398="Vervalt",0,IF(J398="Inkoop bij 3e partij",0,IF(G398=0,0,IF(LEN(G398)=0,0,VLOOKUP($G398,PDC!$B$6:$I$74,5,FALSE)))))</f>
        <v>0</v>
      </c>
      <c r="Y398" s="74">
        <f>IF(G398="Vervalt",0,IF(J398="On-Net maken",$M398*PDC!$F$23+$N398*PDC!$F$24+PDC!$F$22+$O398,0))</f>
        <v>0</v>
      </c>
    </row>
    <row r="399" spans="1:25" x14ac:dyDescent="0.3">
      <c r="A399" s="149" t="str">
        <f>IF(LEN(LocatieLijst!A399)=0,"",LocatieLijst!A399)</f>
        <v/>
      </c>
      <c r="B399" s="149" t="str">
        <f>IF(LEN(LocatieLijst!B399)=0,"",LocatieLijst!B399)</f>
        <v/>
      </c>
      <c r="C399" s="149" t="str">
        <f>IF(LEN(LocatieLijst!C399)=0,"",LocatieLijst!C399)</f>
        <v/>
      </c>
      <c r="D399" s="149" t="str">
        <f>IF(LEN(LocatieLijst!D399)=0,"",LocatieLijst!D399)</f>
        <v/>
      </c>
      <c r="E399" s="149" t="str">
        <f>IF(LEN(LocatieLijst!E399)=0,"",LocatieLijst!E399)</f>
        <v/>
      </c>
      <c r="F399" s="149" t="str">
        <f>IF(LEN(LocatieLijst!F399)=0,"",LocatieLijst!F399)</f>
        <v/>
      </c>
      <c r="G399" s="149" t="str">
        <f>IF(LEN(LocatieLijst!K399)=0,"",LocatieLijst!K399)</f>
        <v/>
      </c>
      <c r="H399" s="150" t="str">
        <f>IF(G399="Vervalt","Vervalt",IF(G399=0,"",IF(LEN(G399)=0,"",(VLOOKUP($G399,PDC!$B$6:$I$74,2,FALSE)))))</f>
        <v/>
      </c>
      <c r="I399" s="149" t="str">
        <f>IF(LEN(LocatieLijst!M399)=0,"",LocatieLijst!M399)</f>
        <v/>
      </c>
      <c r="J399" s="2"/>
      <c r="K399" s="2"/>
      <c r="L399" s="3"/>
      <c r="M399" s="8"/>
      <c r="N399" s="8"/>
      <c r="O399" s="12"/>
      <c r="P399" s="4"/>
      <c r="Q399" s="4"/>
      <c r="R399" s="4"/>
      <c r="S399" s="72">
        <f t="shared" si="12"/>
        <v>0</v>
      </c>
      <c r="T399" s="72">
        <f>IF(G399="Vervalt",0,IF(G399=0,0,IF(LEN(G399)=0,0,(VLOOKUP($G399,PDC!$B$6:$I$74,6,FALSE)))))</f>
        <v>0</v>
      </c>
      <c r="U399" s="72">
        <f t="shared" si="13"/>
        <v>0</v>
      </c>
      <c r="V399" s="73">
        <f>IF(G399="Vervalt",0,IF(J399="Inkoop bij 3e partij",Q399*(1+PDC!$F$28),0))</f>
        <v>0</v>
      </c>
      <c r="W399" s="73">
        <f>IF(G399="Vervalt",0,IF(J399="Inkoop bij 3e partij",P399*(1+PDC!$F$27)+IF(G399=0,0,IF(LEN(G399)=0,0,VLOOKUP($G399,PDC!$B$6:$I$74,7,FALSE))),0))</f>
        <v>0</v>
      </c>
      <c r="X399" s="74">
        <f>IF(G399="Vervalt",0,IF(J399="Inkoop bij 3e partij",0,IF(G399=0,0,IF(LEN(G399)=0,0,VLOOKUP($G399,PDC!$B$6:$I$74,5,FALSE)))))</f>
        <v>0</v>
      </c>
      <c r="Y399" s="74">
        <f>IF(G399="Vervalt",0,IF(J399="On-Net maken",$M399*PDC!$F$23+$N399*PDC!$F$24+PDC!$F$22+$O399,0))</f>
        <v>0</v>
      </c>
    </row>
    <row r="400" spans="1:25" x14ac:dyDescent="0.3">
      <c r="A400" s="149" t="str">
        <f>IF(LEN(LocatieLijst!A400)=0,"",LocatieLijst!A400)</f>
        <v/>
      </c>
      <c r="B400" s="149" t="str">
        <f>IF(LEN(LocatieLijst!B400)=0,"",LocatieLijst!B400)</f>
        <v/>
      </c>
      <c r="C400" s="149" t="str">
        <f>IF(LEN(LocatieLijst!C400)=0,"",LocatieLijst!C400)</f>
        <v/>
      </c>
      <c r="D400" s="149" t="str">
        <f>IF(LEN(LocatieLijst!D400)=0,"",LocatieLijst!D400)</f>
        <v/>
      </c>
      <c r="E400" s="149" t="str">
        <f>IF(LEN(LocatieLijst!E400)=0,"",LocatieLijst!E400)</f>
        <v/>
      </c>
      <c r="F400" s="149" t="str">
        <f>IF(LEN(LocatieLijst!F400)=0,"",LocatieLijst!F400)</f>
        <v/>
      </c>
      <c r="G400" s="149" t="str">
        <f>IF(LEN(LocatieLijst!K400)=0,"",LocatieLijst!K400)</f>
        <v/>
      </c>
      <c r="H400" s="150" t="str">
        <f>IF(G400="Vervalt","Vervalt",IF(G400=0,"",IF(LEN(G400)=0,"",(VLOOKUP($G400,PDC!$B$6:$I$74,2,FALSE)))))</f>
        <v/>
      </c>
      <c r="I400" s="149" t="str">
        <f>IF(LEN(LocatieLijst!M400)=0,"",LocatieLijst!M400)</f>
        <v/>
      </c>
      <c r="J400" s="2"/>
      <c r="K400" s="2"/>
      <c r="L400" s="3"/>
      <c r="M400" s="8"/>
      <c r="N400" s="8"/>
      <c r="O400" s="12"/>
      <c r="P400" s="4"/>
      <c r="Q400" s="4"/>
      <c r="R400" s="4"/>
      <c r="S400" s="72">
        <f t="shared" si="12"/>
        <v>0</v>
      </c>
      <c r="T400" s="72">
        <f>IF(G400="Vervalt",0,IF(G400=0,0,IF(LEN(G400)=0,0,(VLOOKUP($G400,PDC!$B$6:$I$74,6,FALSE)))))</f>
        <v>0</v>
      </c>
      <c r="U400" s="72">
        <f t="shared" si="13"/>
        <v>0</v>
      </c>
      <c r="V400" s="73">
        <f>IF(G400="Vervalt",0,IF(J400="Inkoop bij 3e partij",Q400*(1+PDC!$F$28),0))</f>
        <v>0</v>
      </c>
      <c r="W400" s="73">
        <f>IF(G400="Vervalt",0,IF(J400="Inkoop bij 3e partij",P400*(1+PDC!$F$27)+IF(G400=0,0,IF(LEN(G400)=0,0,VLOOKUP($G400,PDC!$B$6:$I$74,7,FALSE))),0))</f>
        <v>0</v>
      </c>
      <c r="X400" s="74">
        <f>IF(G400="Vervalt",0,IF(J400="Inkoop bij 3e partij",0,IF(G400=0,0,IF(LEN(G400)=0,0,VLOOKUP($G400,PDC!$B$6:$I$74,5,FALSE)))))</f>
        <v>0</v>
      </c>
      <c r="Y400" s="74">
        <f>IF(G400="Vervalt",0,IF(J400="On-Net maken",$M400*PDC!$F$23+$N400*PDC!$F$24+PDC!$F$22+$O400,0))</f>
        <v>0</v>
      </c>
    </row>
    <row r="401" spans="1:25" x14ac:dyDescent="0.3">
      <c r="A401" s="149" t="str">
        <f>IF(LEN(LocatieLijst!A401)=0,"",LocatieLijst!A401)</f>
        <v/>
      </c>
      <c r="B401" s="149" t="str">
        <f>IF(LEN(LocatieLijst!B401)=0,"",LocatieLijst!B401)</f>
        <v/>
      </c>
      <c r="C401" s="149" t="str">
        <f>IF(LEN(LocatieLijst!C401)=0,"",LocatieLijst!C401)</f>
        <v/>
      </c>
      <c r="D401" s="149" t="str">
        <f>IF(LEN(LocatieLijst!D401)=0,"",LocatieLijst!D401)</f>
        <v/>
      </c>
      <c r="E401" s="149" t="str">
        <f>IF(LEN(LocatieLijst!E401)=0,"",LocatieLijst!E401)</f>
        <v/>
      </c>
      <c r="F401" s="149" t="str">
        <f>IF(LEN(LocatieLijst!F401)=0,"",LocatieLijst!F401)</f>
        <v/>
      </c>
      <c r="G401" s="149" t="str">
        <f>IF(LEN(LocatieLijst!K401)=0,"",LocatieLijst!K401)</f>
        <v/>
      </c>
      <c r="H401" s="150" t="str">
        <f>IF(G401="Vervalt","Vervalt",IF(G401=0,"",IF(LEN(G401)=0,"",(VLOOKUP($G401,PDC!$B$6:$I$74,2,FALSE)))))</f>
        <v/>
      </c>
      <c r="I401" s="149" t="str">
        <f>IF(LEN(LocatieLijst!M401)=0,"",LocatieLijst!M401)</f>
        <v/>
      </c>
      <c r="J401" s="2"/>
      <c r="K401" s="2"/>
      <c r="L401" s="3"/>
      <c r="M401" s="8"/>
      <c r="N401" s="8"/>
      <c r="O401" s="12"/>
      <c r="P401" s="4"/>
      <c r="Q401" s="4"/>
      <c r="R401" s="4"/>
      <c r="S401" s="72">
        <f t="shared" si="12"/>
        <v>0</v>
      </c>
      <c r="T401" s="72">
        <f>IF(G401="Vervalt",0,IF(G401=0,0,IF(LEN(G401)=0,0,(VLOOKUP($G401,PDC!$B$6:$I$74,6,FALSE)))))</f>
        <v>0</v>
      </c>
      <c r="U401" s="72">
        <f t="shared" si="13"/>
        <v>0</v>
      </c>
      <c r="V401" s="73">
        <f>IF(G401="Vervalt",0,IF(J401="Inkoop bij 3e partij",Q401*(1+PDC!$F$28),0))</f>
        <v>0</v>
      </c>
      <c r="W401" s="73">
        <f>IF(G401="Vervalt",0,IF(J401="Inkoop bij 3e partij",P401*(1+PDC!$F$27)+IF(G401=0,0,IF(LEN(G401)=0,0,VLOOKUP($G401,PDC!$B$6:$I$74,7,FALSE))),0))</f>
        <v>0</v>
      </c>
      <c r="X401" s="74">
        <f>IF(G401="Vervalt",0,IF(J401="Inkoop bij 3e partij",0,IF(G401=0,0,IF(LEN(G401)=0,0,VLOOKUP($G401,PDC!$B$6:$I$74,5,FALSE)))))</f>
        <v>0</v>
      </c>
      <c r="Y401" s="74">
        <f>IF(G401="Vervalt",0,IF(J401="On-Net maken",$M401*PDC!$F$23+$N401*PDC!$F$24+PDC!$F$22+$O401,0))</f>
        <v>0</v>
      </c>
    </row>
    <row r="402" spans="1:25" x14ac:dyDescent="0.3">
      <c r="A402" s="149" t="str">
        <f>IF(LEN(LocatieLijst!A402)=0,"",LocatieLijst!A402)</f>
        <v/>
      </c>
      <c r="B402" s="149" t="str">
        <f>IF(LEN(LocatieLijst!B402)=0,"",LocatieLijst!B402)</f>
        <v/>
      </c>
      <c r="C402" s="149" t="str">
        <f>IF(LEN(LocatieLijst!C402)=0,"",LocatieLijst!C402)</f>
        <v/>
      </c>
      <c r="D402" s="149" t="str">
        <f>IF(LEN(LocatieLijst!D402)=0,"",LocatieLijst!D402)</f>
        <v/>
      </c>
      <c r="E402" s="149" t="str">
        <f>IF(LEN(LocatieLijst!E402)=0,"",LocatieLijst!E402)</f>
        <v/>
      </c>
      <c r="F402" s="149" t="str">
        <f>IF(LEN(LocatieLijst!F402)=0,"",LocatieLijst!F402)</f>
        <v/>
      </c>
      <c r="G402" s="149" t="str">
        <f>IF(LEN(LocatieLijst!K402)=0,"",LocatieLijst!K402)</f>
        <v/>
      </c>
      <c r="H402" s="150" t="str">
        <f>IF(G402="Vervalt","Vervalt",IF(G402=0,"",IF(LEN(G402)=0,"",(VLOOKUP($G402,PDC!$B$6:$I$74,2,FALSE)))))</f>
        <v/>
      </c>
      <c r="I402" s="149" t="str">
        <f>IF(LEN(LocatieLijst!M402)=0,"",LocatieLijst!M402)</f>
        <v/>
      </c>
      <c r="J402" s="2"/>
      <c r="K402" s="2"/>
      <c r="L402" s="3"/>
      <c r="M402" s="8"/>
      <c r="N402" s="8"/>
      <c r="O402" s="12"/>
      <c r="P402" s="4"/>
      <c r="Q402" s="4"/>
      <c r="R402" s="4"/>
      <c r="S402" s="72">
        <f t="shared" si="12"/>
        <v>0</v>
      </c>
      <c r="T402" s="72">
        <f>IF(G402="Vervalt",0,IF(G402=0,0,IF(LEN(G402)=0,0,(VLOOKUP($G402,PDC!$B$6:$I$74,6,FALSE)))))</f>
        <v>0</v>
      </c>
      <c r="U402" s="72">
        <f t="shared" si="13"/>
        <v>0</v>
      </c>
      <c r="V402" s="73">
        <f>IF(G402="Vervalt",0,IF(J402="Inkoop bij 3e partij",Q402*(1+PDC!$F$28),0))</f>
        <v>0</v>
      </c>
      <c r="W402" s="73">
        <f>IF(G402="Vervalt",0,IF(J402="Inkoop bij 3e partij",P402*(1+PDC!$F$27)+IF(G402=0,0,IF(LEN(G402)=0,0,VLOOKUP($G402,PDC!$B$6:$I$74,7,FALSE))),0))</f>
        <v>0</v>
      </c>
      <c r="X402" s="74">
        <f>IF(G402="Vervalt",0,IF(J402="Inkoop bij 3e partij",0,IF(G402=0,0,IF(LEN(G402)=0,0,VLOOKUP($G402,PDC!$B$6:$I$74,5,FALSE)))))</f>
        <v>0</v>
      </c>
      <c r="Y402" s="74">
        <f>IF(G402="Vervalt",0,IF(J402="On-Net maken",$M402*PDC!$F$23+$N402*PDC!$F$24+PDC!$F$22+$O402,0))</f>
        <v>0</v>
      </c>
    </row>
    <row r="403" spans="1:25" x14ac:dyDescent="0.3">
      <c r="A403" s="149" t="str">
        <f>IF(LEN(LocatieLijst!A403)=0,"",LocatieLijst!A403)</f>
        <v/>
      </c>
      <c r="B403" s="149" t="str">
        <f>IF(LEN(LocatieLijst!B403)=0,"",LocatieLijst!B403)</f>
        <v/>
      </c>
      <c r="C403" s="149" t="str">
        <f>IF(LEN(LocatieLijst!C403)=0,"",LocatieLijst!C403)</f>
        <v/>
      </c>
      <c r="D403" s="149" t="str">
        <f>IF(LEN(LocatieLijst!D403)=0,"",LocatieLijst!D403)</f>
        <v/>
      </c>
      <c r="E403" s="149" t="str">
        <f>IF(LEN(LocatieLijst!E403)=0,"",LocatieLijst!E403)</f>
        <v/>
      </c>
      <c r="F403" s="149" t="str">
        <f>IF(LEN(LocatieLijst!F403)=0,"",LocatieLijst!F403)</f>
        <v/>
      </c>
      <c r="G403" s="149" t="str">
        <f>IF(LEN(LocatieLijst!K403)=0,"",LocatieLijst!K403)</f>
        <v/>
      </c>
      <c r="H403" s="150" t="str">
        <f>IF(G403="Vervalt","Vervalt",IF(G403=0,"",IF(LEN(G403)=0,"",(VLOOKUP($G403,PDC!$B$6:$I$74,2,FALSE)))))</f>
        <v/>
      </c>
      <c r="I403" s="149" t="str">
        <f>IF(LEN(LocatieLijst!M403)=0,"",LocatieLijst!M403)</f>
        <v/>
      </c>
      <c r="J403" s="2"/>
      <c r="K403" s="2"/>
      <c r="L403" s="3"/>
      <c r="M403" s="8"/>
      <c r="N403" s="8"/>
      <c r="O403" s="12"/>
      <c r="P403" s="4"/>
      <c r="Q403" s="4"/>
      <c r="R403" s="4"/>
      <c r="S403" s="72">
        <f t="shared" si="12"/>
        <v>0</v>
      </c>
      <c r="T403" s="72">
        <f>IF(G403="Vervalt",0,IF(G403=0,0,IF(LEN(G403)=0,0,(VLOOKUP($G403,PDC!$B$6:$I$74,6,FALSE)))))</f>
        <v>0</v>
      </c>
      <c r="U403" s="72">
        <f t="shared" si="13"/>
        <v>0</v>
      </c>
      <c r="V403" s="73">
        <f>IF(G403="Vervalt",0,IF(J403="Inkoop bij 3e partij",Q403*(1+PDC!$F$28),0))</f>
        <v>0</v>
      </c>
      <c r="W403" s="73">
        <f>IF(G403="Vervalt",0,IF(J403="Inkoop bij 3e partij",P403*(1+PDC!$F$27)+IF(G403=0,0,IF(LEN(G403)=0,0,VLOOKUP($G403,PDC!$B$6:$I$74,7,FALSE))),0))</f>
        <v>0</v>
      </c>
      <c r="X403" s="74">
        <f>IF(G403="Vervalt",0,IF(J403="Inkoop bij 3e partij",0,IF(G403=0,0,IF(LEN(G403)=0,0,VLOOKUP($G403,PDC!$B$6:$I$74,5,FALSE)))))</f>
        <v>0</v>
      </c>
      <c r="Y403" s="74">
        <f>IF(G403="Vervalt",0,IF(J403="On-Net maken",$M403*PDC!$F$23+$N403*PDC!$F$24+PDC!$F$22+$O403,0))</f>
        <v>0</v>
      </c>
    </row>
    <row r="404" spans="1:25" x14ac:dyDescent="0.3">
      <c r="A404" s="149" t="str">
        <f>IF(LEN(LocatieLijst!A404)=0,"",LocatieLijst!A404)</f>
        <v/>
      </c>
      <c r="B404" s="149" t="str">
        <f>IF(LEN(LocatieLijst!B404)=0,"",LocatieLijst!B404)</f>
        <v/>
      </c>
      <c r="C404" s="149" t="str">
        <f>IF(LEN(LocatieLijst!C404)=0,"",LocatieLijst!C404)</f>
        <v/>
      </c>
      <c r="D404" s="149" t="str">
        <f>IF(LEN(LocatieLijst!D404)=0,"",LocatieLijst!D404)</f>
        <v/>
      </c>
      <c r="E404" s="149" t="str">
        <f>IF(LEN(LocatieLijst!E404)=0,"",LocatieLijst!E404)</f>
        <v/>
      </c>
      <c r="F404" s="149" t="str">
        <f>IF(LEN(LocatieLijst!F404)=0,"",LocatieLijst!F404)</f>
        <v/>
      </c>
      <c r="G404" s="149" t="str">
        <f>IF(LEN(LocatieLijst!K404)=0,"",LocatieLijst!K404)</f>
        <v/>
      </c>
      <c r="H404" s="150" t="str">
        <f>IF(G404="Vervalt","Vervalt",IF(G404=0,"",IF(LEN(G404)=0,"",(VLOOKUP($G404,PDC!$B$6:$I$74,2,FALSE)))))</f>
        <v/>
      </c>
      <c r="I404" s="149" t="str">
        <f>IF(LEN(LocatieLijst!M404)=0,"",LocatieLijst!M404)</f>
        <v/>
      </c>
      <c r="J404" s="2"/>
      <c r="K404" s="2"/>
      <c r="L404" s="3"/>
      <c r="M404" s="8"/>
      <c r="N404" s="8"/>
      <c r="O404" s="12"/>
      <c r="P404" s="4"/>
      <c r="Q404" s="4"/>
      <c r="R404" s="4"/>
      <c r="S404" s="72">
        <f t="shared" si="12"/>
        <v>0</v>
      </c>
      <c r="T404" s="72">
        <f>IF(G404="Vervalt",0,IF(G404=0,0,IF(LEN(G404)=0,0,(VLOOKUP($G404,PDC!$B$6:$I$74,6,FALSE)))))</f>
        <v>0</v>
      </c>
      <c r="U404" s="72">
        <f t="shared" si="13"/>
        <v>0</v>
      </c>
      <c r="V404" s="73">
        <f>IF(G404="Vervalt",0,IF(J404="Inkoop bij 3e partij",Q404*(1+PDC!$F$28),0))</f>
        <v>0</v>
      </c>
      <c r="W404" s="73">
        <f>IF(G404="Vervalt",0,IF(J404="Inkoop bij 3e partij",P404*(1+PDC!$F$27)+IF(G404=0,0,IF(LEN(G404)=0,0,VLOOKUP($G404,PDC!$B$6:$I$74,7,FALSE))),0))</f>
        <v>0</v>
      </c>
      <c r="X404" s="74">
        <f>IF(G404="Vervalt",0,IF(J404="Inkoop bij 3e partij",0,IF(G404=0,0,IF(LEN(G404)=0,0,VLOOKUP($G404,PDC!$B$6:$I$74,5,FALSE)))))</f>
        <v>0</v>
      </c>
      <c r="Y404" s="74">
        <f>IF(G404="Vervalt",0,IF(J404="On-Net maken",$M404*PDC!$F$23+$N404*PDC!$F$24+PDC!$F$22+$O404,0))</f>
        <v>0</v>
      </c>
    </row>
    <row r="405" spans="1:25" x14ac:dyDescent="0.3">
      <c r="A405" s="149" t="str">
        <f>IF(LEN(LocatieLijst!A405)=0,"",LocatieLijst!A405)</f>
        <v/>
      </c>
      <c r="B405" s="149" t="str">
        <f>IF(LEN(LocatieLijst!B405)=0,"",LocatieLijst!B405)</f>
        <v/>
      </c>
      <c r="C405" s="149" t="str">
        <f>IF(LEN(LocatieLijst!C405)=0,"",LocatieLijst!C405)</f>
        <v/>
      </c>
      <c r="D405" s="149" t="str">
        <f>IF(LEN(LocatieLijst!D405)=0,"",LocatieLijst!D405)</f>
        <v/>
      </c>
      <c r="E405" s="149" t="str">
        <f>IF(LEN(LocatieLijst!E405)=0,"",LocatieLijst!E405)</f>
        <v/>
      </c>
      <c r="F405" s="149" t="str">
        <f>IF(LEN(LocatieLijst!F405)=0,"",LocatieLijst!F405)</f>
        <v/>
      </c>
      <c r="G405" s="149" t="str">
        <f>IF(LEN(LocatieLijst!K405)=0,"",LocatieLijst!K405)</f>
        <v/>
      </c>
      <c r="H405" s="150" t="str">
        <f>IF(G405="Vervalt","Vervalt",IF(G405=0,"",IF(LEN(G405)=0,"",(VLOOKUP($G405,PDC!$B$6:$I$74,2,FALSE)))))</f>
        <v/>
      </c>
      <c r="I405" s="149" t="str">
        <f>IF(LEN(LocatieLijst!M405)=0,"",LocatieLijst!M405)</f>
        <v/>
      </c>
      <c r="J405" s="2"/>
      <c r="K405" s="2"/>
      <c r="L405" s="3"/>
      <c r="M405" s="8"/>
      <c r="N405" s="8"/>
      <c r="O405" s="12"/>
      <c r="P405" s="4"/>
      <c r="Q405" s="4"/>
      <c r="R405" s="4"/>
      <c r="S405" s="72">
        <f t="shared" si="12"/>
        <v>0</v>
      </c>
      <c r="T405" s="72">
        <f>IF(G405="Vervalt",0,IF(G405=0,0,IF(LEN(G405)=0,0,(VLOOKUP($G405,PDC!$B$6:$I$74,6,FALSE)))))</f>
        <v>0</v>
      </c>
      <c r="U405" s="72">
        <f t="shared" si="13"/>
        <v>0</v>
      </c>
      <c r="V405" s="73">
        <f>IF(G405="Vervalt",0,IF(J405="Inkoop bij 3e partij",Q405*(1+PDC!$F$28),0))</f>
        <v>0</v>
      </c>
      <c r="W405" s="73">
        <f>IF(G405="Vervalt",0,IF(J405="Inkoop bij 3e partij",P405*(1+PDC!$F$27)+IF(G405=0,0,IF(LEN(G405)=0,0,VLOOKUP($G405,PDC!$B$6:$I$74,7,FALSE))),0))</f>
        <v>0</v>
      </c>
      <c r="X405" s="74">
        <f>IF(G405="Vervalt",0,IF(J405="Inkoop bij 3e partij",0,IF(G405=0,0,IF(LEN(G405)=0,0,VLOOKUP($G405,PDC!$B$6:$I$74,5,FALSE)))))</f>
        <v>0</v>
      </c>
      <c r="Y405" s="74">
        <f>IF(G405="Vervalt",0,IF(J405="On-Net maken",$M405*PDC!$F$23+$N405*PDC!$F$24+PDC!$F$22+$O405,0))</f>
        <v>0</v>
      </c>
    </row>
    <row r="406" spans="1:25" x14ac:dyDescent="0.3">
      <c r="A406" s="149" t="str">
        <f>IF(LEN(LocatieLijst!A406)=0,"",LocatieLijst!A406)</f>
        <v/>
      </c>
      <c r="B406" s="149" t="str">
        <f>IF(LEN(LocatieLijst!B406)=0,"",LocatieLijst!B406)</f>
        <v/>
      </c>
      <c r="C406" s="149" t="str">
        <f>IF(LEN(LocatieLijst!C406)=0,"",LocatieLijst!C406)</f>
        <v/>
      </c>
      <c r="D406" s="149" t="str">
        <f>IF(LEN(LocatieLijst!D406)=0,"",LocatieLijst!D406)</f>
        <v/>
      </c>
      <c r="E406" s="149" t="str">
        <f>IF(LEN(LocatieLijst!E406)=0,"",LocatieLijst!E406)</f>
        <v/>
      </c>
      <c r="F406" s="149" t="str">
        <f>IF(LEN(LocatieLijst!F406)=0,"",LocatieLijst!F406)</f>
        <v/>
      </c>
      <c r="G406" s="149" t="str">
        <f>IF(LEN(LocatieLijst!K406)=0,"",LocatieLijst!K406)</f>
        <v/>
      </c>
      <c r="H406" s="150" t="str">
        <f>IF(G406="Vervalt","Vervalt",IF(G406=0,"",IF(LEN(G406)=0,"",(VLOOKUP($G406,PDC!$B$6:$I$74,2,FALSE)))))</f>
        <v/>
      </c>
      <c r="I406" s="149" t="str">
        <f>IF(LEN(LocatieLijst!M406)=0,"",LocatieLijst!M406)</f>
        <v/>
      </c>
      <c r="J406" s="2"/>
      <c r="K406" s="2"/>
      <c r="L406" s="3"/>
      <c r="M406" s="8"/>
      <c r="N406" s="8"/>
      <c r="O406" s="12"/>
      <c r="P406" s="4"/>
      <c r="Q406" s="4"/>
      <c r="R406" s="4"/>
      <c r="S406" s="72">
        <f t="shared" si="12"/>
        <v>0</v>
      </c>
      <c r="T406" s="72">
        <f>IF(G406="Vervalt",0,IF(G406=0,0,IF(LEN(G406)=0,0,(VLOOKUP($G406,PDC!$B$6:$I$74,6,FALSE)))))</f>
        <v>0</v>
      </c>
      <c r="U406" s="72">
        <f t="shared" si="13"/>
        <v>0</v>
      </c>
      <c r="V406" s="73">
        <f>IF(G406="Vervalt",0,IF(J406="Inkoop bij 3e partij",Q406*(1+PDC!$F$28),0))</f>
        <v>0</v>
      </c>
      <c r="W406" s="73">
        <f>IF(G406="Vervalt",0,IF(J406="Inkoop bij 3e partij",P406*(1+PDC!$F$27)+IF(G406=0,0,IF(LEN(G406)=0,0,VLOOKUP($G406,PDC!$B$6:$I$74,7,FALSE))),0))</f>
        <v>0</v>
      </c>
      <c r="X406" s="74">
        <f>IF(G406="Vervalt",0,IF(J406="Inkoop bij 3e partij",0,IF(G406=0,0,IF(LEN(G406)=0,0,VLOOKUP($G406,PDC!$B$6:$I$74,5,FALSE)))))</f>
        <v>0</v>
      </c>
      <c r="Y406" s="74">
        <f>IF(G406="Vervalt",0,IF(J406="On-Net maken",$M406*PDC!$F$23+$N406*PDC!$F$24+PDC!$F$22+$O406,0))</f>
        <v>0</v>
      </c>
    </row>
    <row r="407" spans="1:25" x14ac:dyDescent="0.3">
      <c r="A407" s="149" t="str">
        <f>IF(LEN(LocatieLijst!A407)=0,"",LocatieLijst!A407)</f>
        <v/>
      </c>
      <c r="B407" s="149" t="str">
        <f>IF(LEN(LocatieLijst!B407)=0,"",LocatieLijst!B407)</f>
        <v/>
      </c>
      <c r="C407" s="149" t="str">
        <f>IF(LEN(LocatieLijst!C407)=0,"",LocatieLijst!C407)</f>
        <v/>
      </c>
      <c r="D407" s="149" t="str">
        <f>IF(LEN(LocatieLijst!D407)=0,"",LocatieLijst!D407)</f>
        <v/>
      </c>
      <c r="E407" s="149" t="str">
        <f>IF(LEN(LocatieLijst!E407)=0,"",LocatieLijst!E407)</f>
        <v/>
      </c>
      <c r="F407" s="149" t="str">
        <f>IF(LEN(LocatieLijst!F407)=0,"",LocatieLijst!F407)</f>
        <v/>
      </c>
      <c r="G407" s="149" t="str">
        <f>IF(LEN(LocatieLijst!K407)=0,"",LocatieLijst!K407)</f>
        <v/>
      </c>
      <c r="H407" s="150" t="str">
        <f>IF(G407="Vervalt","Vervalt",IF(G407=0,"",IF(LEN(G407)=0,"",(VLOOKUP($G407,PDC!$B$6:$I$74,2,FALSE)))))</f>
        <v/>
      </c>
      <c r="I407" s="149" t="str">
        <f>IF(LEN(LocatieLijst!M407)=0,"",LocatieLijst!M407)</f>
        <v/>
      </c>
      <c r="J407" s="2"/>
      <c r="K407" s="2"/>
      <c r="L407" s="3"/>
      <c r="M407" s="8"/>
      <c r="N407" s="8"/>
      <c r="O407" s="12"/>
      <c r="P407" s="4"/>
      <c r="Q407" s="4"/>
      <c r="R407" s="4"/>
      <c r="S407" s="72">
        <f t="shared" si="12"/>
        <v>0</v>
      </c>
      <c r="T407" s="72">
        <f>IF(G407="Vervalt",0,IF(G407=0,0,IF(LEN(G407)=0,0,(VLOOKUP($G407,PDC!$B$6:$I$74,6,FALSE)))))</f>
        <v>0</v>
      </c>
      <c r="U407" s="72">
        <f t="shared" si="13"/>
        <v>0</v>
      </c>
      <c r="V407" s="73">
        <f>IF(G407="Vervalt",0,IF(J407="Inkoop bij 3e partij",Q407*(1+PDC!$F$28),0))</f>
        <v>0</v>
      </c>
      <c r="W407" s="73">
        <f>IF(G407="Vervalt",0,IF(J407="Inkoop bij 3e partij",P407*(1+PDC!$F$27)+IF(G407=0,0,IF(LEN(G407)=0,0,VLOOKUP($G407,PDC!$B$6:$I$74,7,FALSE))),0))</f>
        <v>0</v>
      </c>
      <c r="X407" s="74">
        <f>IF(G407="Vervalt",0,IF(J407="Inkoop bij 3e partij",0,IF(G407=0,0,IF(LEN(G407)=0,0,VLOOKUP($G407,PDC!$B$6:$I$74,5,FALSE)))))</f>
        <v>0</v>
      </c>
      <c r="Y407" s="74">
        <f>IF(G407="Vervalt",0,IF(J407="On-Net maken",$M407*PDC!$F$23+$N407*PDC!$F$24+PDC!$F$22+$O407,0))</f>
        <v>0</v>
      </c>
    </row>
    <row r="408" spans="1:25" x14ac:dyDescent="0.3">
      <c r="A408" s="149" t="str">
        <f>IF(LEN(LocatieLijst!A408)=0,"",LocatieLijst!A408)</f>
        <v/>
      </c>
      <c r="B408" s="149" t="str">
        <f>IF(LEN(LocatieLijst!B408)=0,"",LocatieLijst!B408)</f>
        <v/>
      </c>
      <c r="C408" s="149" t="str">
        <f>IF(LEN(LocatieLijst!C408)=0,"",LocatieLijst!C408)</f>
        <v/>
      </c>
      <c r="D408" s="149" t="str">
        <f>IF(LEN(LocatieLijst!D408)=0,"",LocatieLijst!D408)</f>
        <v/>
      </c>
      <c r="E408" s="149" t="str">
        <f>IF(LEN(LocatieLijst!E408)=0,"",LocatieLijst!E408)</f>
        <v/>
      </c>
      <c r="F408" s="149" t="str">
        <f>IF(LEN(LocatieLijst!F408)=0,"",LocatieLijst!F408)</f>
        <v/>
      </c>
      <c r="G408" s="149" t="str">
        <f>IF(LEN(LocatieLijst!K408)=0,"",LocatieLijst!K408)</f>
        <v/>
      </c>
      <c r="H408" s="150" t="str">
        <f>IF(G408="Vervalt","Vervalt",IF(G408=0,"",IF(LEN(G408)=0,"",(VLOOKUP($G408,PDC!$B$6:$I$74,2,FALSE)))))</f>
        <v/>
      </c>
      <c r="I408" s="149" t="str">
        <f>IF(LEN(LocatieLijst!M408)=0,"",LocatieLijst!M408)</f>
        <v/>
      </c>
      <c r="J408" s="2"/>
      <c r="K408" s="2"/>
      <c r="L408" s="3"/>
      <c r="M408" s="8"/>
      <c r="N408" s="8"/>
      <c r="O408" s="12"/>
      <c r="P408" s="4"/>
      <c r="Q408" s="4"/>
      <c r="R408" s="4"/>
      <c r="S408" s="72">
        <f t="shared" si="12"/>
        <v>0</v>
      </c>
      <c r="T408" s="72">
        <f>IF(G408="Vervalt",0,IF(G408=0,0,IF(LEN(G408)=0,0,(VLOOKUP($G408,PDC!$B$6:$I$74,6,FALSE)))))</f>
        <v>0</v>
      </c>
      <c r="U408" s="72">
        <f t="shared" si="13"/>
        <v>0</v>
      </c>
      <c r="V408" s="73">
        <f>IF(G408="Vervalt",0,IF(J408="Inkoop bij 3e partij",Q408*(1+PDC!$F$28),0))</f>
        <v>0</v>
      </c>
      <c r="W408" s="73">
        <f>IF(G408="Vervalt",0,IF(J408="Inkoop bij 3e partij",P408*(1+PDC!$F$27)+IF(G408=0,0,IF(LEN(G408)=0,0,VLOOKUP($G408,PDC!$B$6:$I$74,7,FALSE))),0))</f>
        <v>0</v>
      </c>
      <c r="X408" s="74">
        <f>IF(G408="Vervalt",0,IF(J408="Inkoop bij 3e partij",0,IF(G408=0,0,IF(LEN(G408)=0,0,VLOOKUP($G408,PDC!$B$6:$I$74,5,FALSE)))))</f>
        <v>0</v>
      </c>
      <c r="Y408" s="74">
        <f>IF(G408="Vervalt",0,IF(J408="On-Net maken",$M408*PDC!$F$23+$N408*PDC!$F$24+PDC!$F$22+$O408,0))</f>
        <v>0</v>
      </c>
    </row>
    <row r="409" spans="1:25" x14ac:dyDescent="0.3">
      <c r="A409" s="149" t="str">
        <f>IF(LEN(LocatieLijst!A409)=0,"",LocatieLijst!A409)</f>
        <v/>
      </c>
      <c r="B409" s="149" t="str">
        <f>IF(LEN(LocatieLijst!B409)=0,"",LocatieLijst!B409)</f>
        <v/>
      </c>
      <c r="C409" s="149" t="str">
        <f>IF(LEN(LocatieLijst!C409)=0,"",LocatieLijst!C409)</f>
        <v/>
      </c>
      <c r="D409" s="149" t="str">
        <f>IF(LEN(LocatieLijst!D409)=0,"",LocatieLijst!D409)</f>
        <v/>
      </c>
      <c r="E409" s="149" t="str">
        <f>IF(LEN(LocatieLijst!E409)=0,"",LocatieLijst!E409)</f>
        <v/>
      </c>
      <c r="F409" s="149" t="str">
        <f>IF(LEN(LocatieLijst!F409)=0,"",LocatieLijst!F409)</f>
        <v/>
      </c>
      <c r="G409" s="149" t="str">
        <f>IF(LEN(LocatieLijst!K409)=0,"",LocatieLijst!K409)</f>
        <v/>
      </c>
      <c r="H409" s="150" t="str">
        <f>IF(G409="Vervalt","Vervalt",IF(G409=0,"",IF(LEN(G409)=0,"",(VLOOKUP($G409,PDC!$B$6:$I$74,2,FALSE)))))</f>
        <v/>
      </c>
      <c r="I409" s="149" t="str">
        <f>IF(LEN(LocatieLijst!M409)=0,"",LocatieLijst!M409)</f>
        <v/>
      </c>
      <c r="J409" s="2"/>
      <c r="K409" s="2"/>
      <c r="L409" s="3"/>
      <c r="M409" s="8"/>
      <c r="N409" s="8"/>
      <c r="O409" s="12"/>
      <c r="P409" s="4"/>
      <c r="Q409" s="4"/>
      <c r="R409" s="4"/>
      <c r="S409" s="72">
        <f t="shared" si="12"/>
        <v>0</v>
      </c>
      <c r="T409" s="72">
        <f>IF(G409="Vervalt",0,IF(G409=0,0,IF(LEN(G409)=0,0,(VLOOKUP($G409,PDC!$B$6:$I$74,6,FALSE)))))</f>
        <v>0</v>
      </c>
      <c r="U409" s="72">
        <f t="shared" si="13"/>
        <v>0</v>
      </c>
      <c r="V409" s="73">
        <f>IF(G409="Vervalt",0,IF(J409="Inkoop bij 3e partij",Q409*(1+PDC!$F$28),0))</f>
        <v>0</v>
      </c>
      <c r="W409" s="73">
        <f>IF(G409="Vervalt",0,IF(J409="Inkoop bij 3e partij",P409*(1+PDC!$F$27)+IF(G409=0,0,IF(LEN(G409)=0,0,VLOOKUP($G409,PDC!$B$6:$I$74,7,FALSE))),0))</f>
        <v>0</v>
      </c>
      <c r="X409" s="74">
        <f>IF(G409="Vervalt",0,IF(J409="Inkoop bij 3e partij",0,IF(G409=0,0,IF(LEN(G409)=0,0,VLOOKUP($G409,PDC!$B$6:$I$74,5,FALSE)))))</f>
        <v>0</v>
      </c>
      <c r="Y409" s="74">
        <f>IF(G409="Vervalt",0,IF(J409="On-Net maken",$M409*PDC!$F$23+$N409*PDC!$F$24+PDC!$F$22+$O409,0))</f>
        <v>0</v>
      </c>
    </row>
    <row r="410" spans="1:25" x14ac:dyDescent="0.3">
      <c r="A410" s="149" t="str">
        <f>IF(LEN(LocatieLijst!A410)=0,"",LocatieLijst!A410)</f>
        <v/>
      </c>
      <c r="B410" s="149" t="str">
        <f>IF(LEN(LocatieLijst!B410)=0,"",LocatieLijst!B410)</f>
        <v/>
      </c>
      <c r="C410" s="149" t="str">
        <f>IF(LEN(LocatieLijst!C410)=0,"",LocatieLijst!C410)</f>
        <v/>
      </c>
      <c r="D410" s="149" t="str">
        <f>IF(LEN(LocatieLijst!D410)=0,"",LocatieLijst!D410)</f>
        <v/>
      </c>
      <c r="E410" s="149" t="str">
        <f>IF(LEN(LocatieLijst!E410)=0,"",LocatieLijst!E410)</f>
        <v/>
      </c>
      <c r="F410" s="149" t="str">
        <f>IF(LEN(LocatieLijst!F410)=0,"",LocatieLijst!F410)</f>
        <v/>
      </c>
      <c r="G410" s="149" t="str">
        <f>IF(LEN(LocatieLijst!K410)=0,"",LocatieLijst!K410)</f>
        <v/>
      </c>
      <c r="H410" s="150" t="str">
        <f>IF(G410="Vervalt","Vervalt",IF(G410=0,"",IF(LEN(G410)=0,"",(VLOOKUP($G410,PDC!$B$6:$I$74,2,FALSE)))))</f>
        <v/>
      </c>
      <c r="I410" s="149" t="str">
        <f>IF(LEN(LocatieLijst!M410)=0,"",LocatieLijst!M410)</f>
        <v/>
      </c>
      <c r="J410" s="2"/>
      <c r="K410" s="2"/>
      <c r="L410" s="3"/>
      <c r="M410" s="8"/>
      <c r="N410" s="8"/>
      <c r="O410" s="12"/>
      <c r="P410" s="4"/>
      <c r="Q410" s="4"/>
      <c r="R410" s="4"/>
      <c r="S410" s="72">
        <f t="shared" si="12"/>
        <v>0</v>
      </c>
      <c r="T410" s="72">
        <f>IF(G410="Vervalt",0,IF(G410=0,0,IF(LEN(G410)=0,0,(VLOOKUP($G410,PDC!$B$6:$I$74,6,FALSE)))))</f>
        <v>0</v>
      </c>
      <c r="U410" s="72">
        <f t="shared" si="13"/>
        <v>0</v>
      </c>
      <c r="V410" s="73">
        <f>IF(G410="Vervalt",0,IF(J410="Inkoop bij 3e partij",Q410*(1+PDC!$F$28),0))</f>
        <v>0</v>
      </c>
      <c r="W410" s="73">
        <f>IF(G410="Vervalt",0,IF(J410="Inkoop bij 3e partij",P410*(1+PDC!$F$27)+IF(G410=0,0,IF(LEN(G410)=0,0,VLOOKUP($G410,PDC!$B$6:$I$74,7,FALSE))),0))</f>
        <v>0</v>
      </c>
      <c r="X410" s="74">
        <f>IF(G410="Vervalt",0,IF(J410="Inkoop bij 3e partij",0,IF(G410=0,0,IF(LEN(G410)=0,0,VLOOKUP($G410,PDC!$B$6:$I$74,5,FALSE)))))</f>
        <v>0</v>
      </c>
      <c r="Y410" s="74">
        <f>IF(G410="Vervalt",0,IF(J410="On-Net maken",$M410*PDC!$F$23+$N410*PDC!$F$24+PDC!$F$22+$O410,0))</f>
        <v>0</v>
      </c>
    </row>
    <row r="411" spans="1:25" x14ac:dyDescent="0.3">
      <c r="A411" s="149" t="str">
        <f>IF(LEN(LocatieLijst!A411)=0,"",LocatieLijst!A411)</f>
        <v/>
      </c>
      <c r="B411" s="149" t="str">
        <f>IF(LEN(LocatieLijst!B411)=0,"",LocatieLijst!B411)</f>
        <v/>
      </c>
      <c r="C411" s="149" t="str">
        <f>IF(LEN(LocatieLijst!C411)=0,"",LocatieLijst!C411)</f>
        <v/>
      </c>
      <c r="D411" s="149" t="str">
        <f>IF(LEN(LocatieLijst!D411)=0,"",LocatieLijst!D411)</f>
        <v/>
      </c>
      <c r="E411" s="149" t="str">
        <f>IF(LEN(LocatieLijst!E411)=0,"",LocatieLijst!E411)</f>
        <v/>
      </c>
      <c r="F411" s="149" t="str">
        <f>IF(LEN(LocatieLijst!F411)=0,"",LocatieLijst!F411)</f>
        <v/>
      </c>
      <c r="G411" s="149" t="str">
        <f>IF(LEN(LocatieLijst!K411)=0,"",LocatieLijst!K411)</f>
        <v/>
      </c>
      <c r="H411" s="150" t="str">
        <f>IF(G411="Vervalt","Vervalt",IF(G411=0,"",IF(LEN(G411)=0,"",(VLOOKUP($G411,PDC!$B$6:$I$74,2,FALSE)))))</f>
        <v/>
      </c>
      <c r="I411" s="149" t="str">
        <f>IF(LEN(LocatieLijst!M411)=0,"",LocatieLijst!M411)</f>
        <v/>
      </c>
      <c r="J411" s="2"/>
      <c r="K411" s="2"/>
      <c r="L411" s="3"/>
      <c r="M411" s="8"/>
      <c r="N411" s="8"/>
      <c r="O411" s="12"/>
      <c r="P411" s="4"/>
      <c r="Q411" s="4"/>
      <c r="R411" s="4"/>
      <c r="S411" s="72">
        <f t="shared" si="12"/>
        <v>0</v>
      </c>
      <c r="T411" s="72">
        <f>IF(G411="Vervalt",0,IF(G411=0,0,IF(LEN(G411)=0,0,(VLOOKUP($G411,PDC!$B$6:$I$74,6,FALSE)))))</f>
        <v>0</v>
      </c>
      <c r="U411" s="72">
        <f t="shared" si="13"/>
        <v>0</v>
      </c>
      <c r="V411" s="73">
        <f>IF(G411="Vervalt",0,IF(J411="Inkoop bij 3e partij",Q411*(1+PDC!$F$28),0))</f>
        <v>0</v>
      </c>
      <c r="W411" s="73">
        <f>IF(G411="Vervalt",0,IF(J411="Inkoop bij 3e partij",P411*(1+PDC!$F$27)+IF(G411=0,0,IF(LEN(G411)=0,0,VLOOKUP($G411,PDC!$B$6:$I$74,7,FALSE))),0))</f>
        <v>0</v>
      </c>
      <c r="X411" s="74">
        <f>IF(G411="Vervalt",0,IF(J411="Inkoop bij 3e partij",0,IF(G411=0,0,IF(LEN(G411)=0,0,VLOOKUP($G411,PDC!$B$6:$I$74,5,FALSE)))))</f>
        <v>0</v>
      </c>
      <c r="Y411" s="74">
        <f>IF(G411="Vervalt",0,IF(J411="On-Net maken",$M411*PDC!$F$23+$N411*PDC!$F$24+PDC!$F$22+$O411,0))</f>
        <v>0</v>
      </c>
    </row>
    <row r="412" spans="1:25" x14ac:dyDescent="0.3">
      <c r="A412" s="149" t="str">
        <f>IF(LEN(LocatieLijst!A412)=0,"",LocatieLijst!A412)</f>
        <v/>
      </c>
      <c r="B412" s="149" t="str">
        <f>IF(LEN(LocatieLijst!B412)=0,"",LocatieLijst!B412)</f>
        <v/>
      </c>
      <c r="C412" s="149" t="str">
        <f>IF(LEN(LocatieLijst!C412)=0,"",LocatieLijst!C412)</f>
        <v/>
      </c>
      <c r="D412" s="149" t="str">
        <f>IF(LEN(LocatieLijst!D412)=0,"",LocatieLijst!D412)</f>
        <v/>
      </c>
      <c r="E412" s="149" t="str">
        <f>IF(LEN(LocatieLijst!E412)=0,"",LocatieLijst!E412)</f>
        <v/>
      </c>
      <c r="F412" s="149" t="str">
        <f>IF(LEN(LocatieLijst!F412)=0,"",LocatieLijst!F412)</f>
        <v/>
      </c>
      <c r="G412" s="149" t="str">
        <f>IF(LEN(LocatieLijst!K412)=0,"",LocatieLijst!K412)</f>
        <v/>
      </c>
      <c r="H412" s="150" t="str">
        <f>IF(G412="Vervalt","Vervalt",IF(G412=0,"",IF(LEN(G412)=0,"",(VLOOKUP($G412,PDC!$B$6:$I$74,2,FALSE)))))</f>
        <v/>
      </c>
      <c r="I412" s="149" t="str">
        <f>IF(LEN(LocatieLijst!M412)=0,"",LocatieLijst!M412)</f>
        <v/>
      </c>
      <c r="J412" s="2"/>
      <c r="K412" s="2"/>
      <c r="L412" s="3"/>
      <c r="M412" s="8"/>
      <c r="N412" s="8"/>
      <c r="O412" s="12"/>
      <c r="P412" s="4"/>
      <c r="Q412" s="4"/>
      <c r="R412" s="4"/>
      <c r="S412" s="72">
        <f t="shared" si="12"/>
        <v>0</v>
      </c>
      <c r="T412" s="72">
        <f>IF(G412="Vervalt",0,IF(G412=0,0,IF(LEN(G412)=0,0,(VLOOKUP($G412,PDC!$B$6:$I$74,6,FALSE)))))</f>
        <v>0</v>
      </c>
      <c r="U412" s="72">
        <f t="shared" si="13"/>
        <v>0</v>
      </c>
      <c r="V412" s="73">
        <f>IF(G412="Vervalt",0,IF(J412="Inkoop bij 3e partij",Q412*(1+PDC!$F$28),0))</f>
        <v>0</v>
      </c>
      <c r="W412" s="73">
        <f>IF(G412="Vervalt",0,IF(J412="Inkoop bij 3e partij",P412*(1+PDC!$F$27)+IF(G412=0,0,IF(LEN(G412)=0,0,VLOOKUP($G412,PDC!$B$6:$I$74,7,FALSE))),0))</f>
        <v>0</v>
      </c>
      <c r="X412" s="74">
        <f>IF(G412="Vervalt",0,IF(J412="Inkoop bij 3e partij",0,IF(G412=0,0,IF(LEN(G412)=0,0,VLOOKUP($G412,PDC!$B$6:$I$74,5,FALSE)))))</f>
        <v>0</v>
      </c>
      <c r="Y412" s="74">
        <f>IF(G412="Vervalt",0,IF(J412="On-Net maken",$M412*PDC!$F$23+$N412*PDC!$F$24+PDC!$F$22+$O412,0))</f>
        <v>0</v>
      </c>
    </row>
    <row r="413" spans="1:25" x14ac:dyDescent="0.3">
      <c r="A413" s="149" t="str">
        <f>IF(LEN(LocatieLijst!A413)=0,"",LocatieLijst!A413)</f>
        <v/>
      </c>
      <c r="B413" s="149" t="str">
        <f>IF(LEN(LocatieLijst!B413)=0,"",LocatieLijst!B413)</f>
        <v/>
      </c>
      <c r="C413" s="149" t="str">
        <f>IF(LEN(LocatieLijst!C413)=0,"",LocatieLijst!C413)</f>
        <v/>
      </c>
      <c r="D413" s="149" t="str">
        <f>IF(LEN(LocatieLijst!D413)=0,"",LocatieLijst!D413)</f>
        <v/>
      </c>
      <c r="E413" s="149" t="str">
        <f>IF(LEN(LocatieLijst!E413)=0,"",LocatieLijst!E413)</f>
        <v/>
      </c>
      <c r="F413" s="149" t="str">
        <f>IF(LEN(LocatieLijst!F413)=0,"",LocatieLijst!F413)</f>
        <v/>
      </c>
      <c r="G413" s="149" t="str">
        <f>IF(LEN(LocatieLijst!K413)=0,"",LocatieLijst!K413)</f>
        <v/>
      </c>
      <c r="H413" s="150" t="str">
        <f>IF(G413="Vervalt","Vervalt",IF(G413=0,"",IF(LEN(G413)=0,"",(VLOOKUP($G413,PDC!$B$6:$I$74,2,FALSE)))))</f>
        <v/>
      </c>
      <c r="I413" s="149" t="str">
        <f>IF(LEN(LocatieLijst!M413)=0,"",LocatieLijst!M413)</f>
        <v/>
      </c>
      <c r="J413" s="2"/>
      <c r="K413" s="2"/>
      <c r="L413" s="3"/>
      <c r="M413" s="8"/>
      <c r="N413" s="8"/>
      <c r="O413" s="12"/>
      <c r="P413" s="4"/>
      <c r="Q413" s="4"/>
      <c r="R413" s="4"/>
      <c r="S413" s="72">
        <f t="shared" si="12"/>
        <v>0</v>
      </c>
      <c r="T413" s="72">
        <f>IF(G413="Vervalt",0,IF(G413=0,0,IF(LEN(G413)=0,0,(VLOOKUP($G413,PDC!$B$6:$I$74,6,FALSE)))))</f>
        <v>0</v>
      </c>
      <c r="U413" s="72">
        <f t="shared" si="13"/>
        <v>0</v>
      </c>
      <c r="V413" s="73">
        <f>IF(G413="Vervalt",0,IF(J413="Inkoop bij 3e partij",Q413*(1+PDC!$F$28),0))</f>
        <v>0</v>
      </c>
      <c r="W413" s="73">
        <f>IF(G413="Vervalt",0,IF(J413="Inkoop bij 3e partij",P413*(1+PDC!$F$27)+IF(G413=0,0,IF(LEN(G413)=0,0,VLOOKUP($G413,PDC!$B$6:$I$74,7,FALSE))),0))</f>
        <v>0</v>
      </c>
      <c r="X413" s="74">
        <f>IF(G413="Vervalt",0,IF(J413="Inkoop bij 3e partij",0,IF(G413=0,0,IF(LEN(G413)=0,0,VLOOKUP($G413,PDC!$B$6:$I$74,5,FALSE)))))</f>
        <v>0</v>
      </c>
      <c r="Y413" s="74">
        <f>IF(G413="Vervalt",0,IF(J413="On-Net maken",$M413*PDC!$F$23+$N413*PDC!$F$24+PDC!$F$22+$O413,0))</f>
        <v>0</v>
      </c>
    </row>
    <row r="414" spans="1:25" x14ac:dyDescent="0.3">
      <c r="A414" s="149" t="str">
        <f>IF(LEN(LocatieLijst!A414)=0,"",LocatieLijst!A414)</f>
        <v/>
      </c>
      <c r="B414" s="149" t="str">
        <f>IF(LEN(LocatieLijst!B414)=0,"",LocatieLijst!B414)</f>
        <v/>
      </c>
      <c r="C414" s="149" t="str">
        <f>IF(LEN(LocatieLijst!C414)=0,"",LocatieLijst!C414)</f>
        <v/>
      </c>
      <c r="D414" s="149" t="str">
        <f>IF(LEN(LocatieLijst!D414)=0,"",LocatieLijst!D414)</f>
        <v/>
      </c>
      <c r="E414" s="149" t="str">
        <f>IF(LEN(LocatieLijst!E414)=0,"",LocatieLijst!E414)</f>
        <v/>
      </c>
      <c r="F414" s="149" t="str">
        <f>IF(LEN(LocatieLijst!F414)=0,"",LocatieLijst!F414)</f>
        <v/>
      </c>
      <c r="G414" s="149" t="str">
        <f>IF(LEN(LocatieLijst!K414)=0,"",LocatieLijst!K414)</f>
        <v/>
      </c>
      <c r="H414" s="150" t="str">
        <f>IF(G414="Vervalt","Vervalt",IF(G414=0,"",IF(LEN(G414)=0,"",(VLOOKUP($G414,PDC!$B$6:$I$74,2,FALSE)))))</f>
        <v/>
      </c>
      <c r="I414" s="149" t="str">
        <f>IF(LEN(LocatieLijst!M414)=0,"",LocatieLijst!M414)</f>
        <v/>
      </c>
      <c r="J414" s="2"/>
      <c r="K414" s="2"/>
      <c r="L414" s="3"/>
      <c r="M414" s="8"/>
      <c r="N414" s="8"/>
      <c r="O414" s="12"/>
      <c r="P414" s="4"/>
      <c r="Q414" s="4"/>
      <c r="R414" s="4"/>
      <c r="S414" s="72">
        <f t="shared" si="12"/>
        <v>0</v>
      </c>
      <c r="T414" s="72">
        <f>IF(G414="Vervalt",0,IF(G414=0,0,IF(LEN(G414)=0,0,(VLOOKUP($G414,PDC!$B$6:$I$74,6,FALSE)))))</f>
        <v>0</v>
      </c>
      <c r="U414" s="72">
        <f t="shared" si="13"/>
        <v>0</v>
      </c>
      <c r="V414" s="73">
        <f>IF(G414="Vervalt",0,IF(J414="Inkoop bij 3e partij",Q414*(1+PDC!$F$28),0))</f>
        <v>0</v>
      </c>
      <c r="W414" s="73">
        <f>IF(G414="Vervalt",0,IF(J414="Inkoop bij 3e partij",P414*(1+PDC!$F$27)+IF(G414=0,0,IF(LEN(G414)=0,0,VLOOKUP($G414,PDC!$B$6:$I$74,7,FALSE))),0))</f>
        <v>0</v>
      </c>
      <c r="X414" s="74">
        <f>IF(G414="Vervalt",0,IF(J414="Inkoop bij 3e partij",0,IF(G414=0,0,IF(LEN(G414)=0,0,VLOOKUP($G414,PDC!$B$6:$I$74,5,FALSE)))))</f>
        <v>0</v>
      </c>
      <c r="Y414" s="74">
        <f>IF(G414="Vervalt",0,IF(J414="On-Net maken",$M414*PDC!$F$23+$N414*PDC!$F$24+PDC!$F$22+$O414,0))</f>
        <v>0</v>
      </c>
    </row>
    <row r="415" spans="1:25" x14ac:dyDescent="0.3">
      <c r="A415" s="149" t="str">
        <f>IF(LEN(LocatieLijst!A415)=0,"",LocatieLijst!A415)</f>
        <v/>
      </c>
      <c r="B415" s="149" t="str">
        <f>IF(LEN(LocatieLijst!B415)=0,"",LocatieLijst!B415)</f>
        <v/>
      </c>
      <c r="C415" s="149" t="str">
        <f>IF(LEN(LocatieLijst!C415)=0,"",LocatieLijst!C415)</f>
        <v/>
      </c>
      <c r="D415" s="149" t="str">
        <f>IF(LEN(LocatieLijst!D415)=0,"",LocatieLijst!D415)</f>
        <v/>
      </c>
      <c r="E415" s="149" t="str">
        <f>IF(LEN(LocatieLijst!E415)=0,"",LocatieLijst!E415)</f>
        <v/>
      </c>
      <c r="F415" s="149" t="str">
        <f>IF(LEN(LocatieLijst!F415)=0,"",LocatieLijst!F415)</f>
        <v/>
      </c>
      <c r="G415" s="149" t="str">
        <f>IF(LEN(LocatieLijst!K415)=0,"",LocatieLijst!K415)</f>
        <v/>
      </c>
      <c r="H415" s="150" t="str">
        <f>IF(G415="Vervalt","Vervalt",IF(G415=0,"",IF(LEN(G415)=0,"",(VLOOKUP($G415,PDC!$B$6:$I$74,2,FALSE)))))</f>
        <v/>
      </c>
      <c r="I415" s="149" t="str">
        <f>IF(LEN(LocatieLijst!M415)=0,"",LocatieLijst!M415)</f>
        <v/>
      </c>
      <c r="J415" s="2"/>
      <c r="K415" s="2"/>
      <c r="L415" s="3"/>
      <c r="M415" s="8"/>
      <c r="N415" s="8"/>
      <c r="O415" s="12"/>
      <c r="P415" s="4"/>
      <c r="Q415" s="4"/>
      <c r="R415" s="4"/>
      <c r="S415" s="72">
        <f t="shared" si="12"/>
        <v>0</v>
      </c>
      <c r="T415" s="72">
        <f>IF(G415="Vervalt",0,IF(G415=0,0,IF(LEN(G415)=0,0,(VLOOKUP($G415,PDC!$B$6:$I$74,6,FALSE)))))</f>
        <v>0</v>
      </c>
      <c r="U415" s="72">
        <f t="shared" si="13"/>
        <v>0</v>
      </c>
      <c r="V415" s="73">
        <f>IF(G415="Vervalt",0,IF(J415="Inkoop bij 3e partij",Q415*(1+PDC!$F$28),0))</f>
        <v>0</v>
      </c>
      <c r="W415" s="73">
        <f>IF(G415="Vervalt",0,IF(J415="Inkoop bij 3e partij",P415*(1+PDC!$F$27)+IF(G415=0,0,IF(LEN(G415)=0,0,VLOOKUP($G415,PDC!$B$6:$I$74,7,FALSE))),0))</f>
        <v>0</v>
      </c>
      <c r="X415" s="74">
        <f>IF(G415="Vervalt",0,IF(J415="Inkoop bij 3e partij",0,IF(G415=0,0,IF(LEN(G415)=0,0,VLOOKUP($G415,PDC!$B$6:$I$74,5,FALSE)))))</f>
        <v>0</v>
      </c>
      <c r="Y415" s="74">
        <f>IF(G415="Vervalt",0,IF(J415="On-Net maken",$M415*PDC!$F$23+$N415*PDC!$F$24+PDC!$F$22+$O415,0))</f>
        <v>0</v>
      </c>
    </row>
    <row r="416" spans="1:25" x14ac:dyDescent="0.3">
      <c r="A416" s="149" t="str">
        <f>IF(LEN(LocatieLijst!A416)=0,"",LocatieLijst!A416)</f>
        <v/>
      </c>
      <c r="B416" s="149" t="str">
        <f>IF(LEN(LocatieLijst!B416)=0,"",LocatieLijst!B416)</f>
        <v/>
      </c>
      <c r="C416" s="149" t="str">
        <f>IF(LEN(LocatieLijst!C416)=0,"",LocatieLijst!C416)</f>
        <v/>
      </c>
      <c r="D416" s="149" t="str">
        <f>IF(LEN(LocatieLijst!D416)=0,"",LocatieLijst!D416)</f>
        <v/>
      </c>
      <c r="E416" s="149" t="str">
        <f>IF(LEN(LocatieLijst!E416)=0,"",LocatieLijst!E416)</f>
        <v/>
      </c>
      <c r="F416" s="149" t="str">
        <f>IF(LEN(LocatieLijst!F416)=0,"",LocatieLijst!F416)</f>
        <v/>
      </c>
      <c r="G416" s="149" t="str">
        <f>IF(LEN(LocatieLijst!K416)=0,"",LocatieLijst!K416)</f>
        <v/>
      </c>
      <c r="H416" s="150" t="str">
        <f>IF(G416="Vervalt","Vervalt",IF(G416=0,"",IF(LEN(G416)=0,"",(VLOOKUP($G416,PDC!$B$6:$I$74,2,FALSE)))))</f>
        <v/>
      </c>
      <c r="I416" s="149" t="str">
        <f>IF(LEN(LocatieLijst!M416)=0,"",LocatieLijst!M416)</f>
        <v/>
      </c>
      <c r="J416" s="2"/>
      <c r="K416" s="2"/>
      <c r="L416" s="3"/>
      <c r="M416" s="8"/>
      <c r="N416" s="8"/>
      <c r="O416" s="12"/>
      <c r="P416" s="4"/>
      <c r="Q416" s="4"/>
      <c r="R416" s="4"/>
      <c r="S416" s="72">
        <f t="shared" si="12"/>
        <v>0</v>
      </c>
      <c r="T416" s="72">
        <f>IF(G416="Vervalt",0,IF(G416=0,0,IF(LEN(G416)=0,0,(VLOOKUP($G416,PDC!$B$6:$I$74,6,FALSE)))))</f>
        <v>0</v>
      </c>
      <c r="U416" s="72">
        <f t="shared" si="13"/>
        <v>0</v>
      </c>
      <c r="V416" s="73">
        <f>IF(G416="Vervalt",0,IF(J416="Inkoop bij 3e partij",Q416*(1+PDC!$F$28),0))</f>
        <v>0</v>
      </c>
      <c r="W416" s="73">
        <f>IF(G416="Vervalt",0,IF(J416="Inkoop bij 3e partij",P416*(1+PDC!$F$27)+IF(G416=0,0,IF(LEN(G416)=0,0,VLOOKUP($G416,PDC!$B$6:$I$74,7,FALSE))),0))</f>
        <v>0</v>
      </c>
      <c r="X416" s="74">
        <f>IF(G416="Vervalt",0,IF(J416="Inkoop bij 3e partij",0,IF(G416=0,0,IF(LEN(G416)=0,0,VLOOKUP($G416,PDC!$B$6:$I$74,5,FALSE)))))</f>
        <v>0</v>
      </c>
      <c r="Y416" s="74">
        <f>IF(G416="Vervalt",0,IF(J416="On-Net maken",$M416*PDC!$F$23+$N416*PDC!$F$24+PDC!$F$22+$O416,0))</f>
        <v>0</v>
      </c>
    </row>
    <row r="417" spans="1:25" x14ac:dyDescent="0.3">
      <c r="A417" s="149" t="str">
        <f>IF(LEN(LocatieLijst!A417)=0,"",LocatieLijst!A417)</f>
        <v/>
      </c>
      <c r="B417" s="149" t="str">
        <f>IF(LEN(LocatieLijst!B417)=0,"",LocatieLijst!B417)</f>
        <v/>
      </c>
      <c r="C417" s="149" t="str">
        <f>IF(LEN(LocatieLijst!C417)=0,"",LocatieLijst!C417)</f>
        <v/>
      </c>
      <c r="D417" s="149" t="str">
        <f>IF(LEN(LocatieLijst!D417)=0,"",LocatieLijst!D417)</f>
        <v/>
      </c>
      <c r="E417" s="149" t="str">
        <f>IF(LEN(LocatieLijst!E417)=0,"",LocatieLijst!E417)</f>
        <v/>
      </c>
      <c r="F417" s="149" t="str">
        <f>IF(LEN(LocatieLijst!F417)=0,"",LocatieLijst!F417)</f>
        <v/>
      </c>
      <c r="G417" s="149" t="str">
        <f>IF(LEN(LocatieLijst!K417)=0,"",LocatieLijst!K417)</f>
        <v/>
      </c>
      <c r="H417" s="150" t="str">
        <f>IF(G417="Vervalt","Vervalt",IF(G417=0,"",IF(LEN(G417)=0,"",(VLOOKUP($G417,PDC!$B$6:$I$74,2,FALSE)))))</f>
        <v/>
      </c>
      <c r="I417" s="149" t="str">
        <f>IF(LEN(LocatieLijst!M417)=0,"",LocatieLijst!M417)</f>
        <v/>
      </c>
      <c r="J417" s="2"/>
      <c r="K417" s="2"/>
      <c r="L417" s="3"/>
      <c r="M417" s="8"/>
      <c r="N417" s="8"/>
      <c r="O417" s="12"/>
      <c r="P417" s="4"/>
      <c r="Q417" s="4"/>
      <c r="R417" s="4"/>
      <c r="S417" s="72">
        <f t="shared" si="12"/>
        <v>0</v>
      </c>
      <c r="T417" s="72">
        <f>IF(G417="Vervalt",0,IF(G417=0,0,IF(LEN(G417)=0,0,(VLOOKUP($G417,PDC!$B$6:$I$74,6,FALSE)))))</f>
        <v>0</v>
      </c>
      <c r="U417" s="72">
        <f t="shared" si="13"/>
        <v>0</v>
      </c>
      <c r="V417" s="73">
        <f>IF(G417="Vervalt",0,IF(J417="Inkoop bij 3e partij",Q417*(1+PDC!$F$28),0))</f>
        <v>0</v>
      </c>
      <c r="W417" s="73">
        <f>IF(G417="Vervalt",0,IF(J417="Inkoop bij 3e partij",P417*(1+PDC!$F$27)+IF(G417=0,0,IF(LEN(G417)=0,0,VLOOKUP($G417,PDC!$B$6:$I$74,7,FALSE))),0))</f>
        <v>0</v>
      </c>
      <c r="X417" s="74">
        <f>IF(G417="Vervalt",0,IF(J417="Inkoop bij 3e partij",0,IF(G417=0,0,IF(LEN(G417)=0,0,VLOOKUP($G417,PDC!$B$6:$I$74,5,FALSE)))))</f>
        <v>0</v>
      </c>
      <c r="Y417" s="74">
        <f>IF(G417="Vervalt",0,IF(J417="On-Net maken",$M417*PDC!$F$23+$N417*PDC!$F$24+PDC!$F$22+$O417,0))</f>
        <v>0</v>
      </c>
    </row>
    <row r="418" spans="1:25" x14ac:dyDescent="0.3">
      <c r="A418" s="149" t="str">
        <f>IF(LEN(LocatieLijst!A418)=0,"",LocatieLijst!A418)</f>
        <v/>
      </c>
      <c r="B418" s="149" t="str">
        <f>IF(LEN(LocatieLijst!B418)=0,"",LocatieLijst!B418)</f>
        <v/>
      </c>
      <c r="C418" s="149" t="str">
        <f>IF(LEN(LocatieLijst!C418)=0,"",LocatieLijst!C418)</f>
        <v/>
      </c>
      <c r="D418" s="149" t="str">
        <f>IF(LEN(LocatieLijst!D418)=0,"",LocatieLijst!D418)</f>
        <v/>
      </c>
      <c r="E418" s="149" t="str">
        <f>IF(LEN(LocatieLijst!E418)=0,"",LocatieLijst!E418)</f>
        <v/>
      </c>
      <c r="F418" s="149" t="str">
        <f>IF(LEN(LocatieLijst!F418)=0,"",LocatieLijst!F418)</f>
        <v/>
      </c>
      <c r="G418" s="149" t="str">
        <f>IF(LEN(LocatieLijst!K418)=0,"",LocatieLijst!K418)</f>
        <v/>
      </c>
      <c r="H418" s="150" t="str">
        <f>IF(G418="Vervalt","Vervalt",IF(G418=0,"",IF(LEN(G418)=0,"",(VLOOKUP($G418,PDC!$B$6:$I$74,2,FALSE)))))</f>
        <v/>
      </c>
      <c r="I418" s="149" t="str">
        <f>IF(LEN(LocatieLijst!M418)=0,"",LocatieLijst!M418)</f>
        <v/>
      </c>
      <c r="J418" s="2"/>
      <c r="K418" s="2"/>
      <c r="L418" s="3"/>
      <c r="M418" s="8"/>
      <c r="N418" s="8"/>
      <c r="O418" s="12"/>
      <c r="P418" s="4"/>
      <c r="Q418" s="4"/>
      <c r="R418" s="4"/>
      <c r="S418" s="72">
        <f t="shared" si="12"/>
        <v>0</v>
      </c>
      <c r="T418" s="72">
        <f>IF(G418="Vervalt",0,IF(G418=0,0,IF(LEN(G418)=0,0,(VLOOKUP($G418,PDC!$B$6:$I$74,6,FALSE)))))</f>
        <v>0</v>
      </c>
      <c r="U418" s="72">
        <f t="shared" si="13"/>
        <v>0</v>
      </c>
      <c r="V418" s="73">
        <f>IF(G418="Vervalt",0,IF(J418="Inkoop bij 3e partij",Q418*(1+PDC!$F$28),0))</f>
        <v>0</v>
      </c>
      <c r="W418" s="73">
        <f>IF(G418="Vervalt",0,IF(J418="Inkoop bij 3e partij",P418*(1+PDC!$F$27)+IF(G418=0,0,IF(LEN(G418)=0,0,VLOOKUP($G418,PDC!$B$6:$I$74,7,FALSE))),0))</f>
        <v>0</v>
      </c>
      <c r="X418" s="74">
        <f>IF(G418="Vervalt",0,IF(J418="Inkoop bij 3e partij",0,IF(G418=0,0,IF(LEN(G418)=0,0,VLOOKUP($G418,PDC!$B$6:$I$74,5,FALSE)))))</f>
        <v>0</v>
      </c>
      <c r="Y418" s="74">
        <f>IF(G418="Vervalt",0,IF(J418="On-Net maken",$M418*PDC!$F$23+$N418*PDC!$F$24+PDC!$F$22+$O418,0))</f>
        <v>0</v>
      </c>
    </row>
    <row r="419" spans="1:25" x14ac:dyDescent="0.3">
      <c r="A419" s="149" t="str">
        <f>IF(LEN(LocatieLijst!A419)=0,"",LocatieLijst!A419)</f>
        <v/>
      </c>
      <c r="B419" s="149" t="str">
        <f>IF(LEN(LocatieLijst!B419)=0,"",LocatieLijst!B419)</f>
        <v/>
      </c>
      <c r="C419" s="149" t="str">
        <f>IF(LEN(LocatieLijst!C419)=0,"",LocatieLijst!C419)</f>
        <v/>
      </c>
      <c r="D419" s="149" t="str">
        <f>IF(LEN(LocatieLijst!D419)=0,"",LocatieLijst!D419)</f>
        <v/>
      </c>
      <c r="E419" s="149" t="str">
        <f>IF(LEN(LocatieLijst!E419)=0,"",LocatieLijst!E419)</f>
        <v/>
      </c>
      <c r="F419" s="149" t="str">
        <f>IF(LEN(LocatieLijst!F419)=0,"",LocatieLijst!F419)</f>
        <v/>
      </c>
      <c r="G419" s="149" t="str">
        <f>IF(LEN(LocatieLijst!K419)=0,"",LocatieLijst!K419)</f>
        <v/>
      </c>
      <c r="H419" s="150" t="str">
        <f>IF(G419="Vervalt","Vervalt",IF(G419=0,"",IF(LEN(G419)=0,"",(VLOOKUP($G419,PDC!$B$6:$I$74,2,FALSE)))))</f>
        <v/>
      </c>
      <c r="I419" s="149" t="str">
        <f>IF(LEN(LocatieLijst!M419)=0,"",LocatieLijst!M419)</f>
        <v/>
      </c>
      <c r="J419" s="2"/>
      <c r="K419" s="2"/>
      <c r="L419" s="3"/>
      <c r="M419" s="8"/>
      <c r="N419" s="8"/>
      <c r="O419" s="12"/>
      <c r="P419" s="4"/>
      <c r="Q419" s="4"/>
      <c r="R419" s="4"/>
      <c r="S419" s="72">
        <f t="shared" si="12"/>
        <v>0</v>
      </c>
      <c r="T419" s="72">
        <f>IF(G419="Vervalt",0,IF(G419=0,0,IF(LEN(G419)=0,0,(VLOOKUP($G419,PDC!$B$6:$I$74,6,FALSE)))))</f>
        <v>0</v>
      </c>
      <c r="U419" s="72">
        <f t="shared" si="13"/>
        <v>0</v>
      </c>
      <c r="V419" s="73">
        <f>IF(G419="Vervalt",0,IF(J419="Inkoop bij 3e partij",Q419*(1+PDC!$F$28),0))</f>
        <v>0</v>
      </c>
      <c r="W419" s="73">
        <f>IF(G419="Vervalt",0,IF(J419="Inkoop bij 3e partij",P419*(1+PDC!$F$27)+IF(G419=0,0,IF(LEN(G419)=0,0,VLOOKUP($G419,PDC!$B$6:$I$74,7,FALSE))),0))</f>
        <v>0</v>
      </c>
      <c r="X419" s="74">
        <f>IF(G419="Vervalt",0,IF(J419="Inkoop bij 3e partij",0,IF(G419=0,0,IF(LEN(G419)=0,0,VLOOKUP($G419,PDC!$B$6:$I$74,5,FALSE)))))</f>
        <v>0</v>
      </c>
      <c r="Y419" s="74">
        <f>IF(G419="Vervalt",0,IF(J419="On-Net maken",$M419*PDC!$F$23+$N419*PDC!$F$24+PDC!$F$22+$O419,0))</f>
        <v>0</v>
      </c>
    </row>
    <row r="420" spans="1:25" x14ac:dyDescent="0.3">
      <c r="A420" s="149" t="str">
        <f>IF(LEN(LocatieLijst!A420)=0,"",LocatieLijst!A420)</f>
        <v/>
      </c>
      <c r="B420" s="149" t="str">
        <f>IF(LEN(LocatieLijst!B420)=0,"",LocatieLijst!B420)</f>
        <v/>
      </c>
      <c r="C420" s="149" t="str">
        <f>IF(LEN(LocatieLijst!C420)=0,"",LocatieLijst!C420)</f>
        <v/>
      </c>
      <c r="D420" s="149" t="str">
        <f>IF(LEN(LocatieLijst!D420)=0,"",LocatieLijst!D420)</f>
        <v/>
      </c>
      <c r="E420" s="149" t="str">
        <f>IF(LEN(LocatieLijst!E420)=0,"",LocatieLijst!E420)</f>
        <v/>
      </c>
      <c r="F420" s="149" t="str">
        <f>IF(LEN(LocatieLijst!F420)=0,"",LocatieLijst!F420)</f>
        <v/>
      </c>
      <c r="G420" s="149" t="str">
        <f>IF(LEN(LocatieLijst!K420)=0,"",LocatieLijst!K420)</f>
        <v/>
      </c>
      <c r="H420" s="150" t="str">
        <f>IF(G420="Vervalt","Vervalt",IF(G420=0,"",IF(LEN(G420)=0,"",(VLOOKUP($G420,PDC!$B$6:$I$74,2,FALSE)))))</f>
        <v/>
      </c>
      <c r="I420" s="149" t="str">
        <f>IF(LEN(LocatieLijst!M420)=0,"",LocatieLijst!M420)</f>
        <v/>
      </c>
      <c r="J420" s="2"/>
      <c r="K420" s="2"/>
      <c r="L420" s="3"/>
      <c r="M420" s="8"/>
      <c r="N420" s="8"/>
      <c r="O420" s="12"/>
      <c r="P420" s="4"/>
      <c r="Q420" s="4"/>
      <c r="R420" s="4"/>
      <c r="S420" s="72">
        <f t="shared" si="12"/>
        <v>0</v>
      </c>
      <c r="T420" s="72">
        <f>IF(G420="Vervalt",0,IF(G420=0,0,IF(LEN(G420)=0,0,(VLOOKUP($G420,PDC!$B$6:$I$74,6,FALSE)))))</f>
        <v>0</v>
      </c>
      <c r="U420" s="72">
        <f t="shared" si="13"/>
        <v>0</v>
      </c>
      <c r="V420" s="73">
        <f>IF(G420="Vervalt",0,IF(J420="Inkoop bij 3e partij",Q420*(1+PDC!$F$28),0))</f>
        <v>0</v>
      </c>
      <c r="W420" s="73">
        <f>IF(G420="Vervalt",0,IF(J420="Inkoop bij 3e partij",P420*(1+PDC!$F$27)+IF(G420=0,0,IF(LEN(G420)=0,0,VLOOKUP($G420,PDC!$B$6:$I$74,7,FALSE))),0))</f>
        <v>0</v>
      </c>
      <c r="X420" s="74">
        <f>IF(G420="Vervalt",0,IF(J420="Inkoop bij 3e partij",0,IF(G420=0,0,IF(LEN(G420)=0,0,VLOOKUP($G420,PDC!$B$6:$I$74,5,FALSE)))))</f>
        <v>0</v>
      </c>
      <c r="Y420" s="74">
        <f>IF(G420="Vervalt",0,IF(J420="On-Net maken",$M420*PDC!$F$23+$N420*PDC!$F$24+PDC!$F$22+$O420,0))</f>
        <v>0</v>
      </c>
    </row>
    <row r="421" spans="1:25" x14ac:dyDescent="0.3">
      <c r="A421" s="149" t="str">
        <f>IF(LEN(LocatieLijst!A421)=0,"",LocatieLijst!A421)</f>
        <v/>
      </c>
      <c r="B421" s="149" t="str">
        <f>IF(LEN(LocatieLijst!B421)=0,"",LocatieLijst!B421)</f>
        <v/>
      </c>
      <c r="C421" s="149" t="str">
        <f>IF(LEN(LocatieLijst!C421)=0,"",LocatieLijst!C421)</f>
        <v/>
      </c>
      <c r="D421" s="149" t="str">
        <f>IF(LEN(LocatieLijst!D421)=0,"",LocatieLijst!D421)</f>
        <v/>
      </c>
      <c r="E421" s="149" t="str">
        <f>IF(LEN(LocatieLijst!E421)=0,"",LocatieLijst!E421)</f>
        <v/>
      </c>
      <c r="F421" s="149" t="str">
        <f>IF(LEN(LocatieLijst!F421)=0,"",LocatieLijst!F421)</f>
        <v/>
      </c>
      <c r="G421" s="149" t="str">
        <f>IF(LEN(LocatieLijst!K421)=0,"",LocatieLijst!K421)</f>
        <v/>
      </c>
      <c r="H421" s="150" t="str">
        <f>IF(G421="Vervalt","Vervalt",IF(G421=0,"",IF(LEN(G421)=0,"",(VLOOKUP($G421,PDC!$B$6:$I$74,2,FALSE)))))</f>
        <v/>
      </c>
      <c r="I421" s="149" t="str">
        <f>IF(LEN(LocatieLijst!M421)=0,"",LocatieLijst!M421)</f>
        <v/>
      </c>
      <c r="J421" s="2"/>
      <c r="K421" s="2"/>
      <c r="L421" s="3"/>
      <c r="M421" s="8"/>
      <c r="N421" s="8"/>
      <c r="O421" s="12"/>
      <c r="P421" s="4"/>
      <c r="Q421" s="4"/>
      <c r="R421" s="4"/>
      <c r="S421" s="72">
        <f t="shared" si="12"/>
        <v>0</v>
      </c>
      <c r="T421" s="72">
        <f>IF(G421="Vervalt",0,IF(G421=0,0,IF(LEN(G421)=0,0,(VLOOKUP($G421,PDC!$B$6:$I$74,6,FALSE)))))</f>
        <v>0</v>
      </c>
      <c r="U421" s="72">
        <f t="shared" si="13"/>
        <v>0</v>
      </c>
      <c r="V421" s="73">
        <f>IF(G421="Vervalt",0,IF(J421="Inkoop bij 3e partij",Q421*(1+PDC!$F$28),0))</f>
        <v>0</v>
      </c>
      <c r="W421" s="73">
        <f>IF(G421="Vervalt",0,IF(J421="Inkoop bij 3e partij",P421*(1+PDC!$F$27)+IF(G421=0,0,IF(LEN(G421)=0,0,VLOOKUP($G421,PDC!$B$6:$I$74,7,FALSE))),0))</f>
        <v>0</v>
      </c>
      <c r="X421" s="74">
        <f>IF(G421="Vervalt",0,IF(J421="Inkoop bij 3e partij",0,IF(G421=0,0,IF(LEN(G421)=0,0,VLOOKUP($G421,PDC!$B$6:$I$74,5,FALSE)))))</f>
        <v>0</v>
      </c>
      <c r="Y421" s="74">
        <f>IF(G421="Vervalt",0,IF(J421="On-Net maken",$M421*PDC!$F$23+$N421*PDC!$F$24+PDC!$F$22+$O421,0))</f>
        <v>0</v>
      </c>
    </row>
    <row r="422" spans="1:25" x14ac:dyDescent="0.3">
      <c r="A422" s="149" t="str">
        <f>IF(LEN(LocatieLijst!A422)=0,"",LocatieLijst!A422)</f>
        <v/>
      </c>
      <c r="B422" s="149" t="str">
        <f>IF(LEN(LocatieLijst!B422)=0,"",LocatieLijst!B422)</f>
        <v/>
      </c>
      <c r="C422" s="149" t="str">
        <f>IF(LEN(LocatieLijst!C422)=0,"",LocatieLijst!C422)</f>
        <v/>
      </c>
      <c r="D422" s="149" t="str">
        <f>IF(LEN(LocatieLijst!D422)=0,"",LocatieLijst!D422)</f>
        <v/>
      </c>
      <c r="E422" s="149" t="str">
        <f>IF(LEN(LocatieLijst!E422)=0,"",LocatieLijst!E422)</f>
        <v/>
      </c>
      <c r="F422" s="149" t="str">
        <f>IF(LEN(LocatieLijst!F422)=0,"",LocatieLijst!F422)</f>
        <v/>
      </c>
      <c r="G422" s="149" t="str">
        <f>IF(LEN(LocatieLijst!K422)=0,"",LocatieLijst!K422)</f>
        <v/>
      </c>
      <c r="H422" s="150" t="str">
        <f>IF(G422="Vervalt","Vervalt",IF(G422=0,"",IF(LEN(G422)=0,"",(VLOOKUP($G422,PDC!$B$6:$I$74,2,FALSE)))))</f>
        <v/>
      </c>
      <c r="I422" s="149" t="str">
        <f>IF(LEN(LocatieLijst!M422)=0,"",LocatieLijst!M422)</f>
        <v/>
      </c>
      <c r="J422" s="2"/>
      <c r="K422" s="2"/>
      <c r="L422" s="3"/>
      <c r="M422" s="8"/>
      <c r="N422" s="8"/>
      <c r="O422" s="12"/>
      <c r="P422" s="4"/>
      <c r="Q422" s="4"/>
      <c r="R422" s="4"/>
      <c r="S422" s="72">
        <f t="shared" si="12"/>
        <v>0</v>
      </c>
      <c r="T422" s="72">
        <f>IF(G422="Vervalt",0,IF(G422=0,0,IF(LEN(G422)=0,0,(VLOOKUP($G422,PDC!$B$6:$I$74,6,FALSE)))))</f>
        <v>0</v>
      </c>
      <c r="U422" s="72">
        <f t="shared" si="13"/>
        <v>0</v>
      </c>
      <c r="V422" s="73">
        <f>IF(G422="Vervalt",0,IF(J422="Inkoop bij 3e partij",Q422*(1+PDC!$F$28),0))</f>
        <v>0</v>
      </c>
      <c r="W422" s="73">
        <f>IF(G422="Vervalt",0,IF(J422="Inkoop bij 3e partij",P422*(1+PDC!$F$27)+IF(G422=0,0,IF(LEN(G422)=0,0,VLOOKUP($G422,PDC!$B$6:$I$74,7,FALSE))),0))</f>
        <v>0</v>
      </c>
      <c r="X422" s="74">
        <f>IF(G422="Vervalt",0,IF(J422="Inkoop bij 3e partij",0,IF(G422=0,0,IF(LEN(G422)=0,0,VLOOKUP($G422,PDC!$B$6:$I$74,5,FALSE)))))</f>
        <v>0</v>
      </c>
      <c r="Y422" s="74">
        <f>IF(G422="Vervalt",0,IF(J422="On-Net maken",$M422*PDC!$F$23+$N422*PDC!$F$24+PDC!$F$22+$O422,0))</f>
        <v>0</v>
      </c>
    </row>
    <row r="423" spans="1:25" x14ac:dyDescent="0.3">
      <c r="A423" s="149" t="str">
        <f>IF(LEN(LocatieLijst!A423)=0,"",LocatieLijst!A423)</f>
        <v/>
      </c>
      <c r="B423" s="149" t="str">
        <f>IF(LEN(LocatieLijst!B423)=0,"",LocatieLijst!B423)</f>
        <v/>
      </c>
      <c r="C423" s="149" t="str">
        <f>IF(LEN(LocatieLijst!C423)=0,"",LocatieLijst!C423)</f>
        <v/>
      </c>
      <c r="D423" s="149" t="str">
        <f>IF(LEN(LocatieLijst!D423)=0,"",LocatieLijst!D423)</f>
        <v/>
      </c>
      <c r="E423" s="149" t="str">
        <f>IF(LEN(LocatieLijst!E423)=0,"",LocatieLijst!E423)</f>
        <v/>
      </c>
      <c r="F423" s="149" t="str">
        <f>IF(LEN(LocatieLijst!F423)=0,"",LocatieLijst!F423)</f>
        <v/>
      </c>
      <c r="G423" s="149" t="str">
        <f>IF(LEN(LocatieLijst!K423)=0,"",LocatieLijst!K423)</f>
        <v/>
      </c>
      <c r="H423" s="150" t="str">
        <f>IF(G423="Vervalt","Vervalt",IF(G423=0,"",IF(LEN(G423)=0,"",(VLOOKUP($G423,PDC!$B$6:$I$74,2,FALSE)))))</f>
        <v/>
      </c>
      <c r="I423" s="149" t="str">
        <f>IF(LEN(LocatieLijst!M423)=0,"",LocatieLijst!M423)</f>
        <v/>
      </c>
      <c r="J423" s="2"/>
      <c r="K423" s="2"/>
      <c r="L423" s="3"/>
      <c r="M423" s="8"/>
      <c r="N423" s="8"/>
      <c r="O423" s="12"/>
      <c r="P423" s="4"/>
      <c r="Q423" s="4"/>
      <c r="R423" s="4"/>
      <c r="S423" s="72">
        <f t="shared" si="12"/>
        <v>0</v>
      </c>
      <c r="T423" s="72">
        <f>IF(G423="Vervalt",0,IF(G423=0,0,IF(LEN(G423)=0,0,(VLOOKUP($G423,PDC!$B$6:$I$74,6,FALSE)))))</f>
        <v>0</v>
      </c>
      <c r="U423" s="72">
        <f t="shared" si="13"/>
        <v>0</v>
      </c>
      <c r="V423" s="73">
        <f>IF(G423="Vervalt",0,IF(J423="Inkoop bij 3e partij",Q423*(1+PDC!$F$28),0))</f>
        <v>0</v>
      </c>
      <c r="W423" s="73">
        <f>IF(G423="Vervalt",0,IF(J423="Inkoop bij 3e partij",P423*(1+PDC!$F$27)+IF(G423=0,0,IF(LEN(G423)=0,0,VLOOKUP($G423,PDC!$B$6:$I$74,7,FALSE))),0))</f>
        <v>0</v>
      </c>
      <c r="X423" s="74">
        <f>IF(G423="Vervalt",0,IF(J423="Inkoop bij 3e partij",0,IF(G423=0,0,IF(LEN(G423)=0,0,VLOOKUP($G423,PDC!$B$6:$I$74,5,FALSE)))))</f>
        <v>0</v>
      </c>
      <c r="Y423" s="74">
        <f>IF(G423="Vervalt",0,IF(J423="On-Net maken",$M423*PDC!$F$23+$N423*PDC!$F$24+PDC!$F$22+$O423,0))</f>
        <v>0</v>
      </c>
    </row>
    <row r="424" spans="1:25" x14ac:dyDescent="0.3">
      <c r="A424" s="149" t="str">
        <f>IF(LEN(LocatieLijst!A424)=0,"",LocatieLijst!A424)</f>
        <v/>
      </c>
      <c r="B424" s="149" t="str">
        <f>IF(LEN(LocatieLijst!B424)=0,"",LocatieLijst!B424)</f>
        <v/>
      </c>
      <c r="C424" s="149" t="str">
        <f>IF(LEN(LocatieLijst!C424)=0,"",LocatieLijst!C424)</f>
        <v/>
      </c>
      <c r="D424" s="149" t="str">
        <f>IF(LEN(LocatieLijst!D424)=0,"",LocatieLijst!D424)</f>
        <v/>
      </c>
      <c r="E424" s="149" t="str">
        <f>IF(LEN(LocatieLijst!E424)=0,"",LocatieLijst!E424)</f>
        <v/>
      </c>
      <c r="F424" s="149" t="str">
        <f>IF(LEN(LocatieLijst!F424)=0,"",LocatieLijst!F424)</f>
        <v/>
      </c>
      <c r="G424" s="149" t="str">
        <f>IF(LEN(LocatieLijst!K424)=0,"",LocatieLijst!K424)</f>
        <v/>
      </c>
      <c r="H424" s="150" t="str">
        <f>IF(G424="Vervalt","Vervalt",IF(G424=0,"",IF(LEN(G424)=0,"",(VLOOKUP($G424,PDC!$B$6:$I$74,2,FALSE)))))</f>
        <v/>
      </c>
      <c r="I424" s="149" t="str">
        <f>IF(LEN(LocatieLijst!M424)=0,"",LocatieLijst!M424)</f>
        <v/>
      </c>
      <c r="J424" s="2"/>
      <c r="K424" s="2"/>
      <c r="L424" s="3"/>
      <c r="M424" s="8"/>
      <c r="N424" s="8"/>
      <c r="O424" s="12"/>
      <c r="P424" s="4"/>
      <c r="Q424" s="4"/>
      <c r="R424" s="4"/>
      <c r="S424" s="72">
        <f t="shared" si="12"/>
        <v>0</v>
      </c>
      <c r="T424" s="72">
        <f>IF(G424="Vervalt",0,IF(G424=0,0,IF(LEN(G424)=0,0,(VLOOKUP($G424,PDC!$B$6:$I$74,6,FALSE)))))</f>
        <v>0</v>
      </c>
      <c r="U424" s="72">
        <f t="shared" si="13"/>
        <v>0</v>
      </c>
      <c r="V424" s="73">
        <f>IF(G424="Vervalt",0,IF(J424="Inkoop bij 3e partij",Q424*(1+PDC!$F$28),0))</f>
        <v>0</v>
      </c>
      <c r="W424" s="73">
        <f>IF(G424="Vervalt",0,IF(J424="Inkoop bij 3e partij",P424*(1+PDC!$F$27)+IF(G424=0,0,IF(LEN(G424)=0,0,VLOOKUP($G424,PDC!$B$6:$I$74,7,FALSE))),0))</f>
        <v>0</v>
      </c>
      <c r="X424" s="74">
        <f>IF(G424="Vervalt",0,IF(J424="Inkoop bij 3e partij",0,IF(G424=0,0,IF(LEN(G424)=0,0,VLOOKUP($G424,PDC!$B$6:$I$74,5,FALSE)))))</f>
        <v>0</v>
      </c>
      <c r="Y424" s="74">
        <f>IF(G424="Vervalt",0,IF(J424="On-Net maken",$M424*PDC!$F$23+$N424*PDC!$F$24+PDC!$F$22+$O424,0))</f>
        <v>0</v>
      </c>
    </row>
    <row r="425" spans="1:25" x14ac:dyDescent="0.3">
      <c r="A425" s="149" t="str">
        <f>IF(LEN(LocatieLijst!A425)=0,"",LocatieLijst!A425)</f>
        <v/>
      </c>
      <c r="B425" s="149" t="str">
        <f>IF(LEN(LocatieLijst!B425)=0,"",LocatieLijst!B425)</f>
        <v/>
      </c>
      <c r="C425" s="149" t="str">
        <f>IF(LEN(LocatieLijst!C425)=0,"",LocatieLijst!C425)</f>
        <v/>
      </c>
      <c r="D425" s="149" t="str">
        <f>IF(LEN(LocatieLijst!D425)=0,"",LocatieLijst!D425)</f>
        <v/>
      </c>
      <c r="E425" s="149" t="str">
        <f>IF(LEN(LocatieLijst!E425)=0,"",LocatieLijst!E425)</f>
        <v/>
      </c>
      <c r="F425" s="149" t="str">
        <f>IF(LEN(LocatieLijst!F425)=0,"",LocatieLijst!F425)</f>
        <v/>
      </c>
      <c r="G425" s="149" t="str">
        <f>IF(LEN(LocatieLijst!K425)=0,"",LocatieLijst!K425)</f>
        <v/>
      </c>
      <c r="H425" s="150" t="str">
        <f>IF(G425="Vervalt","Vervalt",IF(G425=0,"",IF(LEN(G425)=0,"",(VLOOKUP($G425,PDC!$B$6:$I$74,2,FALSE)))))</f>
        <v/>
      </c>
      <c r="I425" s="149" t="str">
        <f>IF(LEN(LocatieLijst!M425)=0,"",LocatieLijst!M425)</f>
        <v/>
      </c>
      <c r="J425" s="2"/>
      <c r="K425" s="2"/>
      <c r="L425" s="3"/>
      <c r="M425" s="8"/>
      <c r="N425" s="8"/>
      <c r="O425" s="12"/>
      <c r="P425" s="4"/>
      <c r="Q425" s="4"/>
      <c r="R425" s="4"/>
      <c r="S425" s="72">
        <f t="shared" si="12"/>
        <v>0</v>
      </c>
      <c r="T425" s="72">
        <f>IF(G425="Vervalt",0,IF(G425=0,0,IF(LEN(G425)=0,0,(VLOOKUP($G425,PDC!$B$6:$I$74,6,FALSE)))))</f>
        <v>0</v>
      </c>
      <c r="U425" s="72">
        <f t="shared" si="13"/>
        <v>0</v>
      </c>
      <c r="V425" s="73">
        <f>IF(G425="Vervalt",0,IF(J425="Inkoop bij 3e partij",Q425*(1+PDC!$F$28),0))</f>
        <v>0</v>
      </c>
      <c r="W425" s="73">
        <f>IF(G425="Vervalt",0,IF(J425="Inkoop bij 3e partij",P425*(1+PDC!$F$27)+IF(G425=0,0,IF(LEN(G425)=0,0,VLOOKUP($G425,PDC!$B$6:$I$74,7,FALSE))),0))</f>
        <v>0</v>
      </c>
      <c r="X425" s="74">
        <f>IF(G425="Vervalt",0,IF(J425="Inkoop bij 3e partij",0,IF(G425=0,0,IF(LEN(G425)=0,0,VLOOKUP($G425,PDC!$B$6:$I$74,5,FALSE)))))</f>
        <v>0</v>
      </c>
      <c r="Y425" s="74">
        <f>IF(G425="Vervalt",0,IF(J425="On-Net maken",$M425*PDC!$F$23+$N425*PDC!$F$24+PDC!$F$22+$O425,0))</f>
        <v>0</v>
      </c>
    </row>
    <row r="426" spans="1:25" x14ac:dyDescent="0.3">
      <c r="A426" s="149" t="str">
        <f>IF(LEN(LocatieLijst!A426)=0,"",LocatieLijst!A426)</f>
        <v/>
      </c>
      <c r="B426" s="149" t="str">
        <f>IF(LEN(LocatieLijst!B426)=0,"",LocatieLijst!B426)</f>
        <v/>
      </c>
      <c r="C426" s="149" t="str">
        <f>IF(LEN(LocatieLijst!C426)=0,"",LocatieLijst!C426)</f>
        <v/>
      </c>
      <c r="D426" s="149" t="str">
        <f>IF(LEN(LocatieLijst!D426)=0,"",LocatieLijst!D426)</f>
        <v/>
      </c>
      <c r="E426" s="149" t="str">
        <f>IF(LEN(LocatieLijst!E426)=0,"",LocatieLijst!E426)</f>
        <v/>
      </c>
      <c r="F426" s="149" t="str">
        <f>IF(LEN(LocatieLijst!F426)=0,"",LocatieLijst!F426)</f>
        <v/>
      </c>
      <c r="G426" s="149" t="str">
        <f>IF(LEN(LocatieLijst!K426)=0,"",LocatieLijst!K426)</f>
        <v/>
      </c>
      <c r="H426" s="150" t="str">
        <f>IF(G426="Vervalt","Vervalt",IF(G426=0,"",IF(LEN(G426)=0,"",(VLOOKUP($G426,PDC!$B$6:$I$74,2,FALSE)))))</f>
        <v/>
      </c>
      <c r="I426" s="149" t="str">
        <f>IF(LEN(LocatieLijst!M426)=0,"",LocatieLijst!M426)</f>
        <v/>
      </c>
      <c r="J426" s="2"/>
      <c r="K426" s="2"/>
      <c r="L426" s="3"/>
      <c r="M426" s="8"/>
      <c r="N426" s="8"/>
      <c r="O426" s="12"/>
      <c r="P426" s="4"/>
      <c r="Q426" s="4"/>
      <c r="R426" s="4"/>
      <c r="S426" s="72">
        <f t="shared" si="12"/>
        <v>0</v>
      </c>
      <c r="T426" s="72">
        <f>IF(G426="Vervalt",0,IF(G426=0,0,IF(LEN(G426)=0,0,(VLOOKUP($G426,PDC!$B$6:$I$74,6,FALSE)))))</f>
        <v>0</v>
      </c>
      <c r="U426" s="72">
        <f t="shared" si="13"/>
        <v>0</v>
      </c>
      <c r="V426" s="73">
        <f>IF(G426="Vervalt",0,IF(J426="Inkoop bij 3e partij",Q426*(1+PDC!$F$28),0))</f>
        <v>0</v>
      </c>
      <c r="W426" s="73">
        <f>IF(G426="Vervalt",0,IF(J426="Inkoop bij 3e partij",P426*(1+PDC!$F$27)+IF(G426=0,0,IF(LEN(G426)=0,0,VLOOKUP($G426,PDC!$B$6:$I$74,7,FALSE))),0))</f>
        <v>0</v>
      </c>
      <c r="X426" s="74">
        <f>IF(G426="Vervalt",0,IF(J426="Inkoop bij 3e partij",0,IF(G426=0,0,IF(LEN(G426)=0,0,VLOOKUP($G426,PDC!$B$6:$I$74,5,FALSE)))))</f>
        <v>0</v>
      </c>
      <c r="Y426" s="74">
        <f>IF(G426="Vervalt",0,IF(J426="On-Net maken",$M426*PDC!$F$23+$N426*PDC!$F$24+PDC!$F$22+$O426,0))</f>
        <v>0</v>
      </c>
    </row>
    <row r="427" spans="1:25" x14ac:dyDescent="0.3">
      <c r="A427" s="149" t="str">
        <f>IF(LEN(LocatieLijst!A427)=0,"",LocatieLijst!A427)</f>
        <v/>
      </c>
      <c r="B427" s="149" t="str">
        <f>IF(LEN(LocatieLijst!B427)=0,"",LocatieLijst!B427)</f>
        <v/>
      </c>
      <c r="C427" s="149" t="str">
        <f>IF(LEN(LocatieLijst!C427)=0,"",LocatieLijst!C427)</f>
        <v/>
      </c>
      <c r="D427" s="149" t="str">
        <f>IF(LEN(LocatieLijst!D427)=0,"",LocatieLijst!D427)</f>
        <v/>
      </c>
      <c r="E427" s="149" t="str">
        <f>IF(LEN(LocatieLijst!E427)=0,"",LocatieLijst!E427)</f>
        <v/>
      </c>
      <c r="F427" s="149" t="str">
        <f>IF(LEN(LocatieLijst!F427)=0,"",LocatieLijst!F427)</f>
        <v/>
      </c>
      <c r="G427" s="149" t="str">
        <f>IF(LEN(LocatieLijst!K427)=0,"",LocatieLijst!K427)</f>
        <v/>
      </c>
      <c r="H427" s="150" t="str">
        <f>IF(G427="Vervalt","Vervalt",IF(G427=0,"",IF(LEN(G427)=0,"",(VLOOKUP($G427,PDC!$B$6:$I$74,2,FALSE)))))</f>
        <v/>
      </c>
      <c r="I427" s="149" t="str">
        <f>IF(LEN(LocatieLijst!M427)=0,"",LocatieLijst!M427)</f>
        <v/>
      </c>
      <c r="J427" s="2"/>
      <c r="K427" s="2"/>
      <c r="L427" s="3"/>
      <c r="M427" s="8"/>
      <c r="N427" s="8"/>
      <c r="O427" s="12"/>
      <c r="P427" s="4"/>
      <c r="Q427" s="4"/>
      <c r="R427" s="4"/>
      <c r="S427" s="72">
        <f t="shared" si="12"/>
        <v>0</v>
      </c>
      <c r="T427" s="72">
        <f>IF(G427="Vervalt",0,IF(G427=0,0,IF(LEN(G427)=0,0,(VLOOKUP($G427,PDC!$B$6:$I$74,6,FALSE)))))</f>
        <v>0</v>
      </c>
      <c r="U427" s="72">
        <f t="shared" si="13"/>
        <v>0</v>
      </c>
      <c r="V427" s="73">
        <f>IF(G427="Vervalt",0,IF(J427="Inkoop bij 3e partij",Q427*(1+PDC!$F$28),0))</f>
        <v>0</v>
      </c>
      <c r="W427" s="73">
        <f>IF(G427="Vervalt",0,IF(J427="Inkoop bij 3e partij",P427*(1+PDC!$F$27)+IF(G427=0,0,IF(LEN(G427)=0,0,VLOOKUP($G427,PDC!$B$6:$I$74,7,FALSE))),0))</f>
        <v>0</v>
      </c>
      <c r="X427" s="74">
        <f>IF(G427="Vervalt",0,IF(J427="Inkoop bij 3e partij",0,IF(G427=0,0,IF(LEN(G427)=0,0,VLOOKUP($G427,PDC!$B$6:$I$74,5,FALSE)))))</f>
        <v>0</v>
      </c>
      <c r="Y427" s="74">
        <f>IF(G427="Vervalt",0,IF(J427="On-Net maken",$M427*PDC!$F$23+$N427*PDC!$F$24+PDC!$F$22+$O427,0))</f>
        <v>0</v>
      </c>
    </row>
    <row r="428" spans="1:25" x14ac:dyDescent="0.3">
      <c r="A428" s="149" t="str">
        <f>IF(LEN(LocatieLijst!A428)=0,"",LocatieLijst!A428)</f>
        <v/>
      </c>
      <c r="B428" s="149" t="str">
        <f>IF(LEN(LocatieLijst!B428)=0,"",LocatieLijst!B428)</f>
        <v/>
      </c>
      <c r="C428" s="149" t="str">
        <f>IF(LEN(LocatieLijst!C428)=0,"",LocatieLijst!C428)</f>
        <v/>
      </c>
      <c r="D428" s="149" t="str">
        <f>IF(LEN(LocatieLijst!D428)=0,"",LocatieLijst!D428)</f>
        <v/>
      </c>
      <c r="E428" s="149" t="str">
        <f>IF(LEN(LocatieLijst!E428)=0,"",LocatieLijst!E428)</f>
        <v/>
      </c>
      <c r="F428" s="149" t="str">
        <f>IF(LEN(LocatieLijst!F428)=0,"",LocatieLijst!F428)</f>
        <v/>
      </c>
      <c r="G428" s="149" t="str">
        <f>IF(LEN(LocatieLijst!K428)=0,"",LocatieLijst!K428)</f>
        <v/>
      </c>
      <c r="H428" s="150" t="str">
        <f>IF(G428="Vervalt","Vervalt",IF(G428=0,"",IF(LEN(G428)=0,"",(VLOOKUP($G428,PDC!$B$6:$I$74,2,FALSE)))))</f>
        <v/>
      </c>
      <c r="I428" s="149" t="str">
        <f>IF(LEN(LocatieLijst!M428)=0,"",LocatieLijst!M428)</f>
        <v/>
      </c>
      <c r="J428" s="2"/>
      <c r="K428" s="2"/>
      <c r="L428" s="3"/>
      <c r="M428" s="8"/>
      <c r="N428" s="8"/>
      <c r="O428" s="12"/>
      <c r="P428" s="4"/>
      <c r="Q428" s="4"/>
      <c r="R428" s="4"/>
      <c r="S428" s="72">
        <f t="shared" si="12"/>
        <v>0</v>
      </c>
      <c r="T428" s="72">
        <f>IF(G428="Vervalt",0,IF(G428=0,0,IF(LEN(G428)=0,0,(VLOOKUP($G428,PDC!$B$6:$I$74,6,FALSE)))))</f>
        <v>0</v>
      </c>
      <c r="U428" s="72">
        <f t="shared" si="13"/>
        <v>0</v>
      </c>
      <c r="V428" s="73">
        <f>IF(G428="Vervalt",0,IF(J428="Inkoop bij 3e partij",Q428*(1+PDC!$F$28),0))</f>
        <v>0</v>
      </c>
      <c r="W428" s="73">
        <f>IF(G428="Vervalt",0,IF(J428="Inkoop bij 3e partij",P428*(1+PDC!$F$27)+IF(G428=0,0,IF(LEN(G428)=0,0,VLOOKUP($G428,PDC!$B$6:$I$74,7,FALSE))),0))</f>
        <v>0</v>
      </c>
      <c r="X428" s="74">
        <f>IF(G428="Vervalt",0,IF(J428="Inkoop bij 3e partij",0,IF(G428=0,0,IF(LEN(G428)=0,0,VLOOKUP($G428,PDC!$B$6:$I$74,5,FALSE)))))</f>
        <v>0</v>
      </c>
      <c r="Y428" s="74">
        <f>IF(G428="Vervalt",0,IF(J428="On-Net maken",$M428*PDC!$F$23+$N428*PDC!$F$24+PDC!$F$22+$O428,0))</f>
        <v>0</v>
      </c>
    </row>
    <row r="429" spans="1:25" x14ac:dyDescent="0.3">
      <c r="A429" s="149" t="str">
        <f>IF(LEN(LocatieLijst!A429)=0,"",LocatieLijst!A429)</f>
        <v/>
      </c>
      <c r="B429" s="149" t="str">
        <f>IF(LEN(LocatieLijst!B429)=0,"",LocatieLijst!B429)</f>
        <v/>
      </c>
      <c r="C429" s="149" t="str">
        <f>IF(LEN(LocatieLijst!C429)=0,"",LocatieLijst!C429)</f>
        <v/>
      </c>
      <c r="D429" s="149" t="str">
        <f>IF(LEN(LocatieLijst!D429)=0,"",LocatieLijst!D429)</f>
        <v/>
      </c>
      <c r="E429" s="149" t="str">
        <f>IF(LEN(LocatieLijst!E429)=0,"",LocatieLijst!E429)</f>
        <v/>
      </c>
      <c r="F429" s="149" t="str">
        <f>IF(LEN(LocatieLijst!F429)=0,"",LocatieLijst!F429)</f>
        <v/>
      </c>
      <c r="G429" s="149" t="str">
        <f>IF(LEN(LocatieLijst!K429)=0,"",LocatieLijst!K429)</f>
        <v/>
      </c>
      <c r="H429" s="150" t="str">
        <f>IF(G429="Vervalt","Vervalt",IF(G429=0,"",IF(LEN(G429)=0,"",(VLOOKUP($G429,PDC!$B$6:$I$74,2,FALSE)))))</f>
        <v/>
      </c>
      <c r="I429" s="149" t="str">
        <f>IF(LEN(LocatieLijst!M429)=0,"",LocatieLijst!M429)</f>
        <v/>
      </c>
      <c r="J429" s="2"/>
      <c r="K429" s="2"/>
      <c r="L429" s="3"/>
      <c r="M429" s="8"/>
      <c r="N429" s="8"/>
      <c r="O429" s="12"/>
      <c r="P429" s="4"/>
      <c r="Q429" s="4"/>
      <c r="R429" s="4"/>
      <c r="S429" s="72">
        <f t="shared" si="12"/>
        <v>0</v>
      </c>
      <c r="T429" s="72">
        <f>IF(G429="Vervalt",0,IF(G429=0,0,IF(LEN(G429)=0,0,(VLOOKUP($G429,PDC!$B$6:$I$74,6,FALSE)))))</f>
        <v>0</v>
      </c>
      <c r="U429" s="72">
        <f t="shared" si="13"/>
        <v>0</v>
      </c>
      <c r="V429" s="73">
        <f>IF(G429="Vervalt",0,IF(J429="Inkoop bij 3e partij",Q429*(1+PDC!$F$28),0))</f>
        <v>0</v>
      </c>
      <c r="W429" s="73">
        <f>IF(G429="Vervalt",0,IF(J429="Inkoop bij 3e partij",P429*(1+PDC!$F$27)+IF(G429=0,0,IF(LEN(G429)=0,0,VLOOKUP($G429,PDC!$B$6:$I$74,7,FALSE))),0))</f>
        <v>0</v>
      </c>
      <c r="X429" s="74">
        <f>IF(G429="Vervalt",0,IF(J429="Inkoop bij 3e partij",0,IF(G429=0,0,IF(LEN(G429)=0,0,VLOOKUP($G429,PDC!$B$6:$I$74,5,FALSE)))))</f>
        <v>0</v>
      </c>
      <c r="Y429" s="74">
        <f>IF(G429="Vervalt",0,IF(J429="On-Net maken",$M429*PDC!$F$23+$N429*PDC!$F$24+PDC!$F$22+$O429,0))</f>
        <v>0</v>
      </c>
    </row>
    <row r="430" spans="1:25" x14ac:dyDescent="0.3">
      <c r="A430" s="149" t="str">
        <f>IF(LEN(LocatieLijst!A430)=0,"",LocatieLijst!A430)</f>
        <v/>
      </c>
      <c r="B430" s="149" t="str">
        <f>IF(LEN(LocatieLijst!B430)=0,"",LocatieLijst!B430)</f>
        <v/>
      </c>
      <c r="C430" s="149" t="str">
        <f>IF(LEN(LocatieLijst!C430)=0,"",LocatieLijst!C430)</f>
        <v/>
      </c>
      <c r="D430" s="149" t="str">
        <f>IF(LEN(LocatieLijst!D430)=0,"",LocatieLijst!D430)</f>
        <v/>
      </c>
      <c r="E430" s="149" t="str">
        <f>IF(LEN(LocatieLijst!E430)=0,"",LocatieLijst!E430)</f>
        <v/>
      </c>
      <c r="F430" s="149" t="str">
        <f>IF(LEN(LocatieLijst!F430)=0,"",LocatieLijst!F430)</f>
        <v/>
      </c>
      <c r="G430" s="149" t="str">
        <f>IF(LEN(LocatieLijst!K430)=0,"",LocatieLijst!K430)</f>
        <v/>
      </c>
      <c r="H430" s="150" t="str">
        <f>IF(G430="Vervalt","Vervalt",IF(G430=0,"",IF(LEN(G430)=0,"",(VLOOKUP($G430,PDC!$B$6:$I$74,2,FALSE)))))</f>
        <v/>
      </c>
      <c r="I430" s="149" t="str">
        <f>IF(LEN(LocatieLijst!M430)=0,"",LocatieLijst!M430)</f>
        <v/>
      </c>
      <c r="J430" s="2"/>
      <c r="K430" s="2"/>
      <c r="L430" s="3"/>
      <c r="M430" s="8"/>
      <c r="N430" s="8"/>
      <c r="O430" s="12"/>
      <c r="P430" s="4"/>
      <c r="Q430" s="4"/>
      <c r="R430" s="4"/>
      <c r="S430" s="72">
        <f t="shared" si="12"/>
        <v>0</v>
      </c>
      <c r="T430" s="72">
        <f>IF(G430="Vervalt",0,IF(G430=0,0,IF(LEN(G430)=0,0,(VLOOKUP($G430,PDC!$B$6:$I$74,6,FALSE)))))</f>
        <v>0</v>
      </c>
      <c r="U430" s="72">
        <f t="shared" si="13"/>
        <v>0</v>
      </c>
      <c r="V430" s="73">
        <f>IF(G430="Vervalt",0,IF(J430="Inkoop bij 3e partij",Q430*(1+PDC!$F$28),0))</f>
        <v>0</v>
      </c>
      <c r="W430" s="73">
        <f>IF(G430="Vervalt",0,IF(J430="Inkoop bij 3e partij",P430*(1+PDC!$F$27)+IF(G430=0,0,IF(LEN(G430)=0,0,VLOOKUP($G430,PDC!$B$6:$I$74,7,FALSE))),0))</f>
        <v>0</v>
      </c>
      <c r="X430" s="74">
        <f>IF(G430="Vervalt",0,IF(J430="Inkoop bij 3e partij",0,IF(G430=0,0,IF(LEN(G430)=0,0,VLOOKUP($G430,PDC!$B$6:$I$74,5,FALSE)))))</f>
        <v>0</v>
      </c>
      <c r="Y430" s="74">
        <f>IF(G430="Vervalt",0,IF(J430="On-Net maken",$M430*PDC!$F$23+$N430*PDC!$F$24+PDC!$F$22+$O430,0))</f>
        <v>0</v>
      </c>
    </row>
    <row r="431" spans="1:25" x14ac:dyDescent="0.3">
      <c r="A431" s="149" t="str">
        <f>IF(LEN(LocatieLijst!A431)=0,"",LocatieLijst!A431)</f>
        <v/>
      </c>
      <c r="B431" s="149" t="str">
        <f>IF(LEN(LocatieLijst!B431)=0,"",LocatieLijst!B431)</f>
        <v/>
      </c>
      <c r="C431" s="149" t="str">
        <f>IF(LEN(LocatieLijst!C431)=0,"",LocatieLijst!C431)</f>
        <v/>
      </c>
      <c r="D431" s="149" t="str">
        <f>IF(LEN(LocatieLijst!D431)=0,"",LocatieLijst!D431)</f>
        <v/>
      </c>
      <c r="E431" s="149" t="str">
        <f>IF(LEN(LocatieLijst!E431)=0,"",LocatieLijst!E431)</f>
        <v/>
      </c>
      <c r="F431" s="149" t="str">
        <f>IF(LEN(LocatieLijst!F431)=0,"",LocatieLijst!F431)</f>
        <v/>
      </c>
      <c r="G431" s="149" t="str">
        <f>IF(LEN(LocatieLijst!K431)=0,"",LocatieLijst!K431)</f>
        <v/>
      </c>
      <c r="H431" s="150" t="str">
        <f>IF(G431="Vervalt","Vervalt",IF(G431=0,"",IF(LEN(G431)=0,"",(VLOOKUP($G431,PDC!$B$6:$I$74,2,FALSE)))))</f>
        <v/>
      </c>
      <c r="I431" s="149" t="str">
        <f>IF(LEN(LocatieLijst!M431)=0,"",LocatieLijst!M431)</f>
        <v/>
      </c>
      <c r="J431" s="2"/>
      <c r="K431" s="2"/>
      <c r="L431" s="3"/>
      <c r="M431" s="8"/>
      <c r="N431" s="8"/>
      <c r="O431" s="12"/>
      <c r="P431" s="4"/>
      <c r="Q431" s="4"/>
      <c r="R431" s="4"/>
      <c r="S431" s="72">
        <f t="shared" si="12"/>
        <v>0</v>
      </c>
      <c r="T431" s="72">
        <f>IF(G431="Vervalt",0,IF(G431=0,0,IF(LEN(G431)=0,0,(VLOOKUP($G431,PDC!$B$6:$I$74,6,FALSE)))))</f>
        <v>0</v>
      </c>
      <c r="U431" s="72">
        <f t="shared" si="13"/>
        <v>0</v>
      </c>
      <c r="V431" s="73">
        <f>IF(G431="Vervalt",0,IF(J431="Inkoop bij 3e partij",Q431*(1+PDC!$F$28),0))</f>
        <v>0</v>
      </c>
      <c r="W431" s="73">
        <f>IF(G431="Vervalt",0,IF(J431="Inkoop bij 3e partij",P431*(1+PDC!$F$27)+IF(G431=0,0,IF(LEN(G431)=0,0,VLOOKUP($G431,PDC!$B$6:$I$74,7,FALSE))),0))</f>
        <v>0</v>
      </c>
      <c r="X431" s="74">
        <f>IF(G431="Vervalt",0,IF(J431="Inkoop bij 3e partij",0,IF(G431=0,0,IF(LEN(G431)=0,0,VLOOKUP($G431,PDC!$B$6:$I$74,5,FALSE)))))</f>
        <v>0</v>
      </c>
      <c r="Y431" s="74">
        <f>IF(G431="Vervalt",0,IF(J431="On-Net maken",$M431*PDC!$F$23+$N431*PDC!$F$24+PDC!$F$22+$O431,0))</f>
        <v>0</v>
      </c>
    </row>
    <row r="432" spans="1:25" x14ac:dyDescent="0.3">
      <c r="A432" s="149" t="str">
        <f>IF(LEN(LocatieLijst!A432)=0,"",LocatieLijst!A432)</f>
        <v/>
      </c>
      <c r="B432" s="149" t="str">
        <f>IF(LEN(LocatieLijst!B432)=0,"",LocatieLijst!B432)</f>
        <v/>
      </c>
      <c r="C432" s="149" t="str">
        <f>IF(LEN(LocatieLijst!C432)=0,"",LocatieLijst!C432)</f>
        <v/>
      </c>
      <c r="D432" s="149" t="str">
        <f>IF(LEN(LocatieLijst!D432)=0,"",LocatieLijst!D432)</f>
        <v/>
      </c>
      <c r="E432" s="149" t="str">
        <f>IF(LEN(LocatieLijst!E432)=0,"",LocatieLijst!E432)</f>
        <v/>
      </c>
      <c r="F432" s="149" t="str">
        <f>IF(LEN(LocatieLijst!F432)=0,"",LocatieLijst!F432)</f>
        <v/>
      </c>
      <c r="G432" s="149" t="str">
        <f>IF(LEN(LocatieLijst!K432)=0,"",LocatieLijst!K432)</f>
        <v/>
      </c>
      <c r="H432" s="150" t="str">
        <f>IF(G432="Vervalt","Vervalt",IF(G432=0,"",IF(LEN(G432)=0,"",(VLOOKUP($G432,PDC!$B$6:$I$74,2,FALSE)))))</f>
        <v/>
      </c>
      <c r="I432" s="149" t="str">
        <f>IF(LEN(LocatieLijst!M432)=0,"",LocatieLijst!M432)</f>
        <v/>
      </c>
      <c r="J432" s="2"/>
      <c r="K432" s="2"/>
      <c r="L432" s="3"/>
      <c r="M432" s="8"/>
      <c r="N432" s="8"/>
      <c r="O432" s="12"/>
      <c r="P432" s="4"/>
      <c r="Q432" s="4"/>
      <c r="R432" s="4"/>
      <c r="S432" s="72">
        <f t="shared" si="12"/>
        <v>0</v>
      </c>
      <c r="T432" s="72">
        <f>IF(G432="Vervalt",0,IF(G432=0,0,IF(LEN(G432)=0,0,(VLOOKUP($G432,PDC!$B$6:$I$74,6,FALSE)))))</f>
        <v>0</v>
      </c>
      <c r="U432" s="72">
        <f t="shared" si="13"/>
        <v>0</v>
      </c>
      <c r="V432" s="73">
        <f>IF(G432="Vervalt",0,IF(J432="Inkoop bij 3e partij",Q432*(1+PDC!$F$28),0))</f>
        <v>0</v>
      </c>
      <c r="W432" s="73">
        <f>IF(G432="Vervalt",0,IF(J432="Inkoop bij 3e partij",P432*(1+PDC!$F$27)+IF(G432=0,0,IF(LEN(G432)=0,0,VLOOKUP($G432,PDC!$B$6:$I$74,7,FALSE))),0))</f>
        <v>0</v>
      </c>
      <c r="X432" s="74">
        <f>IF(G432="Vervalt",0,IF(J432="Inkoop bij 3e partij",0,IF(G432=0,0,IF(LEN(G432)=0,0,VLOOKUP($G432,PDC!$B$6:$I$74,5,FALSE)))))</f>
        <v>0</v>
      </c>
      <c r="Y432" s="74">
        <f>IF(G432="Vervalt",0,IF(J432="On-Net maken",$M432*PDC!$F$23+$N432*PDC!$F$24+PDC!$F$22+$O432,0))</f>
        <v>0</v>
      </c>
    </row>
    <row r="433" spans="1:25" x14ac:dyDescent="0.3">
      <c r="A433" s="149" t="str">
        <f>IF(LEN(LocatieLijst!A433)=0,"",LocatieLijst!A433)</f>
        <v/>
      </c>
      <c r="B433" s="149" t="str">
        <f>IF(LEN(LocatieLijst!B433)=0,"",LocatieLijst!B433)</f>
        <v/>
      </c>
      <c r="C433" s="149" t="str">
        <f>IF(LEN(LocatieLijst!C433)=0,"",LocatieLijst!C433)</f>
        <v/>
      </c>
      <c r="D433" s="149" t="str">
        <f>IF(LEN(LocatieLijst!D433)=0,"",LocatieLijst!D433)</f>
        <v/>
      </c>
      <c r="E433" s="149" t="str">
        <f>IF(LEN(LocatieLijst!E433)=0,"",LocatieLijst!E433)</f>
        <v/>
      </c>
      <c r="F433" s="149" t="str">
        <f>IF(LEN(LocatieLijst!F433)=0,"",LocatieLijst!F433)</f>
        <v/>
      </c>
      <c r="G433" s="149" t="str">
        <f>IF(LEN(LocatieLijst!K433)=0,"",LocatieLijst!K433)</f>
        <v/>
      </c>
      <c r="H433" s="150" t="str">
        <f>IF(G433="Vervalt","Vervalt",IF(G433=0,"",IF(LEN(G433)=0,"",(VLOOKUP($G433,PDC!$B$6:$I$74,2,FALSE)))))</f>
        <v/>
      </c>
      <c r="I433" s="149" t="str">
        <f>IF(LEN(LocatieLijst!M433)=0,"",LocatieLijst!M433)</f>
        <v/>
      </c>
      <c r="J433" s="2"/>
      <c r="K433" s="2"/>
      <c r="L433" s="3"/>
      <c r="M433" s="8"/>
      <c r="N433" s="8"/>
      <c r="O433" s="12"/>
      <c r="P433" s="4"/>
      <c r="Q433" s="4"/>
      <c r="R433" s="4"/>
      <c r="S433" s="72">
        <f t="shared" si="12"/>
        <v>0</v>
      </c>
      <c r="T433" s="72">
        <f>IF(G433="Vervalt",0,IF(G433=0,0,IF(LEN(G433)=0,0,(VLOOKUP($G433,PDC!$B$6:$I$74,6,FALSE)))))</f>
        <v>0</v>
      </c>
      <c r="U433" s="72">
        <f t="shared" si="13"/>
        <v>0</v>
      </c>
      <c r="V433" s="73">
        <f>IF(G433="Vervalt",0,IF(J433="Inkoop bij 3e partij",Q433*(1+PDC!$F$28),0))</f>
        <v>0</v>
      </c>
      <c r="W433" s="73">
        <f>IF(G433="Vervalt",0,IF(J433="Inkoop bij 3e partij",P433*(1+PDC!$F$27)+IF(G433=0,0,IF(LEN(G433)=0,0,VLOOKUP($G433,PDC!$B$6:$I$74,7,FALSE))),0))</f>
        <v>0</v>
      </c>
      <c r="X433" s="74">
        <f>IF(G433="Vervalt",0,IF(J433="Inkoop bij 3e partij",0,IF(G433=0,0,IF(LEN(G433)=0,0,VLOOKUP($G433,PDC!$B$6:$I$74,5,FALSE)))))</f>
        <v>0</v>
      </c>
      <c r="Y433" s="74">
        <f>IF(G433="Vervalt",0,IF(J433="On-Net maken",$M433*PDC!$F$23+$N433*PDC!$F$24+PDC!$F$22+$O433,0))</f>
        <v>0</v>
      </c>
    </row>
    <row r="434" spans="1:25" x14ac:dyDescent="0.3">
      <c r="A434" s="149" t="str">
        <f>IF(LEN(LocatieLijst!A434)=0,"",LocatieLijst!A434)</f>
        <v/>
      </c>
      <c r="B434" s="149" t="str">
        <f>IF(LEN(LocatieLijst!B434)=0,"",LocatieLijst!B434)</f>
        <v/>
      </c>
      <c r="C434" s="149" t="str">
        <f>IF(LEN(LocatieLijst!C434)=0,"",LocatieLijst!C434)</f>
        <v/>
      </c>
      <c r="D434" s="149" t="str">
        <f>IF(LEN(LocatieLijst!D434)=0,"",LocatieLijst!D434)</f>
        <v/>
      </c>
      <c r="E434" s="149" t="str">
        <f>IF(LEN(LocatieLijst!E434)=0,"",LocatieLijst!E434)</f>
        <v/>
      </c>
      <c r="F434" s="149" t="str">
        <f>IF(LEN(LocatieLijst!F434)=0,"",LocatieLijst!F434)</f>
        <v/>
      </c>
      <c r="G434" s="149" t="str">
        <f>IF(LEN(LocatieLijst!K434)=0,"",LocatieLijst!K434)</f>
        <v/>
      </c>
      <c r="H434" s="150" t="str">
        <f>IF(G434="Vervalt","Vervalt",IF(G434=0,"",IF(LEN(G434)=0,"",(VLOOKUP($G434,PDC!$B$6:$I$74,2,FALSE)))))</f>
        <v/>
      </c>
      <c r="I434" s="149" t="str">
        <f>IF(LEN(LocatieLijst!M434)=0,"",LocatieLijst!M434)</f>
        <v/>
      </c>
      <c r="J434" s="2"/>
      <c r="K434" s="2"/>
      <c r="L434" s="3"/>
      <c r="M434" s="8"/>
      <c r="N434" s="8"/>
      <c r="O434" s="12"/>
      <c r="P434" s="4"/>
      <c r="Q434" s="4"/>
      <c r="R434" s="4"/>
      <c r="S434" s="72">
        <f t="shared" si="12"/>
        <v>0</v>
      </c>
      <c r="T434" s="72">
        <f>IF(G434="Vervalt",0,IF(G434=0,0,IF(LEN(G434)=0,0,(VLOOKUP($G434,PDC!$B$6:$I$74,6,FALSE)))))</f>
        <v>0</v>
      </c>
      <c r="U434" s="72">
        <f t="shared" si="13"/>
        <v>0</v>
      </c>
      <c r="V434" s="73">
        <f>IF(G434="Vervalt",0,IF(J434="Inkoop bij 3e partij",Q434*(1+PDC!$F$28),0))</f>
        <v>0</v>
      </c>
      <c r="W434" s="73">
        <f>IF(G434="Vervalt",0,IF(J434="Inkoop bij 3e partij",P434*(1+PDC!$F$27)+IF(G434=0,0,IF(LEN(G434)=0,0,VLOOKUP($G434,PDC!$B$6:$I$74,7,FALSE))),0))</f>
        <v>0</v>
      </c>
      <c r="X434" s="74">
        <f>IF(G434="Vervalt",0,IF(J434="Inkoop bij 3e partij",0,IF(G434=0,0,IF(LEN(G434)=0,0,VLOOKUP($G434,PDC!$B$6:$I$74,5,FALSE)))))</f>
        <v>0</v>
      </c>
      <c r="Y434" s="74">
        <f>IF(G434="Vervalt",0,IF(J434="On-Net maken",$M434*PDC!$F$23+$N434*PDC!$F$24+PDC!$F$22+$O434,0))</f>
        <v>0</v>
      </c>
    </row>
    <row r="435" spans="1:25" x14ac:dyDescent="0.3">
      <c r="A435" s="149" t="str">
        <f>IF(LEN(LocatieLijst!A435)=0,"",LocatieLijst!A435)</f>
        <v/>
      </c>
      <c r="B435" s="149" t="str">
        <f>IF(LEN(LocatieLijst!B435)=0,"",LocatieLijst!B435)</f>
        <v/>
      </c>
      <c r="C435" s="149" t="str">
        <f>IF(LEN(LocatieLijst!C435)=0,"",LocatieLijst!C435)</f>
        <v/>
      </c>
      <c r="D435" s="149" t="str">
        <f>IF(LEN(LocatieLijst!D435)=0,"",LocatieLijst!D435)</f>
        <v/>
      </c>
      <c r="E435" s="149" t="str">
        <f>IF(LEN(LocatieLijst!E435)=0,"",LocatieLijst!E435)</f>
        <v/>
      </c>
      <c r="F435" s="149" t="str">
        <f>IF(LEN(LocatieLijst!F435)=0,"",LocatieLijst!F435)</f>
        <v/>
      </c>
      <c r="G435" s="149" t="str">
        <f>IF(LEN(LocatieLijst!K435)=0,"",LocatieLijst!K435)</f>
        <v/>
      </c>
      <c r="H435" s="150" t="str">
        <f>IF(G435="Vervalt","Vervalt",IF(G435=0,"",IF(LEN(G435)=0,"",(VLOOKUP($G435,PDC!$B$6:$I$74,2,FALSE)))))</f>
        <v/>
      </c>
      <c r="I435" s="149" t="str">
        <f>IF(LEN(LocatieLijst!M435)=0,"",LocatieLijst!M435)</f>
        <v/>
      </c>
      <c r="J435" s="2"/>
      <c r="K435" s="2"/>
      <c r="L435" s="3"/>
      <c r="M435" s="8"/>
      <c r="N435" s="8"/>
      <c r="O435" s="12"/>
      <c r="P435" s="4"/>
      <c r="Q435" s="4"/>
      <c r="R435" s="4"/>
      <c r="S435" s="72">
        <f t="shared" si="12"/>
        <v>0</v>
      </c>
      <c r="T435" s="72">
        <f>IF(G435="Vervalt",0,IF(G435=0,0,IF(LEN(G435)=0,0,(VLOOKUP($G435,PDC!$B$6:$I$74,6,FALSE)))))</f>
        <v>0</v>
      </c>
      <c r="U435" s="72">
        <f t="shared" si="13"/>
        <v>0</v>
      </c>
      <c r="V435" s="73">
        <f>IF(G435="Vervalt",0,IF(J435="Inkoop bij 3e partij",Q435*(1+PDC!$F$28),0))</f>
        <v>0</v>
      </c>
      <c r="W435" s="73">
        <f>IF(G435="Vervalt",0,IF(J435="Inkoop bij 3e partij",P435*(1+PDC!$F$27)+IF(G435=0,0,IF(LEN(G435)=0,0,VLOOKUP($G435,PDC!$B$6:$I$74,7,FALSE))),0))</f>
        <v>0</v>
      </c>
      <c r="X435" s="74">
        <f>IF(G435="Vervalt",0,IF(J435="Inkoop bij 3e partij",0,IF(G435=0,0,IF(LEN(G435)=0,0,VLOOKUP($G435,PDC!$B$6:$I$74,5,FALSE)))))</f>
        <v>0</v>
      </c>
      <c r="Y435" s="74">
        <f>IF(G435="Vervalt",0,IF(J435="On-Net maken",$M435*PDC!$F$23+$N435*PDC!$F$24+PDC!$F$22+$O435,0))</f>
        <v>0</v>
      </c>
    </row>
    <row r="436" spans="1:25" x14ac:dyDescent="0.3">
      <c r="A436" s="149" t="str">
        <f>IF(LEN(LocatieLijst!A436)=0,"",LocatieLijst!A436)</f>
        <v/>
      </c>
      <c r="B436" s="149" t="str">
        <f>IF(LEN(LocatieLijst!B436)=0,"",LocatieLijst!B436)</f>
        <v/>
      </c>
      <c r="C436" s="149" t="str">
        <f>IF(LEN(LocatieLijst!C436)=0,"",LocatieLijst!C436)</f>
        <v/>
      </c>
      <c r="D436" s="149" t="str">
        <f>IF(LEN(LocatieLijst!D436)=0,"",LocatieLijst!D436)</f>
        <v/>
      </c>
      <c r="E436" s="149" t="str">
        <f>IF(LEN(LocatieLijst!E436)=0,"",LocatieLijst!E436)</f>
        <v/>
      </c>
      <c r="F436" s="149" t="str">
        <f>IF(LEN(LocatieLijst!F436)=0,"",LocatieLijst!F436)</f>
        <v/>
      </c>
      <c r="G436" s="149" t="str">
        <f>IF(LEN(LocatieLijst!K436)=0,"",LocatieLijst!K436)</f>
        <v/>
      </c>
      <c r="H436" s="150" t="str">
        <f>IF(G436="Vervalt","Vervalt",IF(G436=0,"",IF(LEN(G436)=0,"",(VLOOKUP($G436,PDC!$B$6:$I$74,2,FALSE)))))</f>
        <v/>
      </c>
      <c r="I436" s="149" t="str">
        <f>IF(LEN(LocatieLijst!M436)=0,"",LocatieLijst!M436)</f>
        <v/>
      </c>
      <c r="J436" s="2"/>
      <c r="K436" s="2"/>
      <c r="L436" s="3"/>
      <c r="M436" s="8"/>
      <c r="N436" s="8"/>
      <c r="O436" s="12"/>
      <c r="P436" s="4"/>
      <c r="Q436" s="4"/>
      <c r="R436" s="4"/>
      <c r="S436" s="72">
        <f t="shared" si="12"/>
        <v>0</v>
      </c>
      <c r="T436" s="72">
        <f>IF(G436="Vervalt",0,IF(G436=0,0,IF(LEN(G436)=0,0,(VLOOKUP($G436,PDC!$B$6:$I$74,6,FALSE)))))</f>
        <v>0</v>
      </c>
      <c r="U436" s="72">
        <f t="shared" si="13"/>
        <v>0</v>
      </c>
      <c r="V436" s="73">
        <f>IF(G436="Vervalt",0,IF(J436="Inkoop bij 3e partij",Q436*(1+PDC!$F$28),0))</f>
        <v>0</v>
      </c>
      <c r="W436" s="73">
        <f>IF(G436="Vervalt",0,IF(J436="Inkoop bij 3e partij",P436*(1+PDC!$F$27)+IF(G436=0,0,IF(LEN(G436)=0,0,VLOOKUP($G436,PDC!$B$6:$I$74,7,FALSE))),0))</f>
        <v>0</v>
      </c>
      <c r="X436" s="74">
        <f>IF(G436="Vervalt",0,IF(J436="Inkoop bij 3e partij",0,IF(G436=0,0,IF(LEN(G436)=0,0,VLOOKUP($G436,PDC!$B$6:$I$74,5,FALSE)))))</f>
        <v>0</v>
      </c>
      <c r="Y436" s="74">
        <f>IF(G436="Vervalt",0,IF(J436="On-Net maken",$M436*PDC!$F$23+$N436*PDC!$F$24+PDC!$F$22+$O436,0))</f>
        <v>0</v>
      </c>
    </row>
    <row r="437" spans="1:25" x14ac:dyDescent="0.3">
      <c r="A437" s="149" t="str">
        <f>IF(LEN(LocatieLijst!A437)=0,"",LocatieLijst!A437)</f>
        <v/>
      </c>
      <c r="B437" s="149" t="str">
        <f>IF(LEN(LocatieLijst!B437)=0,"",LocatieLijst!B437)</f>
        <v/>
      </c>
      <c r="C437" s="149" t="str">
        <f>IF(LEN(LocatieLijst!C437)=0,"",LocatieLijst!C437)</f>
        <v/>
      </c>
      <c r="D437" s="149" t="str">
        <f>IF(LEN(LocatieLijst!D437)=0,"",LocatieLijst!D437)</f>
        <v/>
      </c>
      <c r="E437" s="149" t="str">
        <f>IF(LEN(LocatieLijst!E437)=0,"",LocatieLijst!E437)</f>
        <v/>
      </c>
      <c r="F437" s="149" t="str">
        <f>IF(LEN(LocatieLijst!F437)=0,"",LocatieLijst!F437)</f>
        <v/>
      </c>
      <c r="G437" s="149" t="str">
        <f>IF(LEN(LocatieLijst!K437)=0,"",LocatieLijst!K437)</f>
        <v/>
      </c>
      <c r="H437" s="150" t="str">
        <f>IF(G437="Vervalt","Vervalt",IF(G437=0,"",IF(LEN(G437)=0,"",(VLOOKUP($G437,PDC!$B$6:$I$74,2,FALSE)))))</f>
        <v/>
      </c>
      <c r="I437" s="149" t="str">
        <f>IF(LEN(LocatieLijst!M437)=0,"",LocatieLijst!M437)</f>
        <v/>
      </c>
      <c r="J437" s="2"/>
      <c r="K437" s="2"/>
      <c r="L437" s="3"/>
      <c r="M437" s="8"/>
      <c r="N437" s="8"/>
      <c r="O437" s="12"/>
      <c r="P437" s="4"/>
      <c r="Q437" s="4"/>
      <c r="R437" s="4"/>
      <c r="S437" s="72">
        <f t="shared" si="12"/>
        <v>0</v>
      </c>
      <c r="T437" s="72">
        <f>IF(G437="Vervalt",0,IF(G437=0,0,IF(LEN(G437)=0,0,(VLOOKUP($G437,PDC!$B$6:$I$74,6,FALSE)))))</f>
        <v>0</v>
      </c>
      <c r="U437" s="72">
        <f t="shared" si="13"/>
        <v>0</v>
      </c>
      <c r="V437" s="73">
        <f>IF(G437="Vervalt",0,IF(J437="Inkoop bij 3e partij",Q437*(1+PDC!$F$28),0))</f>
        <v>0</v>
      </c>
      <c r="W437" s="73">
        <f>IF(G437="Vervalt",0,IF(J437="Inkoop bij 3e partij",P437*(1+PDC!$F$27)+IF(G437=0,0,IF(LEN(G437)=0,0,VLOOKUP($G437,PDC!$B$6:$I$74,7,FALSE))),0))</f>
        <v>0</v>
      </c>
      <c r="X437" s="74">
        <f>IF(G437="Vervalt",0,IF(J437="Inkoop bij 3e partij",0,IF(G437=0,0,IF(LEN(G437)=0,0,VLOOKUP($G437,PDC!$B$6:$I$74,5,FALSE)))))</f>
        <v>0</v>
      </c>
      <c r="Y437" s="74">
        <f>IF(G437="Vervalt",0,IF(J437="On-Net maken",$M437*PDC!$F$23+$N437*PDC!$F$24+PDC!$F$22+$O437,0))</f>
        <v>0</v>
      </c>
    </row>
    <row r="438" spans="1:25" x14ac:dyDescent="0.3">
      <c r="A438" s="149" t="str">
        <f>IF(LEN(LocatieLijst!A438)=0,"",LocatieLijst!A438)</f>
        <v/>
      </c>
      <c r="B438" s="149" t="str">
        <f>IF(LEN(LocatieLijst!B438)=0,"",LocatieLijst!B438)</f>
        <v/>
      </c>
      <c r="C438" s="149" t="str">
        <f>IF(LEN(LocatieLijst!C438)=0,"",LocatieLijst!C438)</f>
        <v/>
      </c>
      <c r="D438" s="149" t="str">
        <f>IF(LEN(LocatieLijst!D438)=0,"",LocatieLijst!D438)</f>
        <v/>
      </c>
      <c r="E438" s="149" t="str">
        <f>IF(LEN(LocatieLijst!E438)=0,"",LocatieLijst!E438)</f>
        <v/>
      </c>
      <c r="F438" s="149" t="str">
        <f>IF(LEN(LocatieLijst!F438)=0,"",LocatieLijst!F438)</f>
        <v/>
      </c>
      <c r="G438" s="149" t="str">
        <f>IF(LEN(LocatieLijst!K438)=0,"",LocatieLijst!K438)</f>
        <v/>
      </c>
      <c r="H438" s="150" t="str">
        <f>IF(G438="Vervalt","Vervalt",IF(G438=0,"",IF(LEN(G438)=0,"",(VLOOKUP($G438,PDC!$B$6:$I$74,2,FALSE)))))</f>
        <v/>
      </c>
      <c r="I438" s="149" t="str">
        <f>IF(LEN(LocatieLijst!M438)=0,"",LocatieLijst!M438)</f>
        <v/>
      </c>
      <c r="J438" s="2"/>
      <c r="K438" s="2"/>
      <c r="L438" s="3"/>
      <c r="M438" s="8"/>
      <c r="N438" s="8"/>
      <c r="O438" s="12"/>
      <c r="P438" s="4"/>
      <c r="Q438" s="4"/>
      <c r="R438" s="4"/>
      <c r="S438" s="72">
        <f t="shared" si="12"/>
        <v>0</v>
      </c>
      <c r="T438" s="72">
        <f>IF(G438="Vervalt",0,IF(G438=0,0,IF(LEN(G438)=0,0,(VLOOKUP($G438,PDC!$B$6:$I$74,6,FALSE)))))</f>
        <v>0</v>
      </c>
      <c r="U438" s="72">
        <f t="shared" si="13"/>
        <v>0</v>
      </c>
      <c r="V438" s="73">
        <f>IF(G438="Vervalt",0,IF(J438="Inkoop bij 3e partij",Q438*(1+PDC!$F$28),0))</f>
        <v>0</v>
      </c>
      <c r="W438" s="73">
        <f>IF(G438="Vervalt",0,IF(J438="Inkoop bij 3e partij",P438*(1+PDC!$F$27)+IF(G438=0,0,IF(LEN(G438)=0,0,VLOOKUP($G438,PDC!$B$6:$I$74,7,FALSE))),0))</f>
        <v>0</v>
      </c>
      <c r="X438" s="74">
        <f>IF(G438="Vervalt",0,IF(J438="Inkoop bij 3e partij",0,IF(G438=0,0,IF(LEN(G438)=0,0,VLOOKUP($G438,PDC!$B$6:$I$74,5,FALSE)))))</f>
        <v>0</v>
      </c>
      <c r="Y438" s="74">
        <f>IF(G438="Vervalt",0,IF(J438="On-Net maken",$M438*PDC!$F$23+$N438*PDC!$F$24+PDC!$F$22+$O438,0))</f>
        <v>0</v>
      </c>
    </row>
    <row r="439" spans="1:25" x14ac:dyDescent="0.3">
      <c r="A439" s="149" t="str">
        <f>IF(LEN(LocatieLijst!A439)=0,"",LocatieLijst!A439)</f>
        <v/>
      </c>
      <c r="B439" s="149" t="str">
        <f>IF(LEN(LocatieLijst!B439)=0,"",LocatieLijst!B439)</f>
        <v/>
      </c>
      <c r="C439" s="149" t="str">
        <f>IF(LEN(LocatieLijst!C439)=0,"",LocatieLijst!C439)</f>
        <v/>
      </c>
      <c r="D439" s="149" t="str">
        <f>IF(LEN(LocatieLijst!D439)=0,"",LocatieLijst!D439)</f>
        <v/>
      </c>
      <c r="E439" s="149" t="str">
        <f>IF(LEN(LocatieLijst!E439)=0,"",LocatieLijst!E439)</f>
        <v/>
      </c>
      <c r="F439" s="149" t="str">
        <f>IF(LEN(LocatieLijst!F439)=0,"",LocatieLijst!F439)</f>
        <v/>
      </c>
      <c r="G439" s="149" t="str">
        <f>IF(LEN(LocatieLijst!K439)=0,"",LocatieLijst!K439)</f>
        <v/>
      </c>
      <c r="H439" s="150" t="str">
        <f>IF(G439="Vervalt","Vervalt",IF(G439=0,"",IF(LEN(G439)=0,"",(VLOOKUP($G439,PDC!$B$6:$I$74,2,FALSE)))))</f>
        <v/>
      </c>
      <c r="I439" s="149" t="str">
        <f>IF(LEN(LocatieLijst!M439)=0,"",LocatieLijst!M439)</f>
        <v/>
      </c>
      <c r="J439" s="2"/>
      <c r="K439" s="2"/>
      <c r="L439" s="3"/>
      <c r="M439" s="8"/>
      <c r="N439" s="8"/>
      <c r="O439" s="12"/>
      <c r="P439" s="4"/>
      <c r="Q439" s="4"/>
      <c r="R439" s="4"/>
      <c r="S439" s="72">
        <f t="shared" si="12"/>
        <v>0</v>
      </c>
      <c r="T439" s="72">
        <f>IF(G439="Vervalt",0,IF(G439=0,0,IF(LEN(G439)=0,0,(VLOOKUP($G439,PDC!$B$6:$I$74,6,FALSE)))))</f>
        <v>0</v>
      </c>
      <c r="U439" s="72">
        <f t="shared" si="13"/>
        <v>0</v>
      </c>
      <c r="V439" s="73">
        <f>IF(G439="Vervalt",0,IF(J439="Inkoop bij 3e partij",Q439*(1+PDC!$F$28),0))</f>
        <v>0</v>
      </c>
      <c r="W439" s="73">
        <f>IF(G439="Vervalt",0,IF(J439="Inkoop bij 3e partij",P439*(1+PDC!$F$27)+IF(G439=0,0,IF(LEN(G439)=0,0,VLOOKUP($G439,PDC!$B$6:$I$74,7,FALSE))),0))</f>
        <v>0</v>
      </c>
      <c r="X439" s="74">
        <f>IF(G439="Vervalt",0,IF(J439="Inkoop bij 3e partij",0,IF(G439=0,0,IF(LEN(G439)=0,0,VLOOKUP($G439,PDC!$B$6:$I$74,5,FALSE)))))</f>
        <v>0</v>
      </c>
      <c r="Y439" s="74">
        <f>IF(G439="Vervalt",0,IF(J439="On-Net maken",$M439*PDC!$F$23+$N439*PDC!$F$24+PDC!$F$22+$O439,0))</f>
        <v>0</v>
      </c>
    </row>
    <row r="440" spans="1:25" x14ac:dyDescent="0.3">
      <c r="A440" s="149" t="str">
        <f>IF(LEN(LocatieLijst!A440)=0,"",LocatieLijst!A440)</f>
        <v/>
      </c>
      <c r="B440" s="149" t="str">
        <f>IF(LEN(LocatieLijst!B440)=0,"",LocatieLijst!B440)</f>
        <v/>
      </c>
      <c r="C440" s="149" t="str">
        <f>IF(LEN(LocatieLijst!C440)=0,"",LocatieLijst!C440)</f>
        <v/>
      </c>
      <c r="D440" s="149" t="str">
        <f>IF(LEN(LocatieLijst!D440)=0,"",LocatieLijst!D440)</f>
        <v/>
      </c>
      <c r="E440" s="149" t="str">
        <f>IF(LEN(LocatieLijst!E440)=0,"",LocatieLijst!E440)</f>
        <v/>
      </c>
      <c r="F440" s="149" t="str">
        <f>IF(LEN(LocatieLijst!F440)=0,"",LocatieLijst!F440)</f>
        <v/>
      </c>
      <c r="G440" s="149" t="str">
        <f>IF(LEN(LocatieLijst!K440)=0,"",LocatieLijst!K440)</f>
        <v/>
      </c>
      <c r="H440" s="150" t="str">
        <f>IF(G440="Vervalt","Vervalt",IF(G440=0,"",IF(LEN(G440)=0,"",(VLOOKUP($G440,PDC!$B$6:$I$74,2,FALSE)))))</f>
        <v/>
      </c>
      <c r="I440" s="149" t="str">
        <f>IF(LEN(LocatieLijst!M440)=0,"",LocatieLijst!M440)</f>
        <v/>
      </c>
      <c r="J440" s="2"/>
      <c r="K440" s="2"/>
      <c r="L440" s="3"/>
      <c r="M440" s="8"/>
      <c r="N440" s="8"/>
      <c r="O440" s="12"/>
      <c r="P440" s="4"/>
      <c r="Q440" s="4"/>
      <c r="R440" s="4"/>
      <c r="S440" s="72">
        <f t="shared" si="12"/>
        <v>0</v>
      </c>
      <c r="T440" s="72">
        <f>IF(G440="Vervalt",0,IF(G440=0,0,IF(LEN(G440)=0,0,(VLOOKUP($G440,PDC!$B$6:$I$74,6,FALSE)))))</f>
        <v>0</v>
      </c>
      <c r="U440" s="72">
        <f t="shared" si="13"/>
        <v>0</v>
      </c>
      <c r="V440" s="73">
        <f>IF(G440="Vervalt",0,IF(J440="Inkoop bij 3e partij",Q440*(1+PDC!$F$28),0))</f>
        <v>0</v>
      </c>
      <c r="W440" s="73">
        <f>IF(G440="Vervalt",0,IF(J440="Inkoop bij 3e partij",P440*(1+PDC!$F$27)+IF(G440=0,0,IF(LEN(G440)=0,0,VLOOKUP($G440,PDC!$B$6:$I$74,7,FALSE))),0))</f>
        <v>0</v>
      </c>
      <c r="X440" s="74">
        <f>IF(G440="Vervalt",0,IF(J440="Inkoop bij 3e partij",0,IF(G440=0,0,IF(LEN(G440)=0,0,VLOOKUP($G440,PDC!$B$6:$I$74,5,FALSE)))))</f>
        <v>0</v>
      </c>
      <c r="Y440" s="74">
        <f>IF(G440="Vervalt",0,IF(J440="On-Net maken",$M440*PDC!$F$23+$N440*PDC!$F$24+PDC!$F$22+$O440,0))</f>
        <v>0</v>
      </c>
    </row>
    <row r="441" spans="1:25" x14ac:dyDescent="0.3">
      <c r="A441" s="149" t="str">
        <f>IF(LEN(LocatieLijst!A441)=0,"",LocatieLijst!A441)</f>
        <v/>
      </c>
      <c r="B441" s="149" t="str">
        <f>IF(LEN(LocatieLijst!B441)=0,"",LocatieLijst!B441)</f>
        <v/>
      </c>
      <c r="C441" s="149" t="str">
        <f>IF(LEN(LocatieLijst!C441)=0,"",LocatieLijst!C441)</f>
        <v/>
      </c>
      <c r="D441" s="149" t="str">
        <f>IF(LEN(LocatieLijst!D441)=0,"",LocatieLijst!D441)</f>
        <v/>
      </c>
      <c r="E441" s="149" t="str">
        <f>IF(LEN(LocatieLijst!E441)=0,"",LocatieLijst!E441)</f>
        <v/>
      </c>
      <c r="F441" s="149" t="str">
        <f>IF(LEN(LocatieLijst!F441)=0,"",LocatieLijst!F441)</f>
        <v/>
      </c>
      <c r="G441" s="149" t="str">
        <f>IF(LEN(LocatieLijst!K441)=0,"",LocatieLijst!K441)</f>
        <v/>
      </c>
      <c r="H441" s="150" t="str">
        <f>IF(G441="Vervalt","Vervalt",IF(G441=0,"",IF(LEN(G441)=0,"",(VLOOKUP($G441,PDC!$B$6:$I$74,2,FALSE)))))</f>
        <v/>
      </c>
      <c r="I441" s="149" t="str">
        <f>IF(LEN(LocatieLijst!M441)=0,"",LocatieLijst!M441)</f>
        <v/>
      </c>
      <c r="J441" s="2"/>
      <c r="K441" s="2"/>
      <c r="L441" s="3"/>
      <c r="M441" s="8"/>
      <c r="N441" s="8"/>
      <c r="O441" s="12"/>
      <c r="P441" s="4"/>
      <c r="Q441" s="4"/>
      <c r="R441" s="4"/>
      <c r="S441" s="72">
        <f t="shared" si="12"/>
        <v>0</v>
      </c>
      <c r="T441" s="72">
        <f>IF(G441="Vervalt",0,IF(G441=0,0,IF(LEN(G441)=0,0,(VLOOKUP($G441,PDC!$B$6:$I$74,6,FALSE)))))</f>
        <v>0</v>
      </c>
      <c r="U441" s="72">
        <f t="shared" si="13"/>
        <v>0</v>
      </c>
      <c r="V441" s="73">
        <f>IF(G441="Vervalt",0,IF(J441="Inkoop bij 3e partij",Q441*(1+PDC!$F$28),0))</f>
        <v>0</v>
      </c>
      <c r="W441" s="73">
        <f>IF(G441="Vervalt",0,IF(J441="Inkoop bij 3e partij",P441*(1+PDC!$F$27)+IF(G441=0,0,IF(LEN(G441)=0,0,VLOOKUP($G441,PDC!$B$6:$I$74,7,FALSE))),0))</f>
        <v>0</v>
      </c>
      <c r="X441" s="74">
        <f>IF(G441="Vervalt",0,IF(J441="Inkoop bij 3e partij",0,IF(G441=0,0,IF(LEN(G441)=0,0,VLOOKUP($G441,PDC!$B$6:$I$74,5,FALSE)))))</f>
        <v>0</v>
      </c>
      <c r="Y441" s="74">
        <f>IF(G441="Vervalt",0,IF(J441="On-Net maken",$M441*PDC!$F$23+$N441*PDC!$F$24+PDC!$F$22+$O441,0))</f>
        <v>0</v>
      </c>
    </row>
    <row r="442" spans="1:25" x14ac:dyDescent="0.3">
      <c r="A442" s="149" t="str">
        <f>IF(LEN(LocatieLijst!A442)=0,"",LocatieLijst!A442)</f>
        <v/>
      </c>
      <c r="B442" s="149" t="str">
        <f>IF(LEN(LocatieLijst!B442)=0,"",LocatieLijst!B442)</f>
        <v/>
      </c>
      <c r="C442" s="149" t="str">
        <f>IF(LEN(LocatieLijst!C442)=0,"",LocatieLijst!C442)</f>
        <v/>
      </c>
      <c r="D442" s="149" t="str">
        <f>IF(LEN(LocatieLijst!D442)=0,"",LocatieLijst!D442)</f>
        <v/>
      </c>
      <c r="E442" s="149" t="str">
        <f>IF(LEN(LocatieLijst!E442)=0,"",LocatieLijst!E442)</f>
        <v/>
      </c>
      <c r="F442" s="149" t="str">
        <f>IF(LEN(LocatieLijst!F442)=0,"",LocatieLijst!F442)</f>
        <v/>
      </c>
      <c r="G442" s="149" t="str">
        <f>IF(LEN(LocatieLijst!K442)=0,"",LocatieLijst!K442)</f>
        <v/>
      </c>
      <c r="H442" s="150" t="str">
        <f>IF(G442="Vervalt","Vervalt",IF(G442=0,"",IF(LEN(G442)=0,"",(VLOOKUP($G442,PDC!$B$6:$I$74,2,FALSE)))))</f>
        <v/>
      </c>
      <c r="I442" s="149" t="str">
        <f>IF(LEN(LocatieLijst!M442)=0,"",LocatieLijst!M442)</f>
        <v/>
      </c>
      <c r="J442" s="2"/>
      <c r="K442" s="2"/>
      <c r="L442" s="3"/>
      <c r="M442" s="8"/>
      <c r="N442" s="8"/>
      <c r="O442" s="12"/>
      <c r="P442" s="4"/>
      <c r="Q442" s="4"/>
      <c r="R442" s="4"/>
      <c r="S442" s="72">
        <f t="shared" si="12"/>
        <v>0</v>
      </c>
      <c r="T442" s="72">
        <f>IF(G442="Vervalt",0,IF(G442=0,0,IF(LEN(G442)=0,0,(VLOOKUP($G442,PDC!$B$6:$I$74,6,FALSE)))))</f>
        <v>0</v>
      </c>
      <c r="U442" s="72">
        <f t="shared" si="13"/>
        <v>0</v>
      </c>
      <c r="V442" s="73">
        <f>IF(G442="Vervalt",0,IF(J442="Inkoop bij 3e partij",Q442*(1+PDC!$F$28),0))</f>
        <v>0</v>
      </c>
      <c r="W442" s="73">
        <f>IF(G442="Vervalt",0,IF(J442="Inkoop bij 3e partij",P442*(1+PDC!$F$27)+IF(G442=0,0,IF(LEN(G442)=0,0,VLOOKUP($G442,PDC!$B$6:$I$74,7,FALSE))),0))</f>
        <v>0</v>
      </c>
      <c r="X442" s="74">
        <f>IF(G442="Vervalt",0,IF(J442="Inkoop bij 3e partij",0,IF(G442=0,0,IF(LEN(G442)=0,0,VLOOKUP($G442,PDC!$B$6:$I$74,5,FALSE)))))</f>
        <v>0</v>
      </c>
      <c r="Y442" s="74">
        <f>IF(G442="Vervalt",0,IF(J442="On-Net maken",$M442*PDC!$F$23+$N442*PDC!$F$24+PDC!$F$22+$O442,0))</f>
        <v>0</v>
      </c>
    </row>
    <row r="443" spans="1:25" x14ac:dyDescent="0.3">
      <c r="A443" s="149" t="str">
        <f>IF(LEN(LocatieLijst!A443)=0,"",LocatieLijst!A443)</f>
        <v/>
      </c>
      <c r="B443" s="149" t="str">
        <f>IF(LEN(LocatieLijst!B443)=0,"",LocatieLijst!B443)</f>
        <v/>
      </c>
      <c r="C443" s="149" t="str">
        <f>IF(LEN(LocatieLijst!C443)=0,"",LocatieLijst!C443)</f>
        <v/>
      </c>
      <c r="D443" s="149" t="str">
        <f>IF(LEN(LocatieLijst!D443)=0,"",LocatieLijst!D443)</f>
        <v/>
      </c>
      <c r="E443" s="149" t="str">
        <f>IF(LEN(LocatieLijst!E443)=0,"",LocatieLijst!E443)</f>
        <v/>
      </c>
      <c r="F443" s="149" t="str">
        <f>IF(LEN(LocatieLijst!F443)=0,"",LocatieLijst!F443)</f>
        <v/>
      </c>
      <c r="G443" s="149" t="str">
        <f>IF(LEN(LocatieLijst!K443)=0,"",LocatieLijst!K443)</f>
        <v/>
      </c>
      <c r="H443" s="150" t="str">
        <f>IF(G443="Vervalt","Vervalt",IF(G443=0,"",IF(LEN(G443)=0,"",(VLOOKUP($G443,PDC!$B$6:$I$74,2,FALSE)))))</f>
        <v/>
      </c>
      <c r="I443" s="149" t="str">
        <f>IF(LEN(LocatieLijst!M443)=0,"",LocatieLijst!M443)</f>
        <v/>
      </c>
      <c r="J443" s="2"/>
      <c r="K443" s="2"/>
      <c r="L443" s="3"/>
      <c r="M443" s="8"/>
      <c r="N443" s="8"/>
      <c r="O443" s="12"/>
      <c r="P443" s="4"/>
      <c r="Q443" s="4"/>
      <c r="R443" s="4"/>
      <c r="S443" s="72">
        <f t="shared" si="12"/>
        <v>0</v>
      </c>
      <c r="T443" s="72">
        <f>IF(G443="Vervalt",0,IF(G443=0,0,IF(LEN(G443)=0,0,(VLOOKUP($G443,PDC!$B$6:$I$74,6,FALSE)))))</f>
        <v>0</v>
      </c>
      <c r="U443" s="72">
        <f t="shared" si="13"/>
        <v>0</v>
      </c>
      <c r="V443" s="73">
        <f>IF(G443="Vervalt",0,IF(J443="Inkoop bij 3e partij",Q443*(1+PDC!$F$28),0))</f>
        <v>0</v>
      </c>
      <c r="W443" s="73">
        <f>IF(G443="Vervalt",0,IF(J443="Inkoop bij 3e partij",P443*(1+PDC!$F$27)+IF(G443=0,0,IF(LEN(G443)=0,0,VLOOKUP($G443,PDC!$B$6:$I$74,7,FALSE))),0))</f>
        <v>0</v>
      </c>
      <c r="X443" s="74">
        <f>IF(G443="Vervalt",0,IF(J443="Inkoop bij 3e partij",0,IF(G443=0,0,IF(LEN(G443)=0,0,VLOOKUP($G443,PDC!$B$6:$I$74,5,FALSE)))))</f>
        <v>0</v>
      </c>
      <c r="Y443" s="74">
        <f>IF(G443="Vervalt",0,IF(J443="On-Net maken",$M443*PDC!$F$23+$N443*PDC!$F$24+PDC!$F$22+$O443,0))</f>
        <v>0</v>
      </c>
    </row>
    <row r="444" spans="1:25" x14ac:dyDescent="0.3">
      <c r="A444" s="149" t="str">
        <f>IF(LEN(LocatieLijst!A444)=0,"",LocatieLijst!A444)</f>
        <v/>
      </c>
      <c r="B444" s="149" t="str">
        <f>IF(LEN(LocatieLijst!B444)=0,"",LocatieLijst!B444)</f>
        <v/>
      </c>
      <c r="C444" s="149" t="str">
        <f>IF(LEN(LocatieLijst!C444)=0,"",LocatieLijst!C444)</f>
        <v/>
      </c>
      <c r="D444" s="149" t="str">
        <f>IF(LEN(LocatieLijst!D444)=0,"",LocatieLijst!D444)</f>
        <v/>
      </c>
      <c r="E444" s="149" t="str">
        <f>IF(LEN(LocatieLijst!E444)=0,"",LocatieLijst!E444)</f>
        <v/>
      </c>
      <c r="F444" s="149" t="str">
        <f>IF(LEN(LocatieLijst!F444)=0,"",LocatieLijst!F444)</f>
        <v/>
      </c>
      <c r="G444" s="149" t="str">
        <f>IF(LEN(LocatieLijst!K444)=0,"",LocatieLijst!K444)</f>
        <v/>
      </c>
      <c r="H444" s="150" t="str">
        <f>IF(G444="Vervalt","Vervalt",IF(G444=0,"",IF(LEN(G444)=0,"",(VLOOKUP($G444,PDC!$B$6:$I$74,2,FALSE)))))</f>
        <v/>
      </c>
      <c r="I444" s="149" t="str">
        <f>IF(LEN(LocatieLijst!M444)=0,"",LocatieLijst!M444)</f>
        <v/>
      </c>
      <c r="J444" s="2"/>
      <c r="K444" s="2"/>
      <c r="L444" s="3"/>
      <c r="M444" s="8"/>
      <c r="N444" s="8"/>
      <c r="O444" s="12"/>
      <c r="P444" s="4"/>
      <c r="Q444" s="4"/>
      <c r="R444" s="4"/>
      <c r="S444" s="72">
        <f t="shared" si="12"/>
        <v>0</v>
      </c>
      <c r="T444" s="72">
        <f>IF(G444="Vervalt",0,IF(G444=0,0,IF(LEN(G444)=0,0,(VLOOKUP($G444,PDC!$B$6:$I$74,6,FALSE)))))</f>
        <v>0</v>
      </c>
      <c r="U444" s="72">
        <f t="shared" si="13"/>
        <v>0</v>
      </c>
      <c r="V444" s="73">
        <f>IF(G444="Vervalt",0,IF(J444="Inkoop bij 3e partij",Q444*(1+PDC!$F$28),0))</f>
        <v>0</v>
      </c>
      <c r="W444" s="73">
        <f>IF(G444="Vervalt",0,IF(J444="Inkoop bij 3e partij",P444*(1+PDC!$F$27)+IF(G444=0,0,IF(LEN(G444)=0,0,VLOOKUP($G444,PDC!$B$6:$I$74,7,FALSE))),0))</f>
        <v>0</v>
      </c>
      <c r="X444" s="74">
        <f>IF(G444="Vervalt",0,IF(J444="Inkoop bij 3e partij",0,IF(G444=0,0,IF(LEN(G444)=0,0,VLOOKUP($G444,PDC!$B$6:$I$74,5,FALSE)))))</f>
        <v>0</v>
      </c>
      <c r="Y444" s="74">
        <f>IF(G444="Vervalt",0,IF(J444="On-Net maken",$M444*PDC!$F$23+$N444*PDC!$F$24+PDC!$F$22+$O444,0))</f>
        <v>0</v>
      </c>
    </row>
    <row r="445" spans="1:25" x14ac:dyDescent="0.3">
      <c r="A445" s="149" t="str">
        <f>IF(LEN(LocatieLijst!A445)=0,"",LocatieLijst!A445)</f>
        <v/>
      </c>
      <c r="B445" s="149" t="str">
        <f>IF(LEN(LocatieLijst!B445)=0,"",LocatieLijst!B445)</f>
        <v/>
      </c>
      <c r="C445" s="149" t="str">
        <f>IF(LEN(LocatieLijst!C445)=0,"",LocatieLijst!C445)</f>
        <v/>
      </c>
      <c r="D445" s="149" t="str">
        <f>IF(LEN(LocatieLijst!D445)=0,"",LocatieLijst!D445)</f>
        <v/>
      </c>
      <c r="E445" s="149" t="str">
        <f>IF(LEN(LocatieLijst!E445)=0,"",LocatieLijst!E445)</f>
        <v/>
      </c>
      <c r="F445" s="149" t="str">
        <f>IF(LEN(LocatieLijst!F445)=0,"",LocatieLijst!F445)</f>
        <v/>
      </c>
      <c r="G445" s="149" t="str">
        <f>IF(LEN(LocatieLijst!K445)=0,"",LocatieLijst!K445)</f>
        <v/>
      </c>
      <c r="H445" s="150" t="str">
        <f>IF(G445="Vervalt","Vervalt",IF(G445=0,"",IF(LEN(G445)=0,"",(VLOOKUP($G445,PDC!$B$6:$I$74,2,FALSE)))))</f>
        <v/>
      </c>
      <c r="I445" s="149" t="str">
        <f>IF(LEN(LocatieLijst!M445)=0,"",LocatieLijst!M445)</f>
        <v/>
      </c>
      <c r="J445" s="2"/>
      <c r="K445" s="2"/>
      <c r="L445" s="3"/>
      <c r="M445" s="8"/>
      <c r="N445" s="8"/>
      <c r="O445" s="12"/>
      <c r="P445" s="4"/>
      <c r="Q445" s="4"/>
      <c r="R445" s="4"/>
      <c r="S445" s="72">
        <f t="shared" si="12"/>
        <v>0</v>
      </c>
      <c r="T445" s="72">
        <f>IF(G445="Vervalt",0,IF(G445=0,0,IF(LEN(G445)=0,0,(VLOOKUP($G445,PDC!$B$6:$I$74,6,FALSE)))))</f>
        <v>0</v>
      </c>
      <c r="U445" s="72">
        <f t="shared" si="13"/>
        <v>0</v>
      </c>
      <c r="V445" s="73">
        <f>IF(G445="Vervalt",0,IF(J445="Inkoop bij 3e partij",Q445*(1+PDC!$F$28),0))</f>
        <v>0</v>
      </c>
      <c r="W445" s="73">
        <f>IF(G445="Vervalt",0,IF(J445="Inkoop bij 3e partij",P445*(1+PDC!$F$27)+IF(G445=0,0,IF(LEN(G445)=0,0,VLOOKUP($G445,PDC!$B$6:$I$74,7,FALSE))),0))</f>
        <v>0</v>
      </c>
      <c r="X445" s="74">
        <f>IF(G445="Vervalt",0,IF(J445="Inkoop bij 3e partij",0,IF(G445=0,0,IF(LEN(G445)=0,0,VLOOKUP($G445,PDC!$B$6:$I$74,5,FALSE)))))</f>
        <v>0</v>
      </c>
      <c r="Y445" s="74">
        <f>IF(G445="Vervalt",0,IF(J445="On-Net maken",$M445*PDC!$F$23+$N445*PDC!$F$24+PDC!$F$22+$O445,0))</f>
        <v>0</v>
      </c>
    </row>
    <row r="446" spans="1:25" x14ac:dyDescent="0.3">
      <c r="A446" s="149" t="str">
        <f>IF(LEN(LocatieLijst!A446)=0,"",LocatieLijst!A446)</f>
        <v/>
      </c>
      <c r="B446" s="149" t="str">
        <f>IF(LEN(LocatieLijst!B446)=0,"",LocatieLijst!B446)</f>
        <v/>
      </c>
      <c r="C446" s="149" t="str">
        <f>IF(LEN(LocatieLijst!C446)=0,"",LocatieLijst!C446)</f>
        <v/>
      </c>
      <c r="D446" s="149" t="str">
        <f>IF(LEN(LocatieLijst!D446)=0,"",LocatieLijst!D446)</f>
        <v/>
      </c>
      <c r="E446" s="149" t="str">
        <f>IF(LEN(LocatieLijst!E446)=0,"",LocatieLijst!E446)</f>
        <v/>
      </c>
      <c r="F446" s="149" t="str">
        <f>IF(LEN(LocatieLijst!F446)=0,"",LocatieLijst!F446)</f>
        <v/>
      </c>
      <c r="G446" s="149" t="str">
        <f>IF(LEN(LocatieLijst!K446)=0,"",LocatieLijst!K446)</f>
        <v/>
      </c>
      <c r="H446" s="150" t="str">
        <f>IF(G446="Vervalt","Vervalt",IF(G446=0,"",IF(LEN(G446)=0,"",(VLOOKUP($G446,PDC!$B$6:$I$74,2,FALSE)))))</f>
        <v/>
      </c>
      <c r="I446" s="149" t="str">
        <f>IF(LEN(LocatieLijst!M446)=0,"",LocatieLijst!M446)</f>
        <v/>
      </c>
      <c r="J446" s="2"/>
      <c r="K446" s="2"/>
      <c r="L446" s="3"/>
      <c r="M446" s="8"/>
      <c r="N446" s="8"/>
      <c r="O446" s="12"/>
      <c r="P446" s="4"/>
      <c r="Q446" s="4"/>
      <c r="R446" s="4"/>
      <c r="S446" s="72">
        <f t="shared" si="12"/>
        <v>0</v>
      </c>
      <c r="T446" s="72">
        <f>IF(G446="Vervalt",0,IF(G446=0,0,IF(LEN(G446)=0,0,(VLOOKUP($G446,PDC!$B$6:$I$74,6,FALSE)))))</f>
        <v>0</v>
      </c>
      <c r="U446" s="72">
        <f t="shared" si="13"/>
        <v>0</v>
      </c>
      <c r="V446" s="73">
        <f>IF(G446="Vervalt",0,IF(J446="Inkoop bij 3e partij",Q446*(1+PDC!$F$28),0))</f>
        <v>0</v>
      </c>
      <c r="W446" s="73">
        <f>IF(G446="Vervalt",0,IF(J446="Inkoop bij 3e partij",P446*(1+PDC!$F$27)+IF(G446=0,0,IF(LEN(G446)=0,0,VLOOKUP($G446,PDC!$B$6:$I$74,7,FALSE))),0))</f>
        <v>0</v>
      </c>
      <c r="X446" s="74">
        <f>IF(G446="Vervalt",0,IF(J446="Inkoop bij 3e partij",0,IF(G446=0,0,IF(LEN(G446)=0,0,VLOOKUP($G446,PDC!$B$6:$I$74,5,FALSE)))))</f>
        <v>0</v>
      </c>
      <c r="Y446" s="74">
        <f>IF(G446="Vervalt",0,IF(J446="On-Net maken",$M446*PDC!$F$23+$N446*PDC!$F$24+PDC!$F$22+$O446,0))</f>
        <v>0</v>
      </c>
    </row>
    <row r="447" spans="1:25" x14ac:dyDescent="0.3">
      <c r="A447" s="149" t="str">
        <f>IF(LEN(LocatieLijst!A447)=0,"",LocatieLijst!A447)</f>
        <v/>
      </c>
      <c r="B447" s="149" t="str">
        <f>IF(LEN(LocatieLijst!B447)=0,"",LocatieLijst!B447)</f>
        <v/>
      </c>
      <c r="C447" s="149" t="str">
        <f>IF(LEN(LocatieLijst!C447)=0,"",LocatieLijst!C447)</f>
        <v/>
      </c>
      <c r="D447" s="149" t="str">
        <f>IF(LEN(LocatieLijst!D447)=0,"",LocatieLijst!D447)</f>
        <v/>
      </c>
      <c r="E447" s="149" t="str">
        <f>IF(LEN(LocatieLijst!E447)=0,"",LocatieLijst!E447)</f>
        <v/>
      </c>
      <c r="F447" s="149" t="str">
        <f>IF(LEN(LocatieLijst!F447)=0,"",LocatieLijst!F447)</f>
        <v/>
      </c>
      <c r="G447" s="149" t="str">
        <f>IF(LEN(LocatieLijst!K447)=0,"",LocatieLijst!K447)</f>
        <v/>
      </c>
      <c r="H447" s="150" t="str">
        <f>IF(G447="Vervalt","Vervalt",IF(G447=0,"",IF(LEN(G447)=0,"",(VLOOKUP($G447,PDC!$B$6:$I$74,2,FALSE)))))</f>
        <v/>
      </c>
      <c r="I447" s="149" t="str">
        <f>IF(LEN(LocatieLijst!M447)=0,"",LocatieLijst!M447)</f>
        <v/>
      </c>
      <c r="J447" s="2"/>
      <c r="K447" s="2"/>
      <c r="L447" s="3"/>
      <c r="M447" s="8"/>
      <c r="N447" s="8"/>
      <c r="O447" s="12"/>
      <c r="P447" s="4"/>
      <c r="Q447" s="4"/>
      <c r="R447" s="4"/>
      <c r="S447" s="72">
        <f t="shared" si="12"/>
        <v>0</v>
      </c>
      <c r="T447" s="72">
        <f>IF(G447="Vervalt",0,IF(G447=0,0,IF(LEN(G447)=0,0,(VLOOKUP($G447,PDC!$B$6:$I$74,6,FALSE)))))</f>
        <v>0</v>
      </c>
      <c r="U447" s="72">
        <f t="shared" si="13"/>
        <v>0</v>
      </c>
      <c r="V447" s="73">
        <f>IF(G447="Vervalt",0,IF(J447="Inkoop bij 3e partij",Q447*(1+PDC!$F$28),0))</f>
        <v>0</v>
      </c>
      <c r="W447" s="73">
        <f>IF(G447="Vervalt",0,IF(J447="Inkoop bij 3e partij",P447*(1+PDC!$F$27)+IF(G447=0,0,IF(LEN(G447)=0,0,VLOOKUP($G447,PDC!$B$6:$I$74,7,FALSE))),0))</f>
        <v>0</v>
      </c>
      <c r="X447" s="74">
        <f>IF(G447="Vervalt",0,IF(J447="Inkoop bij 3e partij",0,IF(G447=0,0,IF(LEN(G447)=0,0,VLOOKUP($G447,PDC!$B$6:$I$74,5,FALSE)))))</f>
        <v>0</v>
      </c>
      <c r="Y447" s="74">
        <f>IF(G447="Vervalt",0,IF(J447="On-Net maken",$M447*PDC!$F$23+$N447*PDC!$F$24+PDC!$F$22+$O447,0))</f>
        <v>0</v>
      </c>
    </row>
    <row r="448" spans="1:25" x14ac:dyDescent="0.3">
      <c r="A448" s="149" t="str">
        <f>IF(LEN(LocatieLijst!A448)=0,"",LocatieLijst!A448)</f>
        <v/>
      </c>
      <c r="B448" s="149" t="str">
        <f>IF(LEN(LocatieLijst!B448)=0,"",LocatieLijst!B448)</f>
        <v/>
      </c>
      <c r="C448" s="149" t="str">
        <f>IF(LEN(LocatieLijst!C448)=0,"",LocatieLijst!C448)</f>
        <v/>
      </c>
      <c r="D448" s="149" t="str">
        <f>IF(LEN(LocatieLijst!D448)=0,"",LocatieLijst!D448)</f>
        <v/>
      </c>
      <c r="E448" s="149" t="str">
        <f>IF(LEN(LocatieLijst!E448)=0,"",LocatieLijst!E448)</f>
        <v/>
      </c>
      <c r="F448" s="149" t="str">
        <f>IF(LEN(LocatieLijst!F448)=0,"",LocatieLijst!F448)</f>
        <v/>
      </c>
      <c r="G448" s="149" t="str">
        <f>IF(LEN(LocatieLijst!K448)=0,"",LocatieLijst!K448)</f>
        <v/>
      </c>
      <c r="H448" s="150" t="str">
        <f>IF(G448="Vervalt","Vervalt",IF(G448=0,"",IF(LEN(G448)=0,"",(VLOOKUP($G448,PDC!$B$6:$I$74,2,FALSE)))))</f>
        <v/>
      </c>
      <c r="I448" s="149" t="str">
        <f>IF(LEN(LocatieLijst!M448)=0,"",LocatieLijst!M448)</f>
        <v/>
      </c>
      <c r="J448" s="2"/>
      <c r="K448" s="2"/>
      <c r="L448" s="3"/>
      <c r="M448" s="8"/>
      <c r="N448" s="8"/>
      <c r="O448" s="12"/>
      <c r="P448" s="4"/>
      <c r="Q448" s="4"/>
      <c r="R448" s="4"/>
      <c r="S448" s="72">
        <f t="shared" si="12"/>
        <v>0</v>
      </c>
      <c r="T448" s="72">
        <f>IF(G448="Vervalt",0,IF(G448=0,0,IF(LEN(G448)=0,0,(VLOOKUP($G448,PDC!$B$6:$I$74,6,FALSE)))))</f>
        <v>0</v>
      </c>
      <c r="U448" s="72">
        <f t="shared" si="13"/>
        <v>0</v>
      </c>
      <c r="V448" s="73">
        <f>IF(G448="Vervalt",0,IF(J448="Inkoop bij 3e partij",Q448*(1+PDC!$F$28),0))</f>
        <v>0</v>
      </c>
      <c r="W448" s="73">
        <f>IF(G448="Vervalt",0,IF(J448="Inkoop bij 3e partij",P448*(1+PDC!$F$27)+IF(G448=0,0,IF(LEN(G448)=0,0,VLOOKUP($G448,PDC!$B$6:$I$74,7,FALSE))),0))</f>
        <v>0</v>
      </c>
      <c r="X448" s="74">
        <f>IF(G448="Vervalt",0,IF(J448="Inkoop bij 3e partij",0,IF(G448=0,0,IF(LEN(G448)=0,0,VLOOKUP($G448,PDC!$B$6:$I$74,5,FALSE)))))</f>
        <v>0</v>
      </c>
      <c r="Y448" s="74">
        <f>IF(G448="Vervalt",0,IF(J448="On-Net maken",$M448*PDC!$F$23+$N448*PDC!$F$24+PDC!$F$22+$O448,0))</f>
        <v>0</v>
      </c>
    </row>
    <row r="449" spans="1:25" x14ac:dyDescent="0.3">
      <c r="A449" s="149" t="str">
        <f>IF(LEN(LocatieLijst!A449)=0,"",LocatieLijst!A449)</f>
        <v/>
      </c>
      <c r="B449" s="149" t="str">
        <f>IF(LEN(LocatieLijst!B449)=0,"",LocatieLijst!B449)</f>
        <v/>
      </c>
      <c r="C449" s="149" t="str">
        <f>IF(LEN(LocatieLijst!C449)=0,"",LocatieLijst!C449)</f>
        <v/>
      </c>
      <c r="D449" s="149" t="str">
        <f>IF(LEN(LocatieLijst!D449)=0,"",LocatieLijst!D449)</f>
        <v/>
      </c>
      <c r="E449" s="149" t="str">
        <f>IF(LEN(LocatieLijst!E449)=0,"",LocatieLijst!E449)</f>
        <v/>
      </c>
      <c r="F449" s="149" t="str">
        <f>IF(LEN(LocatieLijst!F449)=0,"",LocatieLijst!F449)</f>
        <v/>
      </c>
      <c r="G449" s="149" t="str">
        <f>IF(LEN(LocatieLijst!K449)=0,"",LocatieLijst!K449)</f>
        <v/>
      </c>
      <c r="H449" s="150" t="str">
        <f>IF(G449="Vervalt","Vervalt",IF(G449=0,"",IF(LEN(G449)=0,"",(VLOOKUP($G449,PDC!$B$6:$I$74,2,FALSE)))))</f>
        <v/>
      </c>
      <c r="I449" s="149" t="str">
        <f>IF(LEN(LocatieLijst!M449)=0,"",LocatieLijst!M449)</f>
        <v/>
      </c>
      <c r="J449" s="2"/>
      <c r="K449" s="2"/>
      <c r="L449" s="3"/>
      <c r="M449" s="8"/>
      <c r="N449" s="8"/>
      <c r="O449" s="12"/>
      <c r="P449" s="4"/>
      <c r="Q449" s="4"/>
      <c r="R449" s="4"/>
      <c r="S449" s="72">
        <f t="shared" si="12"/>
        <v>0</v>
      </c>
      <c r="T449" s="72">
        <f>IF(G449="Vervalt",0,IF(G449=0,0,IF(LEN(G449)=0,0,(VLOOKUP($G449,PDC!$B$6:$I$74,6,FALSE)))))</f>
        <v>0</v>
      </c>
      <c r="U449" s="72">
        <f t="shared" si="13"/>
        <v>0</v>
      </c>
      <c r="V449" s="73">
        <f>IF(G449="Vervalt",0,IF(J449="Inkoop bij 3e partij",Q449*(1+PDC!$F$28),0))</f>
        <v>0</v>
      </c>
      <c r="W449" s="73">
        <f>IF(G449="Vervalt",0,IF(J449="Inkoop bij 3e partij",P449*(1+PDC!$F$27)+IF(G449=0,0,IF(LEN(G449)=0,0,VLOOKUP($G449,PDC!$B$6:$I$74,7,FALSE))),0))</f>
        <v>0</v>
      </c>
      <c r="X449" s="74">
        <f>IF(G449="Vervalt",0,IF(J449="Inkoop bij 3e partij",0,IF(G449=0,0,IF(LEN(G449)=0,0,VLOOKUP($G449,PDC!$B$6:$I$74,5,FALSE)))))</f>
        <v>0</v>
      </c>
      <c r="Y449" s="74">
        <f>IF(G449="Vervalt",0,IF(J449="On-Net maken",$M449*PDC!$F$23+$N449*PDC!$F$24+PDC!$F$22+$O449,0))</f>
        <v>0</v>
      </c>
    </row>
    <row r="450" spans="1:25" x14ac:dyDescent="0.3">
      <c r="A450" s="149" t="str">
        <f>IF(LEN(LocatieLijst!A450)=0,"",LocatieLijst!A450)</f>
        <v/>
      </c>
      <c r="B450" s="149" t="str">
        <f>IF(LEN(LocatieLijst!B450)=0,"",LocatieLijst!B450)</f>
        <v/>
      </c>
      <c r="C450" s="149" t="str">
        <f>IF(LEN(LocatieLijst!C450)=0,"",LocatieLijst!C450)</f>
        <v/>
      </c>
      <c r="D450" s="149" t="str">
        <f>IF(LEN(LocatieLijst!D450)=0,"",LocatieLijst!D450)</f>
        <v/>
      </c>
      <c r="E450" s="149" t="str">
        <f>IF(LEN(LocatieLijst!E450)=0,"",LocatieLijst!E450)</f>
        <v/>
      </c>
      <c r="F450" s="149" t="str">
        <f>IF(LEN(LocatieLijst!F450)=0,"",LocatieLijst!F450)</f>
        <v/>
      </c>
      <c r="G450" s="149" t="str">
        <f>IF(LEN(LocatieLijst!K450)=0,"",LocatieLijst!K450)</f>
        <v/>
      </c>
      <c r="H450" s="150" t="str">
        <f>IF(G450="Vervalt","Vervalt",IF(G450=0,"",IF(LEN(G450)=0,"",(VLOOKUP($G450,PDC!$B$6:$I$74,2,FALSE)))))</f>
        <v/>
      </c>
      <c r="I450" s="149" t="str">
        <f>IF(LEN(LocatieLijst!M450)=0,"",LocatieLijst!M450)</f>
        <v/>
      </c>
      <c r="J450" s="2"/>
      <c r="K450" s="2"/>
      <c r="L450" s="3"/>
      <c r="M450" s="8"/>
      <c r="N450" s="8"/>
      <c r="O450" s="12"/>
      <c r="P450" s="4"/>
      <c r="Q450" s="4"/>
      <c r="R450" s="4"/>
      <c r="S450" s="72">
        <f t="shared" si="12"/>
        <v>0</v>
      </c>
      <c r="T450" s="72">
        <f>IF(G450="Vervalt",0,IF(G450=0,0,IF(LEN(G450)=0,0,(VLOOKUP($G450,PDC!$B$6:$I$74,6,FALSE)))))</f>
        <v>0</v>
      </c>
      <c r="U450" s="72">
        <f t="shared" si="13"/>
        <v>0</v>
      </c>
      <c r="V450" s="73">
        <f>IF(G450="Vervalt",0,IF(J450="Inkoop bij 3e partij",Q450*(1+PDC!$F$28),0))</f>
        <v>0</v>
      </c>
      <c r="W450" s="73">
        <f>IF(G450="Vervalt",0,IF(J450="Inkoop bij 3e partij",P450*(1+PDC!$F$27)+IF(G450=0,0,IF(LEN(G450)=0,0,VLOOKUP($G450,PDC!$B$6:$I$74,7,FALSE))),0))</f>
        <v>0</v>
      </c>
      <c r="X450" s="74">
        <f>IF(G450="Vervalt",0,IF(J450="Inkoop bij 3e partij",0,IF(G450=0,0,IF(LEN(G450)=0,0,VLOOKUP($G450,PDC!$B$6:$I$74,5,FALSE)))))</f>
        <v>0</v>
      </c>
      <c r="Y450" s="74">
        <f>IF(G450="Vervalt",0,IF(J450="On-Net maken",$M450*PDC!$F$23+$N450*PDC!$F$24+PDC!$F$22+$O450,0))</f>
        <v>0</v>
      </c>
    </row>
    <row r="451" spans="1:25" x14ac:dyDescent="0.3">
      <c r="A451" s="149" t="str">
        <f>IF(LEN(LocatieLijst!A451)=0,"",LocatieLijst!A451)</f>
        <v/>
      </c>
      <c r="B451" s="149" t="str">
        <f>IF(LEN(LocatieLijst!B451)=0,"",LocatieLijst!B451)</f>
        <v/>
      </c>
      <c r="C451" s="149" t="str">
        <f>IF(LEN(LocatieLijst!C451)=0,"",LocatieLijst!C451)</f>
        <v/>
      </c>
      <c r="D451" s="149" t="str">
        <f>IF(LEN(LocatieLijst!D451)=0,"",LocatieLijst!D451)</f>
        <v/>
      </c>
      <c r="E451" s="149" t="str">
        <f>IF(LEN(LocatieLijst!E451)=0,"",LocatieLijst!E451)</f>
        <v/>
      </c>
      <c r="F451" s="149" t="str">
        <f>IF(LEN(LocatieLijst!F451)=0,"",LocatieLijst!F451)</f>
        <v/>
      </c>
      <c r="G451" s="149" t="str">
        <f>IF(LEN(LocatieLijst!K451)=0,"",LocatieLijst!K451)</f>
        <v/>
      </c>
      <c r="H451" s="150" t="str">
        <f>IF(G451="Vervalt","Vervalt",IF(G451=0,"",IF(LEN(G451)=0,"",(VLOOKUP($G451,PDC!$B$6:$I$74,2,FALSE)))))</f>
        <v/>
      </c>
      <c r="I451" s="149" t="str">
        <f>IF(LEN(LocatieLijst!M451)=0,"",LocatieLijst!M451)</f>
        <v/>
      </c>
      <c r="J451" s="2"/>
      <c r="K451" s="2"/>
      <c r="L451" s="3"/>
      <c r="M451" s="8"/>
      <c r="N451" s="8"/>
      <c r="O451" s="12"/>
      <c r="P451" s="4"/>
      <c r="Q451" s="4"/>
      <c r="R451" s="4"/>
      <c r="S451" s="72">
        <f t="shared" si="12"/>
        <v>0</v>
      </c>
      <c r="T451" s="72">
        <f>IF(G451="Vervalt",0,IF(G451=0,0,IF(LEN(G451)=0,0,(VLOOKUP($G451,PDC!$B$6:$I$74,6,FALSE)))))</f>
        <v>0</v>
      </c>
      <c r="U451" s="72">
        <f t="shared" si="13"/>
        <v>0</v>
      </c>
      <c r="V451" s="73">
        <f>IF(G451="Vervalt",0,IF(J451="Inkoop bij 3e partij",Q451*(1+PDC!$F$28),0))</f>
        <v>0</v>
      </c>
      <c r="W451" s="73">
        <f>IF(G451="Vervalt",0,IF(J451="Inkoop bij 3e partij",P451*(1+PDC!$F$27)+IF(G451=0,0,IF(LEN(G451)=0,0,VLOOKUP($G451,PDC!$B$6:$I$74,7,FALSE))),0))</f>
        <v>0</v>
      </c>
      <c r="X451" s="74">
        <f>IF(G451="Vervalt",0,IF(J451="Inkoop bij 3e partij",0,IF(G451=0,0,IF(LEN(G451)=0,0,VLOOKUP($G451,PDC!$B$6:$I$74,5,FALSE)))))</f>
        <v>0</v>
      </c>
      <c r="Y451" s="74">
        <f>IF(G451="Vervalt",0,IF(J451="On-Net maken",$M451*PDC!$F$23+$N451*PDC!$F$24+PDC!$F$22+$O451,0))</f>
        <v>0</v>
      </c>
    </row>
    <row r="452" spans="1:25" x14ac:dyDescent="0.3">
      <c r="A452" s="149" t="str">
        <f>IF(LEN(LocatieLijst!A452)=0,"",LocatieLijst!A452)</f>
        <v/>
      </c>
      <c r="B452" s="149" t="str">
        <f>IF(LEN(LocatieLijst!B452)=0,"",LocatieLijst!B452)</f>
        <v/>
      </c>
      <c r="C452" s="149" t="str">
        <f>IF(LEN(LocatieLijst!C452)=0,"",LocatieLijst!C452)</f>
        <v/>
      </c>
      <c r="D452" s="149" t="str">
        <f>IF(LEN(LocatieLijst!D452)=0,"",LocatieLijst!D452)</f>
        <v/>
      </c>
      <c r="E452" s="149" t="str">
        <f>IF(LEN(LocatieLijst!E452)=0,"",LocatieLijst!E452)</f>
        <v/>
      </c>
      <c r="F452" s="149" t="str">
        <f>IF(LEN(LocatieLijst!F452)=0,"",LocatieLijst!F452)</f>
        <v/>
      </c>
      <c r="G452" s="149" t="str">
        <f>IF(LEN(LocatieLijst!K452)=0,"",LocatieLijst!K452)</f>
        <v/>
      </c>
      <c r="H452" s="150" t="str">
        <f>IF(G452="Vervalt","Vervalt",IF(G452=0,"",IF(LEN(G452)=0,"",(VLOOKUP($G452,PDC!$B$6:$I$74,2,FALSE)))))</f>
        <v/>
      </c>
      <c r="I452" s="149" t="str">
        <f>IF(LEN(LocatieLijst!M452)=0,"",LocatieLijst!M452)</f>
        <v/>
      </c>
      <c r="J452" s="2"/>
      <c r="K452" s="2"/>
      <c r="L452" s="3"/>
      <c r="M452" s="8"/>
      <c r="N452" s="8"/>
      <c r="O452" s="12"/>
      <c r="P452" s="4"/>
      <c r="Q452" s="4"/>
      <c r="R452" s="4"/>
      <c r="S452" s="72">
        <f t="shared" si="12"/>
        <v>0</v>
      </c>
      <c r="T452" s="72">
        <f>IF(G452="Vervalt",0,IF(G452=0,0,IF(LEN(G452)=0,0,(VLOOKUP($G452,PDC!$B$6:$I$74,6,FALSE)))))</f>
        <v>0</v>
      </c>
      <c r="U452" s="72">
        <f t="shared" si="13"/>
        <v>0</v>
      </c>
      <c r="V452" s="73">
        <f>IF(G452="Vervalt",0,IF(J452="Inkoop bij 3e partij",Q452*(1+PDC!$F$28),0))</f>
        <v>0</v>
      </c>
      <c r="W452" s="73">
        <f>IF(G452="Vervalt",0,IF(J452="Inkoop bij 3e partij",P452*(1+PDC!$F$27)+IF(G452=0,0,IF(LEN(G452)=0,0,VLOOKUP($G452,PDC!$B$6:$I$74,7,FALSE))),0))</f>
        <v>0</v>
      </c>
      <c r="X452" s="74">
        <f>IF(G452="Vervalt",0,IF(J452="Inkoop bij 3e partij",0,IF(G452=0,0,IF(LEN(G452)=0,0,VLOOKUP($G452,PDC!$B$6:$I$74,5,FALSE)))))</f>
        <v>0</v>
      </c>
      <c r="Y452" s="74">
        <f>IF(G452="Vervalt",0,IF(J452="On-Net maken",$M452*PDC!$F$23+$N452*PDC!$F$24+PDC!$F$22+$O452,0))</f>
        <v>0</v>
      </c>
    </row>
    <row r="453" spans="1:25" x14ac:dyDescent="0.3">
      <c r="A453" s="149" t="str">
        <f>IF(LEN(LocatieLijst!A453)=0,"",LocatieLijst!A453)</f>
        <v/>
      </c>
      <c r="B453" s="149" t="str">
        <f>IF(LEN(LocatieLijst!B453)=0,"",LocatieLijst!B453)</f>
        <v/>
      </c>
      <c r="C453" s="149" t="str">
        <f>IF(LEN(LocatieLijst!C453)=0,"",LocatieLijst!C453)</f>
        <v/>
      </c>
      <c r="D453" s="149" t="str">
        <f>IF(LEN(LocatieLijst!D453)=0,"",LocatieLijst!D453)</f>
        <v/>
      </c>
      <c r="E453" s="149" t="str">
        <f>IF(LEN(LocatieLijst!E453)=0,"",LocatieLijst!E453)</f>
        <v/>
      </c>
      <c r="F453" s="149" t="str">
        <f>IF(LEN(LocatieLijst!F453)=0,"",LocatieLijst!F453)</f>
        <v/>
      </c>
      <c r="G453" s="149" t="str">
        <f>IF(LEN(LocatieLijst!K453)=0,"",LocatieLijst!K453)</f>
        <v/>
      </c>
      <c r="H453" s="150" t="str">
        <f>IF(G453="Vervalt","Vervalt",IF(G453=0,"",IF(LEN(G453)=0,"",(VLOOKUP($G453,PDC!$B$6:$I$74,2,FALSE)))))</f>
        <v/>
      </c>
      <c r="I453" s="149" t="str">
        <f>IF(LEN(LocatieLijst!M453)=0,"",LocatieLijst!M453)</f>
        <v/>
      </c>
      <c r="J453" s="2"/>
      <c r="K453" s="2"/>
      <c r="L453" s="3"/>
      <c r="M453" s="8"/>
      <c r="N453" s="8"/>
      <c r="O453" s="12"/>
      <c r="P453" s="4"/>
      <c r="Q453" s="4"/>
      <c r="R453" s="4"/>
      <c r="S453" s="72">
        <f t="shared" si="12"/>
        <v>0</v>
      </c>
      <c r="T453" s="72">
        <f>IF(G453="Vervalt",0,IF(G453=0,0,IF(LEN(G453)=0,0,(VLOOKUP($G453,PDC!$B$6:$I$74,6,FALSE)))))</f>
        <v>0</v>
      </c>
      <c r="U453" s="72">
        <f t="shared" si="13"/>
        <v>0</v>
      </c>
      <c r="V453" s="73">
        <f>IF(G453="Vervalt",0,IF(J453="Inkoop bij 3e partij",Q453*(1+PDC!$F$28),0))</f>
        <v>0</v>
      </c>
      <c r="W453" s="73">
        <f>IF(G453="Vervalt",0,IF(J453="Inkoop bij 3e partij",P453*(1+PDC!$F$27)+IF(G453=0,0,IF(LEN(G453)=0,0,VLOOKUP($G453,PDC!$B$6:$I$74,7,FALSE))),0))</f>
        <v>0</v>
      </c>
      <c r="X453" s="74">
        <f>IF(G453="Vervalt",0,IF(J453="Inkoop bij 3e partij",0,IF(G453=0,0,IF(LEN(G453)=0,0,VLOOKUP($G453,PDC!$B$6:$I$74,5,FALSE)))))</f>
        <v>0</v>
      </c>
      <c r="Y453" s="74">
        <f>IF(G453="Vervalt",0,IF(J453="On-Net maken",$M453*PDC!$F$23+$N453*PDC!$F$24+PDC!$F$22+$O453,0))</f>
        <v>0</v>
      </c>
    </row>
    <row r="454" spans="1:25" x14ac:dyDescent="0.3">
      <c r="A454" s="149" t="str">
        <f>IF(LEN(LocatieLijst!A454)=0,"",LocatieLijst!A454)</f>
        <v/>
      </c>
      <c r="B454" s="149" t="str">
        <f>IF(LEN(LocatieLijst!B454)=0,"",LocatieLijst!B454)</f>
        <v/>
      </c>
      <c r="C454" s="149" t="str">
        <f>IF(LEN(LocatieLijst!C454)=0,"",LocatieLijst!C454)</f>
        <v/>
      </c>
      <c r="D454" s="149" t="str">
        <f>IF(LEN(LocatieLijst!D454)=0,"",LocatieLijst!D454)</f>
        <v/>
      </c>
      <c r="E454" s="149" t="str">
        <f>IF(LEN(LocatieLijst!E454)=0,"",LocatieLijst!E454)</f>
        <v/>
      </c>
      <c r="F454" s="149" t="str">
        <f>IF(LEN(LocatieLijst!F454)=0,"",LocatieLijst!F454)</f>
        <v/>
      </c>
      <c r="G454" s="149" t="str">
        <f>IF(LEN(LocatieLijst!K454)=0,"",LocatieLijst!K454)</f>
        <v/>
      </c>
      <c r="H454" s="150" t="str">
        <f>IF(G454="Vervalt","Vervalt",IF(G454=0,"",IF(LEN(G454)=0,"",(VLOOKUP($G454,PDC!$B$6:$I$74,2,FALSE)))))</f>
        <v/>
      </c>
      <c r="I454" s="149" t="str">
        <f>IF(LEN(LocatieLijst!M454)=0,"",LocatieLijst!M454)</f>
        <v/>
      </c>
      <c r="J454" s="2"/>
      <c r="K454" s="2"/>
      <c r="L454" s="3"/>
      <c r="M454" s="8"/>
      <c r="N454" s="8"/>
      <c r="O454" s="12"/>
      <c r="P454" s="4"/>
      <c r="Q454" s="4"/>
      <c r="R454" s="4"/>
      <c r="S454" s="72">
        <f t="shared" si="12"/>
        <v>0</v>
      </c>
      <c r="T454" s="72">
        <f>IF(G454="Vervalt",0,IF(G454=0,0,IF(LEN(G454)=0,0,(VLOOKUP($G454,PDC!$B$6:$I$74,6,FALSE)))))</f>
        <v>0</v>
      </c>
      <c r="U454" s="72">
        <f t="shared" si="13"/>
        <v>0</v>
      </c>
      <c r="V454" s="73">
        <f>IF(G454="Vervalt",0,IF(J454="Inkoop bij 3e partij",Q454*(1+PDC!$F$28),0))</f>
        <v>0</v>
      </c>
      <c r="W454" s="73">
        <f>IF(G454="Vervalt",0,IF(J454="Inkoop bij 3e partij",P454*(1+PDC!$F$27)+IF(G454=0,0,IF(LEN(G454)=0,0,VLOOKUP($G454,PDC!$B$6:$I$74,7,FALSE))),0))</f>
        <v>0</v>
      </c>
      <c r="X454" s="74">
        <f>IF(G454="Vervalt",0,IF(J454="Inkoop bij 3e partij",0,IF(G454=0,0,IF(LEN(G454)=0,0,VLOOKUP($G454,PDC!$B$6:$I$74,5,FALSE)))))</f>
        <v>0</v>
      </c>
      <c r="Y454" s="74">
        <f>IF(G454="Vervalt",0,IF(J454="On-Net maken",$M454*PDC!$F$23+$N454*PDC!$F$24+PDC!$F$22+$O454,0))</f>
        <v>0</v>
      </c>
    </row>
    <row r="455" spans="1:25" x14ac:dyDescent="0.3">
      <c r="A455" s="149" t="str">
        <f>IF(LEN(LocatieLijst!A455)=0,"",LocatieLijst!A455)</f>
        <v/>
      </c>
      <c r="B455" s="149" t="str">
        <f>IF(LEN(LocatieLijst!B455)=0,"",LocatieLijst!B455)</f>
        <v/>
      </c>
      <c r="C455" s="149" t="str">
        <f>IF(LEN(LocatieLijst!C455)=0,"",LocatieLijst!C455)</f>
        <v/>
      </c>
      <c r="D455" s="149" t="str">
        <f>IF(LEN(LocatieLijst!D455)=0,"",LocatieLijst!D455)</f>
        <v/>
      </c>
      <c r="E455" s="149" t="str">
        <f>IF(LEN(LocatieLijst!E455)=0,"",LocatieLijst!E455)</f>
        <v/>
      </c>
      <c r="F455" s="149" t="str">
        <f>IF(LEN(LocatieLijst!F455)=0,"",LocatieLijst!F455)</f>
        <v/>
      </c>
      <c r="G455" s="149" t="str">
        <f>IF(LEN(LocatieLijst!K455)=0,"",LocatieLijst!K455)</f>
        <v/>
      </c>
      <c r="H455" s="150" t="str">
        <f>IF(G455="Vervalt","Vervalt",IF(G455=0,"",IF(LEN(G455)=0,"",(VLOOKUP($G455,PDC!$B$6:$I$74,2,FALSE)))))</f>
        <v/>
      </c>
      <c r="I455" s="149" t="str">
        <f>IF(LEN(LocatieLijst!M455)=0,"",LocatieLijst!M455)</f>
        <v/>
      </c>
      <c r="J455" s="2"/>
      <c r="K455" s="2"/>
      <c r="L455" s="3"/>
      <c r="M455" s="8"/>
      <c r="N455" s="8"/>
      <c r="O455" s="12"/>
      <c r="P455" s="4"/>
      <c r="Q455" s="4"/>
      <c r="R455" s="4"/>
      <c r="S455" s="72">
        <f t="shared" si="12"/>
        <v>0</v>
      </c>
      <c r="T455" s="72">
        <f>IF(G455="Vervalt",0,IF(G455=0,0,IF(LEN(G455)=0,0,(VLOOKUP($G455,PDC!$B$6:$I$74,6,FALSE)))))</f>
        <v>0</v>
      </c>
      <c r="U455" s="72">
        <f t="shared" si="13"/>
        <v>0</v>
      </c>
      <c r="V455" s="73">
        <f>IF(G455="Vervalt",0,IF(J455="Inkoop bij 3e partij",Q455*(1+PDC!$F$28),0))</f>
        <v>0</v>
      </c>
      <c r="W455" s="73">
        <f>IF(G455="Vervalt",0,IF(J455="Inkoop bij 3e partij",P455*(1+PDC!$F$27)+IF(G455=0,0,IF(LEN(G455)=0,0,VLOOKUP($G455,PDC!$B$6:$I$74,7,FALSE))),0))</f>
        <v>0</v>
      </c>
      <c r="X455" s="74">
        <f>IF(G455="Vervalt",0,IF(J455="Inkoop bij 3e partij",0,IF(G455=0,0,IF(LEN(G455)=0,0,VLOOKUP($G455,PDC!$B$6:$I$74,5,FALSE)))))</f>
        <v>0</v>
      </c>
      <c r="Y455" s="74">
        <f>IF(G455="Vervalt",0,IF(J455="On-Net maken",$M455*PDC!$F$23+$N455*PDC!$F$24+PDC!$F$22+$O455,0))</f>
        <v>0</v>
      </c>
    </row>
    <row r="456" spans="1:25" x14ac:dyDescent="0.3">
      <c r="A456" s="149" t="str">
        <f>IF(LEN(LocatieLijst!A456)=0,"",LocatieLijst!A456)</f>
        <v/>
      </c>
      <c r="B456" s="149" t="str">
        <f>IF(LEN(LocatieLijst!B456)=0,"",LocatieLijst!B456)</f>
        <v/>
      </c>
      <c r="C456" s="149" t="str">
        <f>IF(LEN(LocatieLijst!C456)=0,"",LocatieLijst!C456)</f>
        <v/>
      </c>
      <c r="D456" s="149" t="str">
        <f>IF(LEN(LocatieLijst!D456)=0,"",LocatieLijst!D456)</f>
        <v/>
      </c>
      <c r="E456" s="149" t="str">
        <f>IF(LEN(LocatieLijst!E456)=0,"",LocatieLijst!E456)</f>
        <v/>
      </c>
      <c r="F456" s="149" t="str">
        <f>IF(LEN(LocatieLijst!F456)=0,"",LocatieLijst!F456)</f>
        <v/>
      </c>
      <c r="G456" s="149" t="str">
        <f>IF(LEN(LocatieLijst!K456)=0,"",LocatieLijst!K456)</f>
        <v/>
      </c>
      <c r="H456" s="150" t="str">
        <f>IF(G456="Vervalt","Vervalt",IF(G456=0,"",IF(LEN(G456)=0,"",(VLOOKUP($G456,PDC!$B$6:$I$74,2,FALSE)))))</f>
        <v/>
      </c>
      <c r="I456" s="149" t="str">
        <f>IF(LEN(LocatieLijst!M456)=0,"",LocatieLijst!M456)</f>
        <v/>
      </c>
      <c r="J456" s="2"/>
      <c r="K456" s="2"/>
      <c r="L456" s="3"/>
      <c r="M456" s="8"/>
      <c r="N456" s="8"/>
      <c r="O456" s="12"/>
      <c r="P456" s="4"/>
      <c r="Q456" s="4"/>
      <c r="R456" s="4"/>
      <c r="S456" s="72">
        <f t="shared" si="12"/>
        <v>0</v>
      </c>
      <c r="T456" s="72">
        <f>IF(G456="Vervalt",0,IF(G456=0,0,IF(LEN(G456)=0,0,(VLOOKUP($G456,PDC!$B$6:$I$74,6,FALSE)))))</f>
        <v>0</v>
      </c>
      <c r="U456" s="72">
        <f t="shared" si="13"/>
        <v>0</v>
      </c>
      <c r="V456" s="73">
        <f>IF(G456="Vervalt",0,IF(J456="Inkoop bij 3e partij",Q456*(1+PDC!$F$28),0))</f>
        <v>0</v>
      </c>
      <c r="W456" s="73">
        <f>IF(G456="Vervalt",0,IF(J456="Inkoop bij 3e partij",P456*(1+PDC!$F$27)+IF(G456=0,0,IF(LEN(G456)=0,0,VLOOKUP($G456,PDC!$B$6:$I$74,7,FALSE))),0))</f>
        <v>0</v>
      </c>
      <c r="X456" s="74">
        <f>IF(G456="Vervalt",0,IF(J456="Inkoop bij 3e partij",0,IF(G456=0,0,IF(LEN(G456)=0,0,VLOOKUP($G456,PDC!$B$6:$I$74,5,FALSE)))))</f>
        <v>0</v>
      </c>
      <c r="Y456" s="74">
        <f>IF(G456="Vervalt",0,IF(J456="On-Net maken",$M456*PDC!$F$23+$N456*PDC!$F$24+PDC!$F$22+$O456,0))</f>
        <v>0</v>
      </c>
    </row>
    <row r="457" spans="1:25" x14ac:dyDescent="0.3">
      <c r="A457" s="149" t="str">
        <f>IF(LEN(LocatieLijst!A457)=0,"",LocatieLijst!A457)</f>
        <v/>
      </c>
      <c r="B457" s="149" t="str">
        <f>IF(LEN(LocatieLijst!B457)=0,"",LocatieLijst!B457)</f>
        <v/>
      </c>
      <c r="C457" s="149" t="str">
        <f>IF(LEN(LocatieLijst!C457)=0,"",LocatieLijst!C457)</f>
        <v/>
      </c>
      <c r="D457" s="149" t="str">
        <f>IF(LEN(LocatieLijst!D457)=0,"",LocatieLijst!D457)</f>
        <v/>
      </c>
      <c r="E457" s="149" t="str">
        <f>IF(LEN(LocatieLijst!E457)=0,"",LocatieLijst!E457)</f>
        <v/>
      </c>
      <c r="F457" s="149" t="str">
        <f>IF(LEN(LocatieLijst!F457)=0,"",LocatieLijst!F457)</f>
        <v/>
      </c>
      <c r="G457" s="149" t="str">
        <f>IF(LEN(LocatieLijst!K457)=0,"",LocatieLijst!K457)</f>
        <v/>
      </c>
      <c r="H457" s="150" t="str">
        <f>IF(G457="Vervalt","Vervalt",IF(G457=0,"",IF(LEN(G457)=0,"",(VLOOKUP($G457,PDC!$B$6:$I$74,2,FALSE)))))</f>
        <v/>
      </c>
      <c r="I457" s="149" t="str">
        <f>IF(LEN(LocatieLijst!M457)=0,"",LocatieLijst!M457)</f>
        <v/>
      </c>
      <c r="J457" s="2"/>
      <c r="K457" s="2"/>
      <c r="L457" s="3"/>
      <c r="M457" s="8"/>
      <c r="N457" s="8"/>
      <c r="O457" s="12"/>
      <c r="P457" s="4"/>
      <c r="Q457" s="4"/>
      <c r="R457" s="4"/>
      <c r="S457" s="72">
        <f t="shared" si="12"/>
        <v>0</v>
      </c>
      <c r="T457" s="72">
        <f>IF(G457="Vervalt",0,IF(G457=0,0,IF(LEN(G457)=0,0,(VLOOKUP($G457,PDC!$B$6:$I$74,6,FALSE)))))</f>
        <v>0</v>
      </c>
      <c r="U457" s="72">
        <f t="shared" si="13"/>
        <v>0</v>
      </c>
      <c r="V457" s="73">
        <f>IF(G457="Vervalt",0,IF(J457="Inkoop bij 3e partij",Q457*(1+PDC!$F$28),0))</f>
        <v>0</v>
      </c>
      <c r="W457" s="73">
        <f>IF(G457="Vervalt",0,IF(J457="Inkoop bij 3e partij",P457*(1+PDC!$F$27)+IF(G457=0,0,IF(LEN(G457)=0,0,VLOOKUP($G457,PDC!$B$6:$I$74,7,FALSE))),0))</f>
        <v>0</v>
      </c>
      <c r="X457" s="74">
        <f>IF(G457="Vervalt",0,IF(J457="Inkoop bij 3e partij",0,IF(G457=0,0,IF(LEN(G457)=0,0,VLOOKUP($G457,PDC!$B$6:$I$74,5,FALSE)))))</f>
        <v>0</v>
      </c>
      <c r="Y457" s="74">
        <f>IF(G457="Vervalt",0,IF(J457="On-Net maken",$M457*PDC!$F$23+$N457*PDC!$F$24+PDC!$F$22+$O457,0))</f>
        <v>0</v>
      </c>
    </row>
    <row r="458" spans="1:25" x14ac:dyDescent="0.3">
      <c r="A458" s="149" t="str">
        <f>IF(LEN(LocatieLijst!A458)=0,"",LocatieLijst!A458)</f>
        <v/>
      </c>
      <c r="B458" s="149" t="str">
        <f>IF(LEN(LocatieLijst!B458)=0,"",LocatieLijst!B458)</f>
        <v/>
      </c>
      <c r="C458" s="149" t="str">
        <f>IF(LEN(LocatieLijst!C458)=0,"",LocatieLijst!C458)</f>
        <v/>
      </c>
      <c r="D458" s="149" t="str">
        <f>IF(LEN(LocatieLijst!D458)=0,"",LocatieLijst!D458)</f>
        <v/>
      </c>
      <c r="E458" s="149" t="str">
        <f>IF(LEN(LocatieLijst!E458)=0,"",LocatieLijst!E458)</f>
        <v/>
      </c>
      <c r="F458" s="149" t="str">
        <f>IF(LEN(LocatieLijst!F458)=0,"",LocatieLijst!F458)</f>
        <v/>
      </c>
      <c r="G458" s="149" t="str">
        <f>IF(LEN(LocatieLijst!K458)=0,"",LocatieLijst!K458)</f>
        <v/>
      </c>
      <c r="H458" s="150" t="str">
        <f>IF(G458="Vervalt","Vervalt",IF(G458=0,"",IF(LEN(G458)=0,"",(VLOOKUP($G458,PDC!$B$6:$I$74,2,FALSE)))))</f>
        <v/>
      </c>
      <c r="I458" s="149" t="str">
        <f>IF(LEN(LocatieLijst!M458)=0,"",LocatieLijst!M458)</f>
        <v/>
      </c>
      <c r="J458" s="2"/>
      <c r="K458" s="2"/>
      <c r="L458" s="3"/>
      <c r="M458" s="8"/>
      <c r="N458" s="8"/>
      <c r="O458" s="12"/>
      <c r="P458" s="4"/>
      <c r="Q458" s="4"/>
      <c r="R458" s="4"/>
      <c r="S458" s="72">
        <f t="shared" si="12"/>
        <v>0</v>
      </c>
      <c r="T458" s="72">
        <f>IF(G458="Vervalt",0,IF(G458=0,0,IF(LEN(G458)=0,0,(VLOOKUP($G458,PDC!$B$6:$I$74,6,FALSE)))))</f>
        <v>0</v>
      </c>
      <c r="U458" s="72">
        <f t="shared" si="13"/>
        <v>0</v>
      </c>
      <c r="V458" s="73">
        <f>IF(G458="Vervalt",0,IF(J458="Inkoop bij 3e partij",Q458*(1+PDC!$F$28),0))</f>
        <v>0</v>
      </c>
      <c r="W458" s="73">
        <f>IF(G458="Vervalt",0,IF(J458="Inkoop bij 3e partij",P458*(1+PDC!$F$27)+IF(G458=0,0,IF(LEN(G458)=0,0,VLOOKUP($G458,PDC!$B$6:$I$74,7,FALSE))),0))</f>
        <v>0</v>
      </c>
      <c r="X458" s="74">
        <f>IF(G458="Vervalt",0,IF(J458="Inkoop bij 3e partij",0,IF(G458=0,0,IF(LEN(G458)=0,0,VLOOKUP($G458,PDC!$B$6:$I$74,5,FALSE)))))</f>
        <v>0</v>
      </c>
      <c r="Y458" s="74">
        <f>IF(G458="Vervalt",0,IF(J458="On-Net maken",$M458*PDC!$F$23+$N458*PDC!$F$24+PDC!$F$22+$O458,0))</f>
        <v>0</v>
      </c>
    </row>
    <row r="459" spans="1:25" x14ac:dyDescent="0.3">
      <c r="A459" s="149" t="str">
        <f>IF(LEN(LocatieLijst!A459)=0,"",LocatieLijst!A459)</f>
        <v/>
      </c>
      <c r="B459" s="149" t="str">
        <f>IF(LEN(LocatieLijst!B459)=0,"",LocatieLijst!B459)</f>
        <v/>
      </c>
      <c r="C459" s="149" t="str">
        <f>IF(LEN(LocatieLijst!C459)=0,"",LocatieLijst!C459)</f>
        <v/>
      </c>
      <c r="D459" s="149" t="str">
        <f>IF(LEN(LocatieLijst!D459)=0,"",LocatieLijst!D459)</f>
        <v/>
      </c>
      <c r="E459" s="149" t="str">
        <f>IF(LEN(LocatieLijst!E459)=0,"",LocatieLijst!E459)</f>
        <v/>
      </c>
      <c r="F459" s="149" t="str">
        <f>IF(LEN(LocatieLijst!F459)=0,"",LocatieLijst!F459)</f>
        <v/>
      </c>
      <c r="G459" s="149" t="str">
        <f>IF(LEN(LocatieLijst!K459)=0,"",LocatieLijst!K459)</f>
        <v/>
      </c>
      <c r="H459" s="150" t="str">
        <f>IF(G459="Vervalt","Vervalt",IF(G459=0,"",IF(LEN(G459)=0,"",(VLOOKUP($G459,PDC!$B$6:$I$74,2,FALSE)))))</f>
        <v/>
      </c>
      <c r="I459" s="149" t="str">
        <f>IF(LEN(LocatieLijst!M459)=0,"",LocatieLijst!M459)</f>
        <v/>
      </c>
      <c r="J459" s="2"/>
      <c r="K459" s="2"/>
      <c r="L459" s="3"/>
      <c r="M459" s="8"/>
      <c r="N459" s="8"/>
      <c r="O459" s="12"/>
      <c r="P459" s="4"/>
      <c r="Q459" s="4"/>
      <c r="R459" s="4"/>
      <c r="S459" s="72">
        <f t="shared" si="12"/>
        <v>0</v>
      </c>
      <c r="T459" s="72">
        <f>IF(G459="Vervalt",0,IF(G459=0,0,IF(LEN(G459)=0,0,(VLOOKUP($G459,PDC!$B$6:$I$74,6,FALSE)))))</f>
        <v>0</v>
      </c>
      <c r="U459" s="72">
        <f t="shared" si="13"/>
        <v>0</v>
      </c>
      <c r="V459" s="73">
        <f>IF(G459="Vervalt",0,IF(J459="Inkoop bij 3e partij",Q459*(1+PDC!$F$28),0))</f>
        <v>0</v>
      </c>
      <c r="W459" s="73">
        <f>IF(G459="Vervalt",0,IF(J459="Inkoop bij 3e partij",P459*(1+PDC!$F$27)+IF(G459=0,0,IF(LEN(G459)=0,0,VLOOKUP($G459,PDC!$B$6:$I$74,7,FALSE))),0))</f>
        <v>0</v>
      </c>
      <c r="X459" s="74">
        <f>IF(G459="Vervalt",0,IF(J459="Inkoop bij 3e partij",0,IF(G459=0,0,IF(LEN(G459)=0,0,VLOOKUP($G459,PDC!$B$6:$I$74,5,FALSE)))))</f>
        <v>0</v>
      </c>
      <c r="Y459" s="74">
        <f>IF(G459="Vervalt",0,IF(J459="On-Net maken",$M459*PDC!$F$23+$N459*PDC!$F$24+PDC!$F$22+$O459,0))</f>
        <v>0</v>
      </c>
    </row>
    <row r="460" spans="1:25" x14ac:dyDescent="0.3">
      <c r="A460" s="149" t="str">
        <f>IF(LEN(LocatieLijst!A460)=0,"",LocatieLijst!A460)</f>
        <v/>
      </c>
      <c r="B460" s="149" t="str">
        <f>IF(LEN(LocatieLijst!B460)=0,"",LocatieLijst!B460)</f>
        <v/>
      </c>
      <c r="C460" s="149" t="str">
        <f>IF(LEN(LocatieLijst!C460)=0,"",LocatieLijst!C460)</f>
        <v/>
      </c>
      <c r="D460" s="149" t="str">
        <f>IF(LEN(LocatieLijst!D460)=0,"",LocatieLijst!D460)</f>
        <v/>
      </c>
      <c r="E460" s="149" t="str">
        <f>IF(LEN(LocatieLijst!E460)=0,"",LocatieLijst!E460)</f>
        <v/>
      </c>
      <c r="F460" s="149" t="str">
        <f>IF(LEN(LocatieLijst!F460)=0,"",LocatieLijst!F460)</f>
        <v/>
      </c>
      <c r="G460" s="149" t="str">
        <f>IF(LEN(LocatieLijst!K460)=0,"",LocatieLijst!K460)</f>
        <v/>
      </c>
      <c r="H460" s="150" t="str">
        <f>IF(G460="Vervalt","Vervalt",IF(G460=0,"",IF(LEN(G460)=0,"",(VLOOKUP($G460,PDC!$B$6:$I$74,2,FALSE)))))</f>
        <v/>
      </c>
      <c r="I460" s="149" t="str">
        <f>IF(LEN(LocatieLijst!M460)=0,"",LocatieLijst!M460)</f>
        <v/>
      </c>
      <c r="J460" s="2"/>
      <c r="K460" s="2"/>
      <c r="L460" s="3"/>
      <c r="M460" s="8"/>
      <c r="N460" s="8"/>
      <c r="O460" s="12"/>
      <c r="P460" s="4"/>
      <c r="Q460" s="4"/>
      <c r="R460" s="4"/>
      <c r="S460" s="72">
        <f t="shared" si="12"/>
        <v>0</v>
      </c>
      <c r="T460" s="72">
        <f>IF(G460="Vervalt",0,IF(G460=0,0,IF(LEN(G460)=0,0,(VLOOKUP($G460,PDC!$B$6:$I$74,6,FALSE)))))</f>
        <v>0</v>
      </c>
      <c r="U460" s="72">
        <f t="shared" si="13"/>
        <v>0</v>
      </c>
      <c r="V460" s="73">
        <f>IF(G460="Vervalt",0,IF(J460="Inkoop bij 3e partij",Q460*(1+PDC!$F$28),0))</f>
        <v>0</v>
      </c>
      <c r="W460" s="73">
        <f>IF(G460="Vervalt",0,IF(J460="Inkoop bij 3e partij",P460*(1+PDC!$F$27)+IF(G460=0,0,IF(LEN(G460)=0,0,VLOOKUP($G460,PDC!$B$6:$I$74,7,FALSE))),0))</f>
        <v>0</v>
      </c>
      <c r="X460" s="74">
        <f>IF(G460="Vervalt",0,IF(J460="Inkoop bij 3e partij",0,IF(G460=0,0,IF(LEN(G460)=0,0,VLOOKUP($G460,PDC!$B$6:$I$74,5,FALSE)))))</f>
        <v>0</v>
      </c>
      <c r="Y460" s="74">
        <f>IF(G460="Vervalt",0,IF(J460="On-Net maken",$M460*PDC!$F$23+$N460*PDC!$F$24+PDC!$F$22+$O460,0))</f>
        <v>0</v>
      </c>
    </row>
    <row r="461" spans="1:25" x14ac:dyDescent="0.3">
      <c r="A461" s="149" t="str">
        <f>IF(LEN(LocatieLijst!A461)=0,"",LocatieLijst!A461)</f>
        <v/>
      </c>
      <c r="B461" s="149" t="str">
        <f>IF(LEN(LocatieLijst!B461)=0,"",LocatieLijst!B461)</f>
        <v/>
      </c>
      <c r="C461" s="149" t="str">
        <f>IF(LEN(LocatieLijst!C461)=0,"",LocatieLijst!C461)</f>
        <v/>
      </c>
      <c r="D461" s="149" t="str">
        <f>IF(LEN(LocatieLijst!D461)=0,"",LocatieLijst!D461)</f>
        <v/>
      </c>
      <c r="E461" s="149" t="str">
        <f>IF(LEN(LocatieLijst!E461)=0,"",LocatieLijst!E461)</f>
        <v/>
      </c>
      <c r="F461" s="149" t="str">
        <f>IF(LEN(LocatieLijst!F461)=0,"",LocatieLijst!F461)</f>
        <v/>
      </c>
      <c r="G461" s="149" t="str">
        <f>IF(LEN(LocatieLijst!K461)=0,"",LocatieLijst!K461)</f>
        <v/>
      </c>
      <c r="H461" s="150" t="str">
        <f>IF(G461="Vervalt","Vervalt",IF(G461=0,"",IF(LEN(G461)=0,"",(VLOOKUP($G461,PDC!$B$6:$I$74,2,FALSE)))))</f>
        <v/>
      </c>
      <c r="I461" s="149" t="str">
        <f>IF(LEN(LocatieLijst!M461)=0,"",LocatieLijst!M461)</f>
        <v/>
      </c>
      <c r="J461" s="2"/>
      <c r="K461" s="2"/>
      <c r="L461" s="3"/>
      <c r="M461" s="8"/>
      <c r="N461" s="8"/>
      <c r="O461" s="12"/>
      <c r="P461" s="4"/>
      <c r="Q461" s="4"/>
      <c r="R461" s="4"/>
      <c r="S461" s="72">
        <f t="shared" ref="S461:S500" si="14">IF(J461="Inkoop bij 3e partij",V461,X461)</f>
        <v>0</v>
      </c>
      <c r="T461" s="72">
        <f>IF(G461="Vervalt",0,IF(G461=0,0,IF(LEN(G461)=0,0,(VLOOKUP($G461,PDC!$B$6:$I$74,6,FALSE)))))</f>
        <v>0</v>
      </c>
      <c r="U461" s="72">
        <f t="shared" ref="U461:U500" si="15">IF(J461="On-Net maken",Y461,IF(J461="Inkoop bij 3e partij",W461,0))</f>
        <v>0</v>
      </c>
      <c r="V461" s="73">
        <f>IF(G461="Vervalt",0,IF(J461="Inkoop bij 3e partij",Q461*(1+PDC!$F$28),0))</f>
        <v>0</v>
      </c>
      <c r="W461" s="73">
        <f>IF(G461="Vervalt",0,IF(J461="Inkoop bij 3e partij",P461*(1+PDC!$F$27)+IF(G461=0,0,IF(LEN(G461)=0,0,VLOOKUP($G461,PDC!$B$6:$I$74,7,FALSE))),0))</f>
        <v>0</v>
      </c>
      <c r="X461" s="74">
        <f>IF(G461="Vervalt",0,IF(J461="Inkoop bij 3e partij",0,IF(G461=0,0,IF(LEN(G461)=0,0,VLOOKUP($G461,PDC!$B$6:$I$74,5,FALSE)))))</f>
        <v>0</v>
      </c>
      <c r="Y461" s="74">
        <f>IF(G461="Vervalt",0,IF(J461="On-Net maken",$M461*PDC!$F$23+$N461*PDC!$F$24+PDC!$F$22+$O461,0))</f>
        <v>0</v>
      </c>
    </row>
    <row r="462" spans="1:25" x14ac:dyDescent="0.3">
      <c r="A462" s="149" t="str">
        <f>IF(LEN(LocatieLijst!A462)=0,"",LocatieLijst!A462)</f>
        <v/>
      </c>
      <c r="B462" s="149" t="str">
        <f>IF(LEN(LocatieLijst!B462)=0,"",LocatieLijst!B462)</f>
        <v/>
      </c>
      <c r="C462" s="149" t="str">
        <f>IF(LEN(LocatieLijst!C462)=0,"",LocatieLijst!C462)</f>
        <v/>
      </c>
      <c r="D462" s="149" t="str">
        <f>IF(LEN(LocatieLijst!D462)=0,"",LocatieLijst!D462)</f>
        <v/>
      </c>
      <c r="E462" s="149" t="str">
        <f>IF(LEN(LocatieLijst!E462)=0,"",LocatieLijst!E462)</f>
        <v/>
      </c>
      <c r="F462" s="149" t="str">
        <f>IF(LEN(LocatieLijst!F462)=0,"",LocatieLijst!F462)</f>
        <v/>
      </c>
      <c r="G462" s="149" t="str">
        <f>IF(LEN(LocatieLijst!K462)=0,"",LocatieLijst!K462)</f>
        <v/>
      </c>
      <c r="H462" s="150" t="str">
        <f>IF(G462="Vervalt","Vervalt",IF(G462=0,"",IF(LEN(G462)=0,"",(VLOOKUP($G462,PDC!$B$6:$I$74,2,FALSE)))))</f>
        <v/>
      </c>
      <c r="I462" s="149" t="str">
        <f>IF(LEN(LocatieLijst!M462)=0,"",LocatieLijst!M462)</f>
        <v/>
      </c>
      <c r="J462" s="2"/>
      <c r="K462" s="2"/>
      <c r="L462" s="3"/>
      <c r="M462" s="8"/>
      <c r="N462" s="8"/>
      <c r="O462" s="12"/>
      <c r="P462" s="4"/>
      <c r="Q462" s="4"/>
      <c r="R462" s="4"/>
      <c r="S462" s="72">
        <f t="shared" si="14"/>
        <v>0</v>
      </c>
      <c r="T462" s="72">
        <f>IF(G462="Vervalt",0,IF(G462=0,0,IF(LEN(G462)=0,0,(VLOOKUP($G462,PDC!$B$6:$I$74,6,FALSE)))))</f>
        <v>0</v>
      </c>
      <c r="U462" s="72">
        <f t="shared" si="15"/>
        <v>0</v>
      </c>
      <c r="V462" s="73">
        <f>IF(G462="Vervalt",0,IF(J462="Inkoop bij 3e partij",Q462*(1+PDC!$F$28),0))</f>
        <v>0</v>
      </c>
      <c r="W462" s="73">
        <f>IF(G462="Vervalt",0,IF(J462="Inkoop bij 3e partij",P462*(1+PDC!$F$27)+IF(G462=0,0,IF(LEN(G462)=0,0,VLOOKUP($G462,PDC!$B$6:$I$74,7,FALSE))),0))</f>
        <v>0</v>
      </c>
      <c r="X462" s="74">
        <f>IF(G462="Vervalt",0,IF(J462="Inkoop bij 3e partij",0,IF(G462=0,0,IF(LEN(G462)=0,0,VLOOKUP($G462,PDC!$B$6:$I$74,5,FALSE)))))</f>
        <v>0</v>
      </c>
      <c r="Y462" s="74">
        <f>IF(G462="Vervalt",0,IF(J462="On-Net maken",$M462*PDC!$F$23+$N462*PDC!$F$24+PDC!$F$22+$O462,0))</f>
        <v>0</v>
      </c>
    </row>
    <row r="463" spans="1:25" x14ac:dyDescent="0.3">
      <c r="A463" s="149" t="str">
        <f>IF(LEN(LocatieLijst!A463)=0,"",LocatieLijst!A463)</f>
        <v/>
      </c>
      <c r="B463" s="149" t="str">
        <f>IF(LEN(LocatieLijst!B463)=0,"",LocatieLijst!B463)</f>
        <v/>
      </c>
      <c r="C463" s="149" t="str">
        <f>IF(LEN(LocatieLijst!C463)=0,"",LocatieLijst!C463)</f>
        <v/>
      </c>
      <c r="D463" s="149" t="str">
        <f>IF(LEN(LocatieLijst!D463)=0,"",LocatieLijst!D463)</f>
        <v/>
      </c>
      <c r="E463" s="149" t="str">
        <f>IF(LEN(LocatieLijst!E463)=0,"",LocatieLijst!E463)</f>
        <v/>
      </c>
      <c r="F463" s="149" t="str">
        <f>IF(LEN(LocatieLijst!F463)=0,"",LocatieLijst!F463)</f>
        <v/>
      </c>
      <c r="G463" s="149" t="str">
        <f>IF(LEN(LocatieLijst!K463)=0,"",LocatieLijst!K463)</f>
        <v/>
      </c>
      <c r="H463" s="150" t="str">
        <f>IF(G463="Vervalt","Vervalt",IF(G463=0,"",IF(LEN(G463)=0,"",(VLOOKUP($G463,PDC!$B$6:$I$74,2,FALSE)))))</f>
        <v/>
      </c>
      <c r="I463" s="149" t="str">
        <f>IF(LEN(LocatieLijst!M463)=0,"",LocatieLijst!M463)</f>
        <v/>
      </c>
      <c r="J463" s="2"/>
      <c r="K463" s="2"/>
      <c r="L463" s="3"/>
      <c r="M463" s="8"/>
      <c r="N463" s="8"/>
      <c r="O463" s="12"/>
      <c r="P463" s="4"/>
      <c r="Q463" s="4"/>
      <c r="R463" s="4"/>
      <c r="S463" s="72">
        <f t="shared" si="14"/>
        <v>0</v>
      </c>
      <c r="T463" s="72">
        <f>IF(G463="Vervalt",0,IF(G463=0,0,IF(LEN(G463)=0,0,(VLOOKUP($G463,PDC!$B$6:$I$74,6,FALSE)))))</f>
        <v>0</v>
      </c>
      <c r="U463" s="72">
        <f t="shared" si="15"/>
        <v>0</v>
      </c>
      <c r="V463" s="73">
        <f>IF(G463="Vervalt",0,IF(J463="Inkoop bij 3e partij",Q463*(1+PDC!$F$28),0))</f>
        <v>0</v>
      </c>
      <c r="W463" s="73">
        <f>IF(G463="Vervalt",0,IF(J463="Inkoop bij 3e partij",P463*(1+PDC!$F$27)+IF(G463=0,0,IF(LEN(G463)=0,0,VLOOKUP($G463,PDC!$B$6:$I$74,7,FALSE))),0))</f>
        <v>0</v>
      </c>
      <c r="X463" s="74">
        <f>IF(G463="Vervalt",0,IF(J463="Inkoop bij 3e partij",0,IF(G463=0,0,IF(LEN(G463)=0,0,VLOOKUP($G463,PDC!$B$6:$I$74,5,FALSE)))))</f>
        <v>0</v>
      </c>
      <c r="Y463" s="74">
        <f>IF(G463="Vervalt",0,IF(J463="On-Net maken",$M463*PDC!$F$23+$N463*PDC!$F$24+PDC!$F$22+$O463,0))</f>
        <v>0</v>
      </c>
    </row>
    <row r="464" spans="1:25" x14ac:dyDescent="0.3">
      <c r="A464" s="149" t="str">
        <f>IF(LEN(LocatieLijst!A464)=0,"",LocatieLijst!A464)</f>
        <v/>
      </c>
      <c r="B464" s="149" t="str">
        <f>IF(LEN(LocatieLijst!B464)=0,"",LocatieLijst!B464)</f>
        <v/>
      </c>
      <c r="C464" s="149" t="str">
        <f>IF(LEN(LocatieLijst!C464)=0,"",LocatieLijst!C464)</f>
        <v/>
      </c>
      <c r="D464" s="149" t="str">
        <f>IF(LEN(LocatieLijst!D464)=0,"",LocatieLijst!D464)</f>
        <v/>
      </c>
      <c r="E464" s="149" t="str">
        <f>IF(LEN(LocatieLijst!E464)=0,"",LocatieLijst!E464)</f>
        <v/>
      </c>
      <c r="F464" s="149" t="str">
        <f>IF(LEN(LocatieLijst!F464)=0,"",LocatieLijst!F464)</f>
        <v/>
      </c>
      <c r="G464" s="149" t="str">
        <f>IF(LEN(LocatieLijst!K464)=0,"",LocatieLijst!K464)</f>
        <v/>
      </c>
      <c r="H464" s="150" t="str">
        <f>IF(G464="Vervalt","Vervalt",IF(G464=0,"",IF(LEN(G464)=0,"",(VLOOKUP($G464,PDC!$B$6:$I$74,2,FALSE)))))</f>
        <v/>
      </c>
      <c r="I464" s="149" t="str">
        <f>IF(LEN(LocatieLijst!M464)=0,"",LocatieLijst!M464)</f>
        <v/>
      </c>
      <c r="J464" s="2"/>
      <c r="K464" s="2"/>
      <c r="L464" s="3"/>
      <c r="M464" s="8"/>
      <c r="N464" s="8"/>
      <c r="O464" s="12"/>
      <c r="P464" s="4"/>
      <c r="Q464" s="4"/>
      <c r="R464" s="4"/>
      <c r="S464" s="72">
        <f t="shared" si="14"/>
        <v>0</v>
      </c>
      <c r="T464" s="72">
        <f>IF(G464="Vervalt",0,IF(G464=0,0,IF(LEN(G464)=0,0,(VLOOKUP($G464,PDC!$B$6:$I$74,6,FALSE)))))</f>
        <v>0</v>
      </c>
      <c r="U464" s="72">
        <f t="shared" si="15"/>
        <v>0</v>
      </c>
      <c r="V464" s="73">
        <f>IF(G464="Vervalt",0,IF(J464="Inkoop bij 3e partij",Q464*(1+PDC!$F$28),0))</f>
        <v>0</v>
      </c>
      <c r="W464" s="73">
        <f>IF(G464="Vervalt",0,IF(J464="Inkoop bij 3e partij",P464*(1+PDC!$F$27)+IF(G464=0,0,IF(LEN(G464)=0,0,VLOOKUP($G464,PDC!$B$6:$I$74,7,FALSE))),0))</f>
        <v>0</v>
      </c>
      <c r="X464" s="74">
        <f>IF(G464="Vervalt",0,IF(J464="Inkoop bij 3e partij",0,IF(G464=0,0,IF(LEN(G464)=0,0,VLOOKUP($G464,PDC!$B$6:$I$74,5,FALSE)))))</f>
        <v>0</v>
      </c>
      <c r="Y464" s="74">
        <f>IF(G464="Vervalt",0,IF(J464="On-Net maken",$M464*PDC!$F$23+$N464*PDC!$F$24+PDC!$F$22+$O464,0))</f>
        <v>0</v>
      </c>
    </row>
    <row r="465" spans="1:25" x14ac:dyDescent="0.3">
      <c r="A465" s="149" t="str">
        <f>IF(LEN(LocatieLijst!A465)=0,"",LocatieLijst!A465)</f>
        <v/>
      </c>
      <c r="B465" s="149" t="str">
        <f>IF(LEN(LocatieLijst!B465)=0,"",LocatieLijst!B465)</f>
        <v/>
      </c>
      <c r="C465" s="149" t="str">
        <f>IF(LEN(LocatieLijst!C465)=0,"",LocatieLijst!C465)</f>
        <v/>
      </c>
      <c r="D465" s="149" t="str">
        <f>IF(LEN(LocatieLijst!D465)=0,"",LocatieLijst!D465)</f>
        <v/>
      </c>
      <c r="E465" s="149" t="str">
        <f>IF(LEN(LocatieLijst!E465)=0,"",LocatieLijst!E465)</f>
        <v/>
      </c>
      <c r="F465" s="149" t="str">
        <f>IF(LEN(LocatieLijst!F465)=0,"",LocatieLijst!F465)</f>
        <v/>
      </c>
      <c r="G465" s="149" t="str">
        <f>IF(LEN(LocatieLijst!K465)=0,"",LocatieLijst!K465)</f>
        <v/>
      </c>
      <c r="H465" s="150" t="str">
        <f>IF(G465="Vervalt","Vervalt",IF(G465=0,"",IF(LEN(G465)=0,"",(VLOOKUP($G465,PDC!$B$6:$I$74,2,FALSE)))))</f>
        <v/>
      </c>
      <c r="I465" s="149" t="str">
        <f>IF(LEN(LocatieLijst!M465)=0,"",LocatieLijst!M465)</f>
        <v/>
      </c>
      <c r="J465" s="2"/>
      <c r="K465" s="2"/>
      <c r="L465" s="3"/>
      <c r="M465" s="8"/>
      <c r="N465" s="8"/>
      <c r="O465" s="12"/>
      <c r="P465" s="4"/>
      <c r="Q465" s="4"/>
      <c r="R465" s="4"/>
      <c r="S465" s="72">
        <f t="shared" si="14"/>
        <v>0</v>
      </c>
      <c r="T465" s="72">
        <f>IF(G465="Vervalt",0,IF(G465=0,0,IF(LEN(G465)=0,0,(VLOOKUP($G465,PDC!$B$6:$I$74,6,FALSE)))))</f>
        <v>0</v>
      </c>
      <c r="U465" s="72">
        <f t="shared" si="15"/>
        <v>0</v>
      </c>
      <c r="V465" s="73">
        <f>IF(G465="Vervalt",0,IF(J465="Inkoop bij 3e partij",Q465*(1+PDC!$F$28),0))</f>
        <v>0</v>
      </c>
      <c r="W465" s="73">
        <f>IF(G465="Vervalt",0,IF(J465="Inkoop bij 3e partij",P465*(1+PDC!$F$27)+IF(G465=0,0,IF(LEN(G465)=0,0,VLOOKUP($G465,PDC!$B$6:$I$74,7,FALSE))),0))</f>
        <v>0</v>
      </c>
      <c r="X465" s="74">
        <f>IF(G465="Vervalt",0,IF(J465="Inkoop bij 3e partij",0,IF(G465=0,0,IF(LEN(G465)=0,0,VLOOKUP($G465,PDC!$B$6:$I$74,5,FALSE)))))</f>
        <v>0</v>
      </c>
      <c r="Y465" s="74">
        <f>IF(G465="Vervalt",0,IF(J465="On-Net maken",$M465*PDC!$F$23+$N465*PDC!$F$24+PDC!$F$22+$O465,0))</f>
        <v>0</v>
      </c>
    </row>
    <row r="466" spans="1:25" x14ac:dyDescent="0.3">
      <c r="A466" s="149" t="str">
        <f>IF(LEN(LocatieLijst!A466)=0,"",LocatieLijst!A466)</f>
        <v/>
      </c>
      <c r="B466" s="149" t="str">
        <f>IF(LEN(LocatieLijst!B466)=0,"",LocatieLijst!B466)</f>
        <v/>
      </c>
      <c r="C466" s="149" t="str">
        <f>IF(LEN(LocatieLijst!C466)=0,"",LocatieLijst!C466)</f>
        <v/>
      </c>
      <c r="D466" s="149" t="str">
        <f>IF(LEN(LocatieLijst!D466)=0,"",LocatieLijst!D466)</f>
        <v/>
      </c>
      <c r="E466" s="149" t="str">
        <f>IF(LEN(LocatieLijst!E466)=0,"",LocatieLijst!E466)</f>
        <v/>
      </c>
      <c r="F466" s="149" t="str">
        <f>IF(LEN(LocatieLijst!F466)=0,"",LocatieLijst!F466)</f>
        <v/>
      </c>
      <c r="G466" s="149" t="str">
        <f>IF(LEN(LocatieLijst!K466)=0,"",LocatieLijst!K466)</f>
        <v/>
      </c>
      <c r="H466" s="150" t="str">
        <f>IF(G466="Vervalt","Vervalt",IF(G466=0,"",IF(LEN(G466)=0,"",(VLOOKUP($G466,PDC!$B$6:$I$74,2,FALSE)))))</f>
        <v/>
      </c>
      <c r="I466" s="149" t="str">
        <f>IF(LEN(LocatieLijst!M466)=0,"",LocatieLijst!M466)</f>
        <v/>
      </c>
      <c r="J466" s="2"/>
      <c r="K466" s="2"/>
      <c r="L466" s="3"/>
      <c r="M466" s="8"/>
      <c r="N466" s="8"/>
      <c r="O466" s="12"/>
      <c r="P466" s="4"/>
      <c r="Q466" s="4"/>
      <c r="R466" s="4"/>
      <c r="S466" s="72">
        <f t="shared" si="14"/>
        <v>0</v>
      </c>
      <c r="T466" s="72">
        <f>IF(G466="Vervalt",0,IF(G466=0,0,IF(LEN(G466)=0,0,(VLOOKUP($G466,PDC!$B$6:$I$74,6,FALSE)))))</f>
        <v>0</v>
      </c>
      <c r="U466" s="72">
        <f t="shared" si="15"/>
        <v>0</v>
      </c>
      <c r="V466" s="73">
        <f>IF(G466="Vervalt",0,IF(J466="Inkoop bij 3e partij",Q466*(1+PDC!$F$28),0))</f>
        <v>0</v>
      </c>
      <c r="W466" s="73">
        <f>IF(G466="Vervalt",0,IF(J466="Inkoop bij 3e partij",P466*(1+PDC!$F$27)+IF(G466=0,0,IF(LEN(G466)=0,0,VLOOKUP($G466,PDC!$B$6:$I$74,7,FALSE))),0))</f>
        <v>0</v>
      </c>
      <c r="X466" s="74">
        <f>IF(G466="Vervalt",0,IF(J466="Inkoop bij 3e partij",0,IF(G466=0,0,IF(LEN(G466)=0,0,VLOOKUP($G466,PDC!$B$6:$I$74,5,FALSE)))))</f>
        <v>0</v>
      </c>
      <c r="Y466" s="74">
        <f>IF(G466="Vervalt",0,IF(J466="On-Net maken",$M466*PDC!$F$23+$N466*PDC!$F$24+PDC!$F$22+$O466,0))</f>
        <v>0</v>
      </c>
    </row>
    <row r="467" spans="1:25" x14ac:dyDescent="0.3">
      <c r="A467" s="149" t="str">
        <f>IF(LEN(LocatieLijst!A467)=0,"",LocatieLijst!A467)</f>
        <v/>
      </c>
      <c r="B467" s="149" t="str">
        <f>IF(LEN(LocatieLijst!B467)=0,"",LocatieLijst!B467)</f>
        <v/>
      </c>
      <c r="C467" s="149" t="str">
        <f>IF(LEN(LocatieLijst!C467)=0,"",LocatieLijst!C467)</f>
        <v/>
      </c>
      <c r="D467" s="149" t="str">
        <f>IF(LEN(LocatieLijst!D467)=0,"",LocatieLijst!D467)</f>
        <v/>
      </c>
      <c r="E467" s="149" t="str">
        <f>IF(LEN(LocatieLijst!E467)=0,"",LocatieLijst!E467)</f>
        <v/>
      </c>
      <c r="F467" s="149" t="str">
        <f>IF(LEN(LocatieLijst!F467)=0,"",LocatieLijst!F467)</f>
        <v/>
      </c>
      <c r="G467" s="149" t="str">
        <f>IF(LEN(LocatieLijst!K467)=0,"",LocatieLijst!K467)</f>
        <v/>
      </c>
      <c r="H467" s="150" t="str">
        <f>IF(G467="Vervalt","Vervalt",IF(G467=0,"",IF(LEN(G467)=0,"",(VLOOKUP($G467,PDC!$B$6:$I$74,2,FALSE)))))</f>
        <v/>
      </c>
      <c r="I467" s="149" t="str">
        <f>IF(LEN(LocatieLijst!M467)=0,"",LocatieLijst!M467)</f>
        <v/>
      </c>
      <c r="J467" s="2"/>
      <c r="K467" s="2"/>
      <c r="L467" s="3"/>
      <c r="M467" s="8"/>
      <c r="N467" s="8"/>
      <c r="O467" s="12"/>
      <c r="P467" s="4"/>
      <c r="Q467" s="4"/>
      <c r="R467" s="4"/>
      <c r="S467" s="72">
        <f t="shared" si="14"/>
        <v>0</v>
      </c>
      <c r="T467" s="72">
        <f>IF(G467="Vervalt",0,IF(G467=0,0,IF(LEN(G467)=0,0,(VLOOKUP($G467,PDC!$B$6:$I$74,6,FALSE)))))</f>
        <v>0</v>
      </c>
      <c r="U467" s="72">
        <f t="shared" si="15"/>
        <v>0</v>
      </c>
      <c r="V467" s="73">
        <f>IF(G467="Vervalt",0,IF(J467="Inkoop bij 3e partij",Q467*(1+PDC!$F$28),0))</f>
        <v>0</v>
      </c>
      <c r="W467" s="73">
        <f>IF(G467="Vervalt",0,IF(J467="Inkoop bij 3e partij",P467*(1+PDC!$F$27)+IF(G467=0,0,IF(LEN(G467)=0,0,VLOOKUP($G467,PDC!$B$6:$I$74,7,FALSE))),0))</f>
        <v>0</v>
      </c>
      <c r="X467" s="74">
        <f>IF(G467="Vervalt",0,IF(J467="Inkoop bij 3e partij",0,IF(G467=0,0,IF(LEN(G467)=0,0,VLOOKUP($G467,PDC!$B$6:$I$74,5,FALSE)))))</f>
        <v>0</v>
      </c>
      <c r="Y467" s="74">
        <f>IF(G467="Vervalt",0,IF(J467="On-Net maken",$M467*PDC!$F$23+$N467*PDC!$F$24+PDC!$F$22+$O467,0))</f>
        <v>0</v>
      </c>
    </row>
    <row r="468" spans="1:25" x14ac:dyDescent="0.3">
      <c r="A468" s="149" t="str">
        <f>IF(LEN(LocatieLijst!A468)=0,"",LocatieLijst!A468)</f>
        <v/>
      </c>
      <c r="B468" s="149" t="str">
        <f>IF(LEN(LocatieLijst!B468)=0,"",LocatieLijst!B468)</f>
        <v/>
      </c>
      <c r="C468" s="149" t="str">
        <f>IF(LEN(LocatieLijst!C468)=0,"",LocatieLijst!C468)</f>
        <v/>
      </c>
      <c r="D468" s="149" t="str">
        <f>IF(LEN(LocatieLijst!D468)=0,"",LocatieLijst!D468)</f>
        <v/>
      </c>
      <c r="E468" s="149" t="str">
        <f>IF(LEN(LocatieLijst!E468)=0,"",LocatieLijst!E468)</f>
        <v/>
      </c>
      <c r="F468" s="149" t="str">
        <f>IF(LEN(LocatieLijst!F468)=0,"",LocatieLijst!F468)</f>
        <v/>
      </c>
      <c r="G468" s="149" t="str">
        <f>IF(LEN(LocatieLijst!K468)=0,"",LocatieLijst!K468)</f>
        <v/>
      </c>
      <c r="H468" s="150" t="str">
        <f>IF(G468="Vervalt","Vervalt",IF(G468=0,"",IF(LEN(G468)=0,"",(VLOOKUP($G468,PDC!$B$6:$I$74,2,FALSE)))))</f>
        <v/>
      </c>
      <c r="I468" s="149" t="str">
        <f>IF(LEN(LocatieLijst!M468)=0,"",LocatieLijst!M468)</f>
        <v/>
      </c>
      <c r="J468" s="2"/>
      <c r="K468" s="2"/>
      <c r="L468" s="3"/>
      <c r="M468" s="8"/>
      <c r="N468" s="8"/>
      <c r="O468" s="12"/>
      <c r="P468" s="4"/>
      <c r="Q468" s="4"/>
      <c r="R468" s="4"/>
      <c r="S468" s="72">
        <f t="shared" si="14"/>
        <v>0</v>
      </c>
      <c r="T468" s="72">
        <f>IF(G468="Vervalt",0,IF(G468=0,0,IF(LEN(G468)=0,0,(VLOOKUP($G468,PDC!$B$6:$I$74,6,FALSE)))))</f>
        <v>0</v>
      </c>
      <c r="U468" s="72">
        <f t="shared" si="15"/>
        <v>0</v>
      </c>
      <c r="V468" s="73">
        <f>IF(G468="Vervalt",0,IF(J468="Inkoop bij 3e partij",Q468*(1+PDC!$F$28),0))</f>
        <v>0</v>
      </c>
      <c r="W468" s="73">
        <f>IF(G468="Vervalt",0,IF(J468="Inkoop bij 3e partij",P468*(1+PDC!$F$27)+IF(G468=0,0,IF(LEN(G468)=0,0,VLOOKUP($G468,PDC!$B$6:$I$74,7,FALSE))),0))</f>
        <v>0</v>
      </c>
      <c r="X468" s="74">
        <f>IF(G468="Vervalt",0,IF(J468="Inkoop bij 3e partij",0,IF(G468=0,0,IF(LEN(G468)=0,0,VLOOKUP($G468,PDC!$B$6:$I$74,5,FALSE)))))</f>
        <v>0</v>
      </c>
      <c r="Y468" s="74">
        <f>IF(G468="Vervalt",0,IF(J468="On-Net maken",$M468*PDC!$F$23+$N468*PDC!$F$24+PDC!$F$22+$O468,0))</f>
        <v>0</v>
      </c>
    </row>
    <row r="469" spans="1:25" x14ac:dyDescent="0.3">
      <c r="A469" s="149" t="str">
        <f>IF(LEN(LocatieLijst!A469)=0,"",LocatieLijst!A469)</f>
        <v/>
      </c>
      <c r="B469" s="149" t="str">
        <f>IF(LEN(LocatieLijst!B469)=0,"",LocatieLijst!B469)</f>
        <v/>
      </c>
      <c r="C469" s="149" t="str">
        <f>IF(LEN(LocatieLijst!C469)=0,"",LocatieLijst!C469)</f>
        <v/>
      </c>
      <c r="D469" s="149" t="str">
        <f>IF(LEN(LocatieLijst!D469)=0,"",LocatieLijst!D469)</f>
        <v/>
      </c>
      <c r="E469" s="149" t="str">
        <f>IF(LEN(LocatieLijst!E469)=0,"",LocatieLijst!E469)</f>
        <v/>
      </c>
      <c r="F469" s="149" t="str">
        <f>IF(LEN(LocatieLijst!F469)=0,"",LocatieLijst!F469)</f>
        <v/>
      </c>
      <c r="G469" s="149" t="str">
        <f>IF(LEN(LocatieLijst!K469)=0,"",LocatieLijst!K469)</f>
        <v/>
      </c>
      <c r="H469" s="150" t="str">
        <f>IF(G469="Vervalt","Vervalt",IF(G469=0,"",IF(LEN(G469)=0,"",(VLOOKUP($G469,PDC!$B$6:$I$74,2,FALSE)))))</f>
        <v/>
      </c>
      <c r="I469" s="149" t="str">
        <f>IF(LEN(LocatieLijst!M469)=0,"",LocatieLijst!M469)</f>
        <v/>
      </c>
      <c r="J469" s="2"/>
      <c r="K469" s="2"/>
      <c r="L469" s="3"/>
      <c r="M469" s="8"/>
      <c r="N469" s="8"/>
      <c r="O469" s="12"/>
      <c r="P469" s="4"/>
      <c r="Q469" s="4"/>
      <c r="R469" s="4"/>
      <c r="S469" s="72">
        <f t="shared" si="14"/>
        <v>0</v>
      </c>
      <c r="T469" s="72">
        <f>IF(G469="Vervalt",0,IF(G469=0,0,IF(LEN(G469)=0,0,(VLOOKUP($G469,PDC!$B$6:$I$74,6,FALSE)))))</f>
        <v>0</v>
      </c>
      <c r="U469" s="72">
        <f t="shared" si="15"/>
        <v>0</v>
      </c>
      <c r="V469" s="73">
        <f>IF(G469="Vervalt",0,IF(J469="Inkoop bij 3e partij",Q469*(1+PDC!$F$28),0))</f>
        <v>0</v>
      </c>
      <c r="W469" s="73">
        <f>IF(G469="Vervalt",0,IF(J469="Inkoop bij 3e partij",P469*(1+PDC!$F$27)+IF(G469=0,0,IF(LEN(G469)=0,0,VLOOKUP($G469,PDC!$B$6:$I$74,7,FALSE))),0))</f>
        <v>0</v>
      </c>
      <c r="X469" s="74">
        <f>IF(G469="Vervalt",0,IF(J469="Inkoop bij 3e partij",0,IF(G469=0,0,IF(LEN(G469)=0,0,VLOOKUP($G469,PDC!$B$6:$I$74,5,FALSE)))))</f>
        <v>0</v>
      </c>
      <c r="Y469" s="74">
        <f>IF(G469="Vervalt",0,IF(J469="On-Net maken",$M469*PDC!$F$23+$N469*PDC!$F$24+PDC!$F$22+$O469,0))</f>
        <v>0</v>
      </c>
    </row>
    <row r="470" spans="1:25" x14ac:dyDescent="0.3">
      <c r="A470" s="149" t="str">
        <f>IF(LEN(LocatieLijst!A470)=0,"",LocatieLijst!A470)</f>
        <v/>
      </c>
      <c r="B470" s="149" t="str">
        <f>IF(LEN(LocatieLijst!B470)=0,"",LocatieLijst!B470)</f>
        <v/>
      </c>
      <c r="C470" s="149" t="str">
        <f>IF(LEN(LocatieLijst!C470)=0,"",LocatieLijst!C470)</f>
        <v/>
      </c>
      <c r="D470" s="149" t="str">
        <f>IF(LEN(LocatieLijst!D470)=0,"",LocatieLijst!D470)</f>
        <v/>
      </c>
      <c r="E470" s="149" t="str">
        <f>IF(LEN(LocatieLijst!E470)=0,"",LocatieLijst!E470)</f>
        <v/>
      </c>
      <c r="F470" s="149" t="str">
        <f>IF(LEN(LocatieLijst!F470)=0,"",LocatieLijst!F470)</f>
        <v/>
      </c>
      <c r="G470" s="149" t="str">
        <f>IF(LEN(LocatieLijst!K470)=0,"",LocatieLijst!K470)</f>
        <v/>
      </c>
      <c r="H470" s="150" t="str">
        <f>IF(G470="Vervalt","Vervalt",IF(G470=0,"",IF(LEN(G470)=0,"",(VLOOKUP($G470,PDC!$B$6:$I$74,2,FALSE)))))</f>
        <v/>
      </c>
      <c r="I470" s="149" t="str">
        <f>IF(LEN(LocatieLijst!M470)=0,"",LocatieLijst!M470)</f>
        <v/>
      </c>
      <c r="J470" s="2"/>
      <c r="K470" s="2"/>
      <c r="L470" s="3"/>
      <c r="M470" s="8"/>
      <c r="N470" s="8"/>
      <c r="O470" s="12"/>
      <c r="P470" s="4"/>
      <c r="Q470" s="4"/>
      <c r="R470" s="4"/>
      <c r="S470" s="72">
        <f t="shared" si="14"/>
        <v>0</v>
      </c>
      <c r="T470" s="72">
        <f>IF(G470="Vervalt",0,IF(G470=0,0,IF(LEN(G470)=0,0,(VLOOKUP($G470,PDC!$B$6:$I$74,6,FALSE)))))</f>
        <v>0</v>
      </c>
      <c r="U470" s="72">
        <f t="shared" si="15"/>
        <v>0</v>
      </c>
      <c r="V470" s="73">
        <f>IF(G470="Vervalt",0,IF(J470="Inkoop bij 3e partij",Q470*(1+PDC!$F$28),0))</f>
        <v>0</v>
      </c>
      <c r="W470" s="73">
        <f>IF(G470="Vervalt",0,IF(J470="Inkoop bij 3e partij",P470*(1+PDC!$F$27)+IF(G470=0,0,IF(LEN(G470)=0,0,VLOOKUP($G470,PDC!$B$6:$I$74,7,FALSE))),0))</f>
        <v>0</v>
      </c>
      <c r="X470" s="74">
        <f>IF(G470="Vervalt",0,IF(J470="Inkoop bij 3e partij",0,IF(G470=0,0,IF(LEN(G470)=0,0,VLOOKUP($G470,PDC!$B$6:$I$74,5,FALSE)))))</f>
        <v>0</v>
      </c>
      <c r="Y470" s="74">
        <f>IF(G470="Vervalt",0,IF(J470="On-Net maken",$M470*PDC!$F$23+$N470*PDC!$F$24+PDC!$F$22+$O470,0))</f>
        <v>0</v>
      </c>
    </row>
    <row r="471" spans="1:25" x14ac:dyDescent="0.3">
      <c r="A471" s="149" t="str">
        <f>IF(LEN(LocatieLijst!A471)=0,"",LocatieLijst!A471)</f>
        <v/>
      </c>
      <c r="B471" s="149" t="str">
        <f>IF(LEN(LocatieLijst!B471)=0,"",LocatieLijst!B471)</f>
        <v/>
      </c>
      <c r="C471" s="149" t="str">
        <f>IF(LEN(LocatieLijst!C471)=0,"",LocatieLijst!C471)</f>
        <v/>
      </c>
      <c r="D471" s="149" t="str">
        <f>IF(LEN(LocatieLijst!D471)=0,"",LocatieLijst!D471)</f>
        <v/>
      </c>
      <c r="E471" s="149" t="str">
        <f>IF(LEN(LocatieLijst!E471)=0,"",LocatieLijst!E471)</f>
        <v/>
      </c>
      <c r="F471" s="149" t="str">
        <f>IF(LEN(LocatieLijst!F471)=0,"",LocatieLijst!F471)</f>
        <v/>
      </c>
      <c r="G471" s="149" t="str">
        <f>IF(LEN(LocatieLijst!K471)=0,"",LocatieLijst!K471)</f>
        <v/>
      </c>
      <c r="H471" s="150" t="str">
        <f>IF(G471="Vervalt","Vervalt",IF(G471=0,"",IF(LEN(G471)=0,"",(VLOOKUP($G471,PDC!$B$6:$I$74,2,FALSE)))))</f>
        <v/>
      </c>
      <c r="I471" s="149" t="str">
        <f>IF(LEN(LocatieLijst!M471)=0,"",LocatieLijst!M471)</f>
        <v/>
      </c>
      <c r="J471" s="2"/>
      <c r="K471" s="2"/>
      <c r="L471" s="3"/>
      <c r="M471" s="8"/>
      <c r="N471" s="8"/>
      <c r="O471" s="12"/>
      <c r="P471" s="4"/>
      <c r="Q471" s="4"/>
      <c r="R471" s="4"/>
      <c r="S471" s="72">
        <f t="shared" si="14"/>
        <v>0</v>
      </c>
      <c r="T471" s="72">
        <f>IF(G471="Vervalt",0,IF(G471=0,0,IF(LEN(G471)=0,0,(VLOOKUP($G471,PDC!$B$6:$I$74,6,FALSE)))))</f>
        <v>0</v>
      </c>
      <c r="U471" s="72">
        <f t="shared" si="15"/>
        <v>0</v>
      </c>
      <c r="V471" s="73">
        <f>IF(G471="Vervalt",0,IF(J471="Inkoop bij 3e partij",Q471*(1+PDC!$F$28),0))</f>
        <v>0</v>
      </c>
      <c r="W471" s="73">
        <f>IF(G471="Vervalt",0,IF(J471="Inkoop bij 3e partij",P471*(1+PDC!$F$27)+IF(G471=0,0,IF(LEN(G471)=0,0,VLOOKUP($G471,PDC!$B$6:$I$74,7,FALSE))),0))</f>
        <v>0</v>
      </c>
      <c r="X471" s="74">
        <f>IF(G471="Vervalt",0,IF(J471="Inkoop bij 3e partij",0,IF(G471=0,0,IF(LEN(G471)=0,0,VLOOKUP($G471,PDC!$B$6:$I$74,5,FALSE)))))</f>
        <v>0</v>
      </c>
      <c r="Y471" s="74">
        <f>IF(G471="Vervalt",0,IF(J471="On-Net maken",$M471*PDC!$F$23+$N471*PDC!$F$24+PDC!$F$22+$O471,0))</f>
        <v>0</v>
      </c>
    </row>
    <row r="472" spans="1:25" x14ac:dyDescent="0.3">
      <c r="A472" s="149" t="str">
        <f>IF(LEN(LocatieLijst!A472)=0,"",LocatieLijst!A472)</f>
        <v/>
      </c>
      <c r="B472" s="149" t="str">
        <f>IF(LEN(LocatieLijst!B472)=0,"",LocatieLijst!B472)</f>
        <v/>
      </c>
      <c r="C472" s="149" t="str">
        <f>IF(LEN(LocatieLijst!C472)=0,"",LocatieLijst!C472)</f>
        <v/>
      </c>
      <c r="D472" s="149" t="str">
        <f>IF(LEN(LocatieLijst!D472)=0,"",LocatieLijst!D472)</f>
        <v/>
      </c>
      <c r="E472" s="149" t="str">
        <f>IF(LEN(LocatieLijst!E472)=0,"",LocatieLijst!E472)</f>
        <v/>
      </c>
      <c r="F472" s="149" t="str">
        <f>IF(LEN(LocatieLijst!F472)=0,"",LocatieLijst!F472)</f>
        <v/>
      </c>
      <c r="G472" s="149" t="str">
        <f>IF(LEN(LocatieLijst!K472)=0,"",LocatieLijst!K472)</f>
        <v/>
      </c>
      <c r="H472" s="150" t="str">
        <f>IF(G472="Vervalt","Vervalt",IF(G472=0,"",IF(LEN(G472)=0,"",(VLOOKUP($G472,PDC!$B$6:$I$74,2,FALSE)))))</f>
        <v/>
      </c>
      <c r="I472" s="149" t="str">
        <f>IF(LEN(LocatieLijst!M472)=0,"",LocatieLijst!M472)</f>
        <v/>
      </c>
      <c r="J472" s="2"/>
      <c r="K472" s="2"/>
      <c r="L472" s="3"/>
      <c r="M472" s="8"/>
      <c r="N472" s="8"/>
      <c r="O472" s="12"/>
      <c r="P472" s="4"/>
      <c r="Q472" s="4"/>
      <c r="R472" s="4"/>
      <c r="S472" s="72">
        <f t="shared" si="14"/>
        <v>0</v>
      </c>
      <c r="T472" s="72">
        <f>IF(G472="Vervalt",0,IF(G472=0,0,IF(LEN(G472)=0,0,(VLOOKUP($G472,PDC!$B$6:$I$74,6,FALSE)))))</f>
        <v>0</v>
      </c>
      <c r="U472" s="72">
        <f t="shared" si="15"/>
        <v>0</v>
      </c>
      <c r="V472" s="73">
        <f>IF(G472="Vervalt",0,IF(J472="Inkoop bij 3e partij",Q472*(1+PDC!$F$28),0))</f>
        <v>0</v>
      </c>
      <c r="W472" s="73">
        <f>IF(G472="Vervalt",0,IF(J472="Inkoop bij 3e partij",P472*(1+PDC!$F$27)+IF(G472=0,0,IF(LEN(G472)=0,0,VLOOKUP($G472,PDC!$B$6:$I$74,7,FALSE))),0))</f>
        <v>0</v>
      </c>
      <c r="X472" s="74">
        <f>IF(G472="Vervalt",0,IF(J472="Inkoop bij 3e partij",0,IF(G472=0,0,IF(LEN(G472)=0,0,VLOOKUP($G472,PDC!$B$6:$I$74,5,FALSE)))))</f>
        <v>0</v>
      </c>
      <c r="Y472" s="74">
        <f>IF(G472="Vervalt",0,IF(J472="On-Net maken",$M472*PDC!$F$23+$N472*PDC!$F$24+PDC!$F$22+$O472,0))</f>
        <v>0</v>
      </c>
    </row>
    <row r="473" spans="1:25" x14ac:dyDescent="0.3">
      <c r="A473" s="149" t="str">
        <f>IF(LEN(LocatieLijst!A473)=0,"",LocatieLijst!A473)</f>
        <v/>
      </c>
      <c r="B473" s="149" t="str">
        <f>IF(LEN(LocatieLijst!B473)=0,"",LocatieLijst!B473)</f>
        <v/>
      </c>
      <c r="C473" s="149" t="str">
        <f>IF(LEN(LocatieLijst!C473)=0,"",LocatieLijst!C473)</f>
        <v/>
      </c>
      <c r="D473" s="149" t="str">
        <f>IF(LEN(LocatieLijst!D473)=0,"",LocatieLijst!D473)</f>
        <v/>
      </c>
      <c r="E473" s="149" t="str">
        <f>IF(LEN(LocatieLijst!E473)=0,"",LocatieLijst!E473)</f>
        <v/>
      </c>
      <c r="F473" s="149" t="str">
        <f>IF(LEN(LocatieLijst!F473)=0,"",LocatieLijst!F473)</f>
        <v/>
      </c>
      <c r="G473" s="149" t="str">
        <f>IF(LEN(LocatieLijst!K473)=0,"",LocatieLijst!K473)</f>
        <v/>
      </c>
      <c r="H473" s="150" t="str">
        <f>IF(G473="Vervalt","Vervalt",IF(G473=0,"",IF(LEN(G473)=0,"",(VLOOKUP($G473,PDC!$B$6:$I$74,2,FALSE)))))</f>
        <v/>
      </c>
      <c r="I473" s="149" t="str">
        <f>IF(LEN(LocatieLijst!M473)=0,"",LocatieLijst!M473)</f>
        <v/>
      </c>
      <c r="J473" s="2"/>
      <c r="K473" s="2"/>
      <c r="L473" s="3"/>
      <c r="M473" s="8"/>
      <c r="N473" s="8"/>
      <c r="O473" s="12"/>
      <c r="P473" s="4"/>
      <c r="Q473" s="4"/>
      <c r="R473" s="4"/>
      <c r="S473" s="72">
        <f t="shared" si="14"/>
        <v>0</v>
      </c>
      <c r="T473" s="72">
        <f>IF(G473="Vervalt",0,IF(G473=0,0,IF(LEN(G473)=0,0,(VLOOKUP($G473,PDC!$B$6:$I$74,6,FALSE)))))</f>
        <v>0</v>
      </c>
      <c r="U473" s="72">
        <f t="shared" si="15"/>
        <v>0</v>
      </c>
      <c r="V473" s="73">
        <f>IF(G473="Vervalt",0,IF(J473="Inkoop bij 3e partij",Q473*(1+PDC!$F$28),0))</f>
        <v>0</v>
      </c>
      <c r="W473" s="73">
        <f>IF(G473="Vervalt",0,IF(J473="Inkoop bij 3e partij",P473*(1+PDC!$F$27)+IF(G473=0,0,IF(LEN(G473)=0,0,VLOOKUP($G473,PDC!$B$6:$I$74,7,FALSE))),0))</f>
        <v>0</v>
      </c>
      <c r="X473" s="74">
        <f>IF(G473="Vervalt",0,IF(J473="Inkoop bij 3e partij",0,IF(G473=0,0,IF(LEN(G473)=0,0,VLOOKUP($G473,PDC!$B$6:$I$74,5,FALSE)))))</f>
        <v>0</v>
      </c>
      <c r="Y473" s="74">
        <f>IF(G473="Vervalt",0,IF(J473="On-Net maken",$M473*PDC!$F$23+$N473*PDC!$F$24+PDC!$F$22+$O473,0))</f>
        <v>0</v>
      </c>
    </row>
    <row r="474" spans="1:25" x14ac:dyDescent="0.3">
      <c r="A474" s="149" t="str">
        <f>IF(LEN(LocatieLijst!A474)=0,"",LocatieLijst!A474)</f>
        <v/>
      </c>
      <c r="B474" s="149" t="str">
        <f>IF(LEN(LocatieLijst!B474)=0,"",LocatieLijst!B474)</f>
        <v/>
      </c>
      <c r="C474" s="149" t="str">
        <f>IF(LEN(LocatieLijst!C474)=0,"",LocatieLijst!C474)</f>
        <v/>
      </c>
      <c r="D474" s="149" t="str">
        <f>IF(LEN(LocatieLijst!D474)=0,"",LocatieLijst!D474)</f>
        <v/>
      </c>
      <c r="E474" s="149" t="str">
        <f>IF(LEN(LocatieLijst!E474)=0,"",LocatieLijst!E474)</f>
        <v/>
      </c>
      <c r="F474" s="149" t="str">
        <f>IF(LEN(LocatieLijst!F474)=0,"",LocatieLijst!F474)</f>
        <v/>
      </c>
      <c r="G474" s="149" t="str">
        <f>IF(LEN(LocatieLijst!K474)=0,"",LocatieLijst!K474)</f>
        <v/>
      </c>
      <c r="H474" s="150" t="str">
        <f>IF(G474="Vervalt","Vervalt",IF(G474=0,"",IF(LEN(G474)=0,"",(VLOOKUP($G474,PDC!$B$6:$I$74,2,FALSE)))))</f>
        <v/>
      </c>
      <c r="I474" s="149" t="str">
        <f>IF(LEN(LocatieLijst!M474)=0,"",LocatieLijst!M474)</f>
        <v/>
      </c>
      <c r="J474" s="2"/>
      <c r="K474" s="2"/>
      <c r="L474" s="3"/>
      <c r="M474" s="8"/>
      <c r="N474" s="8"/>
      <c r="O474" s="12"/>
      <c r="P474" s="4"/>
      <c r="Q474" s="4"/>
      <c r="R474" s="4"/>
      <c r="S474" s="72">
        <f t="shared" si="14"/>
        <v>0</v>
      </c>
      <c r="T474" s="72">
        <f>IF(G474="Vervalt",0,IF(G474=0,0,IF(LEN(G474)=0,0,(VLOOKUP($G474,PDC!$B$6:$I$74,6,FALSE)))))</f>
        <v>0</v>
      </c>
      <c r="U474" s="72">
        <f t="shared" si="15"/>
        <v>0</v>
      </c>
      <c r="V474" s="73">
        <f>IF(G474="Vervalt",0,IF(J474="Inkoop bij 3e partij",Q474*(1+PDC!$F$28),0))</f>
        <v>0</v>
      </c>
      <c r="W474" s="73">
        <f>IF(G474="Vervalt",0,IF(J474="Inkoop bij 3e partij",P474*(1+PDC!$F$27)+IF(G474=0,0,IF(LEN(G474)=0,0,VLOOKUP($G474,PDC!$B$6:$I$74,7,FALSE))),0))</f>
        <v>0</v>
      </c>
      <c r="X474" s="74">
        <f>IF(G474="Vervalt",0,IF(J474="Inkoop bij 3e partij",0,IF(G474=0,0,IF(LEN(G474)=0,0,VLOOKUP($G474,PDC!$B$6:$I$74,5,FALSE)))))</f>
        <v>0</v>
      </c>
      <c r="Y474" s="74">
        <f>IF(G474="Vervalt",0,IF(J474="On-Net maken",$M474*PDC!$F$23+$N474*PDC!$F$24+PDC!$F$22+$O474,0))</f>
        <v>0</v>
      </c>
    </row>
    <row r="475" spans="1:25" x14ac:dyDescent="0.3">
      <c r="A475" s="149" t="str">
        <f>IF(LEN(LocatieLijst!A475)=0,"",LocatieLijst!A475)</f>
        <v/>
      </c>
      <c r="B475" s="149" t="str">
        <f>IF(LEN(LocatieLijst!B475)=0,"",LocatieLijst!B475)</f>
        <v/>
      </c>
      <c r="C475" s="149" t="str">
        <f>IF(LEN(LocatieLijst!C475)=0,"",LocatieLijst!C475)</f>
        <v/>
      </c>
      <c r="D475" s="149" t="str">
        <f>IF(LEN(LocatieLijst!D475)=0,"",LocatieLijst!D475)</f>
        <v/>
      </c>
      <c r="E475" s="149" t="str">
        <f>IF(LEN(LocatieLijst!E475)=0,"",LocatieLijst!E475)</f>
        <v/>
      </c>
      <c r="F475" s="149" t="str">
        <f>IF(LEN(LocatieLijst!F475)=0,"",LocatieLijst!F475)</f>
        <v/>
      </c>
      <c r="G475" s="149" t="str">
        <f>IF(LEN(LocatieLijst!K475)=0,"",LocatieLijst!K475)</f>
        <v/>
      </c>
      <c r="H475" s="150" t="str">
        <f>IF(G475="Vervalt","Vervalt",IF(G475=0,"",IF(LEN(G475)=0,"",(VLOOKUP($G475,PDC!$B$6:$I$74,2,FALSE)))))</f>
        <v/>
      </c>
      <c r="I475" s="149" t="str">
        <f>IF(LEN(LocatieLijst!M475)=0,"",LocatieLijst!M475)</f>
        <v/>
      </c>
      <c r="J475" s="2"/>
      <c r="K475" s="2"/>
      <c r="L475" s="3"/>
      <c r="M475" s="8"/>
      <c r="N475" s="8"/>
      <c r="O475" s="12"/>
      <c r="P475" s="4"/>
      <c r="Q475" s="4"/>
      <c r="R475" s="4"/>
      <c r="S475" s="72">
        <f t="shared" si="14"/>
        <v>0</v>
      </c>
      <c r="T475" s="72">
        <f>IF(G475="Vervalt",0,IF(G475=0,0,IF(LEN(G475)=0,0,(VLOOKUP($G475,PDC!$B$6:$I$74,6,FALSE)))))</f>
        <v>0</v>
      </c>
      <c r="U475" s="72">
        <f t="shared" si="15"/>
        <v>0</v>
      </c>
      <c r="V475" s="73">
        <f>IF(G475="Vervalt",0,IF(J475="Inkoop bij 3e partij",Q475*(1+PDC!$F$28),0))</f>
        <v>0</v>
      </c>
      <c r="W475" s="73">
        <f>IF(G475="Vervalt",0,IF(J475="Inkoop bij 3e partij",P475*(1+PDC!$F$27)+IF(G475=0,0,IF(LEN(G475)=0,0,VLOOKUP($G475,PDC!$B$6:$I$74,7,FALSE))),0))</f>
        <v>0</v>
      </c>
      <c r="X475" s="74">
        <f>IF(G475="Vervalt",0,IF(J475="Inkoop bij 3e partij",0,IF(G475=0,0,IF(LEN(G475)=0,0,VLOOKUP($G475,PDC!$B$6:$I$74,5,FALSE)))))</f>
        <v>0</v>
      </c>
      <c r="Y475" s="74">
        <f>IF(G475="Vervalt",0,IF(J475="On-Net maken",$M475*PDC!$F$23+$N475*PDC!$F$24+PDC!$F$22+$O475,0))</f>
        <v>0</v>
      </c>
    </row>
    <row r="476" spans="1:25" x14ac:dyDescent="0.3">
      <c r="A476" s="149" t="str">
        <f>IF(LEN(LocatieLijst!A476)=0,"",LocatieLijst!A476)</f>
        <v/>
      </c>
      <c r="B476" s="149" t="str">
        <f>IF(LEN(LocatieLijst!B476)=0,"",LocatieLijst!B476)</f>
        <v/>
      </c>
      <c r="C476" s="149" t="str">
        <f>IF(LEN(LocatieLijst!C476)=0,"",LocatieLijst!C476)</f>
        <v/>
      </c>
      <c r="D476" s="149" t="str">
        <f>IF(LEN(LocatieLijst!D476)=0,"",LocatieLijst!D476)</f>
        <v/>
      </c>
      <c r="E476" s="149" t="str">
        <f>IF(LEN(LocatieLijst!E476)=0,"",LocatieLijst!E476)</f>
        <v/>
      </c>
      <c r="F476" s="149" t="str">
        <f>IF(LEN(LocatieLijst!F476)=0,"",LocatieLijst!F476)</f>
        <v/>
      </c>
      <c r="G476" s="149" t="str">
        <f>IF(LEN(LocatieLijst!K476)=0,"",LocatieLijst!K476)</f>
        <v/>
      </c>
      <c r="H476" s="150" t="str">
        <f>IF(G476="Vervalt","Vervalt",IF(G476=0,"",IF(LEN(G476)=0,"",(VLOOKUP($G476,PDC!$B$6:$I$74,2,FALSE)))))</f>
        <v/>
      </c>
      <c r="I476" s="149" t="str">
        <f>IF(LEN(LocatieLijst!M476)=0,"",LocatieLijst!M476)</f>
        <v/>
      </c>
      <c r="J476" s="2"/>
      <c r="K476" s="2"/>
      <c r="L476" s="3"/>
      <c r="M476" s="8"/>
      <c r="N476" s="8"/>
      <c r="O476" s="12"/>
      <c r="P476" s="4"/>
      <c r="Q476" s="4"/>
      <c r="R476" s="4"/>
      <c r="S476" s="72">
        <f t="shared" si="14"/>
        <v>0</v>
      </c>
      <c r="T476" s="72">
        <f>IF(G476="Vervalt",0,IF(G476=0,0,IF(LEN(G476)=0,0,(VLOOKUP($G476,PDC!$B$6:$I$74,6,FALSE)))))</f>
        <v>0</v>
      </c>
      <c r="U476" s="72">
        <f t="shared" si="15"/>
        <v>0</v>
      </c>
      <c r="V476" s="73">
        <f>IF(G476="Vervalt",0,IF(J476="Inkoop bij 3e partij",Q476*(1+PDC!$F$28),0))</f>
        <v>0</v>
      </c>
      <c r="W476" s="73">
        <f>IF(G476="Vervalt",0,IF(J476="Inkoop bij 3e partij",P476*(1+PDC!$F$27)+IF(G476=0,0,IF(LEN(G476)=0,0,VLOOKUP($G476,PDC!$B$6:$I$74,7,FALSE))),0))</f>
        <v>0</v>
      </c>
      <c r="X476" s="74">
        <f>IF(G476="Vervalt",0,IF(J476="Inkoop bij 3e partij",0,IF(G476=0,0,IF(LEN(G476)=0,0,VLOOKUP($G476,PDC!$B$6:$I$74,5,FALSE)))))</f>
        <v>0</v>
      </c>
      <c r="Y476" s="74">
        <f>IF(G476="Vervalt",0,IF(J476="On-Net maken",$M476*PDC!$F$23+$N476*PDC!$F$24+PDC!$F$22+$O476,0))</f>
        <v>0</v>
      </c>
    </row>
    <row r="477" spans="1:25" x14ac:dyDescent="0.3">
      <c r="A477" s="149" t="str">
        <f>IF(LEN(LocatieLijst!A477)=0,"",LocatieLijst!A477)</f>
        <v/>
      </c>
      <c r="B477" s="149" t="str">
        <f>IF(LEN(LocatieLijst!B477)=0,"",LocatieLijst!B477)</f>
        <v/>
      </c>
      <c r="C477" s="149" t="str">
        <f>IF(LEN(LocatieLijst!C477)=0,"",LocatieLijst!C477)</f>
        <v/>
      </c>
      <c r="D477" s="149" t="str">
        <f>IF(LEN(LocatieLijst!D477)=0,"",LocatieLijst!D477)</f>
        <v/>
      </c>
      <c r="E477" s="149" t="str">
        <f>IF(LEN(LocatieLijst!E477)=0,"",LocatieLijst!E477)</f>
        <v/>
      </c>
      <c r="F477" s="149" t="str">
        <f>IF(LEN(LocatieLijst!F477)=0,"",LocatieLijst!F477)</f>
        <v/>
      </c>
      <c r="G477" s="149" t="str">
        <f>IF(LEN(LocatieLijst!K477)=0,"",LocatieLijst!K477)</f>
        <v/>
      </c>
      <c r="H477" s="150" t="str">
        <f>IF(G477="Vervalt","Vervalt",IF(G477=0,"",IF(LEN(G477)=0,"",(VLOOKUP($G477,PDC!$B$6:$I$74,2,FALSE)))))</f>
        <v/>
      </c>
      <c r="I477" s="149" t="str">
        <f>IF(LEN(LocatieLijst!M477)=0,"",LocatieLijst!M477)</f>
        <v/>
      </c>
      <c r="J477" s="2"/>
      <c r="K477" s="2"/>
      <c r="L477" s="3"/>
      <c r="M477" s="8"/>
      <c r="N477" s="8"/>
      <c r="O477" s="12"/>
      <c r="P477" s="4"/>
      <c r="Q477" s="4"/>
      <c r="R477" s="4"/>
      <c r="S477" s="72">
        <f t="shared" si="14"/>
        <v>0</v>
      </c>
      <c r="T477" s="72">
        <f>IF(G477="Vervalt",0,IF(G477=0,0,IF(LEN(G477)=0,0,(VLOOKUP($G477,PDC!$B$6:$I$74,6,FALSE)))))</f>
        <v>0</v>
      </c>
      <c r="U477" s="72">
        <f t="shared" si="15"/>
        <v>0</v>
      </c>
      <c r="V477" s="73">
        <f>IF(G477="Vervalt",0,IF(J477="Inkoop bij 3e partij",Q477*(1+PDC!$F$28),0))</f>
        <v>0</v>
      </c>
      <c r="W477" s="73">
        <f>IF(G477="Vervalt",0,IF(J477="Inkoop bij 3e partij",P477*(1+PDC!$F$27)+IF(G477=0,0,IF(LEN(G477)=0,0,VLOOKUP($G477,PDC!$B$6:$I$74,7,FALSE))),0))</f>
        <v>0</v>
      </c>
      <c r="X477" s="74">
        <f>IF(G477="Vervalt",0,IF(J477="Inkoop bij 3e partij",0,IF(G477=0,0,IF(LEN(G477)=0,0,VLOOKUP($G477,PDC!$B$6:$I$74,5,FALSE)))))</f>
        <v>0</v>
      </c>
      <c r="Y477" s="74">
        <f>IF(G477="Vervalt",0,IF(J477="On-Net maken",$M477*PDC!$F$23+$N477*PDC!$F$24+PDC!$F$22+$O477,0))</f>
        <v>0</v>
      </c>
    </row>
    <row r="478" spans="1:25" x14ac:dyDescent="0.3">
      <c r="A478" s="149" t="str">
        <f>IF(LEN(LocatieLijst!A478)=0,"",LocatieLijst!A478)</f>
        <v/>
      </c>
      <c r="B478" s="149" t="str">
        <f>IF(LEN(LocatieLijst!B478)=0,"",LocatieLijst!B478)</f>
        <v/>
      </c>
      <c r="C478" s="149" t="str">
        <f>IF(LEN(LocatieLijst!C478)=0,"",LocatieLijst!C478)</f>
        <v/>
      </c>
      <c r="D478" s="149" t="str">
        <f>IF(LEN(LocatieLijst!D478)=0,"",LocatieLijst!D478)</f>
        <v/>
      </c>
      <c r="E478" s="149" t="str">
        <f>IF(LEN(LocatieLijst!E478)=0,"",LocatieLijst!E478)</f>
        <v/>
      </c>
      <c r="F478" s="149" t="str">
        <f>IF(LEN(LocatieLijst!F478)=0,"",LocatieLijst!F478)</f>
        <v/>
      </c>
      <c r="G478" s="149" t="str">
        <f>IF(LEN(LocatieLijst!K478)=0,"",LocatieLijst!K478)</f>
        <v/>
      </c>
      <c r="H478" s="150" t="str">
        <f>IF(G478="Vervalt","Vervalt",IF(G478=0,"",IF(LEN(G478)=0,"",(VLOOKUP($G478,PDC!$B$6:$I$74,2,FALSE)))))</f>
        <v/>
      </c>
      <c r="I478" s="149" t="str">
        <f>IF(LEN(LocatieLijst!M478)=0,"",LocatieLijst!M478)</f>
        <v/>
      </c>
      <c r="J478" s="2"/>
      <c r="K478" s="2"/>
      <c r="L478" s="3"/>
      <c r="M478" s="8"/>
      <c r="N478" s="8"/>
      <c r="O478" s="12"/>
      <c r="P478" s="4"/>
      <c r="Q478" s="4"/>
      <c r="R478" s="4"/>
      <c r="S478" s="72">
        <f t="shared" si="14"/>
        <v>0</v>
      </c>
      <c r="T478" s="72">
        <f>IF(G478="Vervalt",0,IF(G478=0,0,IF(LEN(G478)=0,0,(VLOOKUP($G478,PDC!$B$6:$I$74,6,FALSE)))))</f>
        <v>0</v>
      </c>
      <c r="U478" s="72">
        <f t="shared" si="15"/>
        <v>0</v>
      </c>
      <c r="V478" s="73">
        <f>IF(G478="Vervalt",0,IF(J478="Inkoop bij 3e partij",Q478*(1+PDC!$F$28),0))</f>
        <v>0</v>
      </c>
      <c r="W478" s="73">
        <f>IF(G478="Vervalt",0,IF(J478="Inkoop bij 3e partij",P478*(1+PDC!$F$27)+IF(G478=0,0,IF(LEN(G478)=0,0,VLOOKUP($G478,PDC!$B$6:$I$74,7,FALSE))),0))</f>
        <v>0</v>
      </c>
      <c r="X478" s="74">
        <f>IF(G478="Vervalt",0,IF(J478="Inkoop bij 3e partij",0,IF(G478=0,0,IF(LEN(G478)=0,0,VLOOKUP($G478,PDC!$B$6:$I$74,5,FALSE)))))</f>
        <v>0</v>
      </c>
      <c r="Y478" s="74">
        <f>IF(G478="Vervalt",0,IF(J478="On-Net maken",$M478*PDC!$F$23+$N478*PDC!$F$24+PDC!$F$22+$O478,0))</f>
        <v>0</v>
      </c>
    </row>
    <row r="479" spans="1:25" x14ac:dyDescent="0.3">
      <c r="A479" s="149" t="str">
        <f>IF(LEN(LocatieLijst!A479)=0,"",LocatieLijst!A479)</f>
        <v/>
      </c>
      <c r="B479" s="149" t="str">
        <f>IF(LEN(LocatieLijst!B479)=0,"",LocatieLijst!B479)</f>
        <v/>
      </c>
      <c r="C479" s="149" t="str">
        <f>IF(LEN(LocatieLijst!C479)=0,"",LocatieLijst!C479)</f>
        <v/>
      </c>
      <c r="D479" s="149" t="str">
        <f>IF(LEN(LocatieLijst!D479)=0,"",LocatieLijst!D479)</f>
        <v/>
      </c>
      <c r="E479" s="149" t="str">
        <f>IF(LEN(LocatieLijst!E479)=0,"",LocatieLijst!E479)</f>
        <v/>
      </c>
      <c r="F479" s="149" t="str">
        <f>IF(LEN(LocatieLijst!F479)=0,"",LocatieLijst!F479)</f>
        <v/>
      </c>
      <c r="G479" s="149" t="str">
        <f>IF(LEN(LocatieLijst!K479)=0,"",LocatieLijst!K479)</f>
        <v/>
      </c>
      <c r="H479" s="150" t="str">
        <f>IF(G479="Vervalt","Vervalt",IF(G479=0,"",IF(LEN(G479)=0,"",(VLOOKUP($G479,PDC!$B$6:$I$74,2,FALSE)))))</f>
        <v/>
      </c>
      <c r="I479" s="149" t="str">
        <f>IF(LEN(LocatieLijst!M479)=0,"",LocatieLijst!M479)</f>
        <v/>
      </c>
      <c r="J479" s="2"/>
      <c r="K479" s="2"/>
      <c r="L479" s="3"/>
      <c r="M479" s="8"/>
      <c r="N479" s="8"/>
      <c r="O479" s="12"/>
      <c r="P479" s="4"/>
      <c r="Q479" s="4"/>
      <c r="R479" s="4"/>
      <c r="S479" s="72">
        <f t="shared" si="14"/>
        <v>0</v>
      </c>
      <c r="T479" s="72">
        <f>IF(G479="Vervalt",0,IF(G479=0,0,IF(LEN(G479)=0,0,(VLOOKUP($G479,PDC!$B$6:$I$74,6,FALSE)))))</f>
        <v>0</v>
      </c>
      <c r="U479" s="72">
        <f t="shared" si="15"/>
        <v>0</v>
      </c>
      <c r="V479" s="73">
        <f>IF(G479="Vervalt",0,IF(J479="Inkoop bij 3e partij",Q479*(1+PDC!$F$28),0))</f>
        <v>0</v>
      </c>
      <c r="W479" s="73">
        <f>IF(G479="Vervalt",0,IF(J479="Inkoop bij 3e partij",P479*(1+PDC!$F$27)+IF(G479=0,0,IF(LEN(G479)=0,0,VLOOKUP($G479,PDC!$B$6:$I$74,7,FALSE))),0))</f>
        <v>0</v>
      </c>
      <c r="X479" s="74">
        <f>IF(G479="Vervalt",0,IF(J479="Inkoop bij 3e partij",0,IF(G479=0,0,IF(LEN(G479)=0,0,VLOOKUP($G479,PDC!$B$6:$I$74,5,FALSE)))))</f>
        <v>0</v>
      </c>
      <c r="Y479" s="74">
        <f>IF(G479="Vervalt",0,IF(J479="On-Net maken",$M479*PDC!$F$23+$N479*PDC!$F$24+PDC!$F$22+$O479,0))</f>
        <v>0</v>
      </c>
    </row>
    <row r="480" spans="1:25" x14ac:dyDescent="0.3">
      <c r="A480" s="149" t="str">
        <f>IF(LEN(LocatieLijst!A480)=0,"",LocatieLijst!A480)</f>
        <v/>
      </c>
      <c r="B480" s="149" t="str">
        <f>IF(LEN(LocatieLijst!B480)=0,"",LocatieLijst!B480)</f>
        <v/>
      </c>
      <c r="C480" s="149" t="str">
        <f>IF(LEN(LocatieLijst!C480)=0,"",LocatieLijst!C480)</f>
        <v/>
      </c>
      <c r="D480" s="149" t="str">
        <f>IF(LEN(LocatieLijst!D480)=0,"",LocatieLijst!D480)</f>
        <v/>
      </c>
      <c r="E480" s="149" t="str">
        <f>IF(LEN(LocatieLijst!E480)=0,"",LocatieLijst!E480)</f>
        <v/>
      </c>
      <c r="F480" s="149" t="str">
        <f>IF(LEN(LocatieLijst!F480)=0,"",LocatieLijst!F480)</f>
        <v/>
      </c>
      <c r="G480" s="149" t="str">
        <f>IF(LEN(LocatieLijst!K480)=0,"",LocatieLijst!K480)</f>
        <v/>
      </c>
      <c r="H480" s="150" t="str">
        <f>IF(G480="Vervalt","Vervalt",IF(G480=0,"",IF(LEN(G480)=0,"",(VLOOKUP($G480,PDC!$B$6:$I$74,2,FALSE)))))</f>
        <v/>
      </c>
      <c r="I480" s="149" t="str">
        <f>IF(LEN(LocatieLijst!M480)=0,"",LocatieLijst!M480)</f>
        <v/>
      </c>
      <c r="J480" s="2"/>
      <c r="K480" s="2"/>
      <c r="L480" s="3"/>
      <c r="M480" s="8"/>
      <c r="N480" s="8"/>
      <c r="O480" s="12"/>
      <c r="P480" s="4"/>
      <c r="Q480" s="4"/>
      <c r="R480" s="4"/>
      <c r="S480" s="72">
        <f t="shared" si="14"/>
        <v>0</v>
      </c>
      <c r="T480" s="72">
        <f>IF(G480="Vervalt",0,IF(G480=0,0,IF(LEN(G480)=0,0,(VLOOKUP($G480,PDC!$B$6:$I$74,6,FALSE)))))</f>
        <v>0</v>
      </c>
      <c r="U480" s="72">
        <f t="shared" si="15"/>
        <v>0</v>
      </c>
      <c r="V480" s="73">
        <f>IF(G480="Vervalt",0,IF(J480="Inkoop bij 3e partij",Q480*(1+PDC!$F$28),0))</f>
        <v>0</v>
      </c>
      <c r="W480" s="73">
        <f>IF(G480="Vervalt",0,IF(J480="Inkoop bij 3e partij",P480*(1+PDC!$F$27)+IF(G480=0,0,IF(LEN(G480)=0,0,VLOOKUP($G480,PDC!$B$6:$I$74,7,FALSE))),0))</f>
        <v>0</v>
      </c>
      <c r="X480" s="74">
        <f>IF(G480="Vervalt",0,IF(J480="Inkoop bij 3e partij",0,IF(G480=0,0,IF(LEN(G480)=0,0,VLOOKUP($G480,PDC!$B$6:$I$74,5,FALSE)))))</f>
        <v>0</v>
      </c>
      <c r="Y480" s="74">
        <f>IF(G480="Vervalt",0,IF(J480="On-Net maken",$M480*PDC!$F$23+$N480*PDC!$F$24+PDC!$F$22+$O480,0))</f>
        <v>0</v>
      </c>
    </row>
    <row r="481" spans="1:25" x14ac:dyDescent="0.3">
      <c r="A481" s="149" t="str">
        <f>IF(LEN(LocatieLijst!A481)=0,"",LocatieLijst!A481)</f>
        <v/>
      </c>
      <c r="B481" s="149" t="str">
        <f>IF(LEN(LocatieLijst!B481)=0,"",LocatieLijst!B481)</f>
        <v/>
      </c>
      <c r="C481" s="149" t="str">
        <f>IF(LEN(LocatieLijst!C481)=0,"",LocatieLijst!C481)</f>
        <v/>
      </c>
      <c r="D481" s="149" t="str">
        <f>IF(LEN(LocatieLijst!D481)=0,"",LocatieLijst!D481)</f>
        <v/>
      </c>
      <c r="E481" s="149" t="str">
        <f>IF(LEN(LocatieLijst!E481)=0,"",LocatieLijst!E481)</f>
        <v/>
      </c>
      <c r="F481" s="149" t="str">
        <f>IF(LEN(LocatieLijst!F481)=0,"",LocatieLijst!F481)</f>
        <v/>
      </c>
      <c r="G481" s="149" t="str">
        <f>IF(LEN(LocatieLijst!K481)=0,"",LocatieLijst!K481)</f>
        <v/>
      </c>
      <c r="H481" s="150" t="str">
        <f>IF(G481="Vervalt","Vervalt",IF(G481=0,"",IF(LEN(G481)=0,"",(VLOOKUP($G481,PDC!$B$6:$I$74,2,FALSE)))))</f>
        <v/>
      </c>
      <c r="I481" s="149" t="str">
        <f>IF(LEN(LocatieLijst!M481)=0,"",LocatieLijst!M481)</f>
        <v/>
      </c>
      <c r="J481" s="2"/>
      <c r="K481" s="2"/>
      <c r="L481" s="3"/>
      <c r="M481" s="8"/>
      <c r="N481" s="8"/>
      <c r="O481" s="12"/>
      <c r="P481" s="4"/>
      <c r="Q481" s="4"/>
      <c r="R481" s="4"/>
      <c r="S481" s="72">
        <f t="shared" si="14"/>
        <v>0</v>
      </c>
      <c r="T481" s="72">
        <f>IF(G481="Vervalt",0,IF(G481=0,0,IF(LEN(G481)=0,0,(VLOOKUP($G481,PDC!$B$6:$I$74,6,FALSE)))))</f>
        <v>0</v>
      </c>
      <c r="U481" s="72">
        <f t="shared" si="15"/>
        <v>0</v>
      </c>
      <c r="V481" s="73">
        <f>IF(G481="Vervalt",0,IF(J481="Inkoop bij 3e partij",Q481*(1+PDC!$F$28),0))</f>
        <v>0</v>
      </c>
      <c r="W481" s="73">
        <f>IF(G481="Vervalt",0,IF(J481="Inkoop bij 3e partij",P481*(1+PDC!$F$27)+IF(G481=0,0,IF(LEN(G481)=0,0,VLOOKUP($G481,PDC!$B$6:$I$74,7,FALSE))),0))</f>
        <v>0</v>
      </c>
      <c r="X481" s="74">
        <f>IF(G481="Vervalt",0,IF(J481="Inkoop bij 3e partij",0,IF(G481=0,0,IF(LEN(G481)=0,0,VLOOKUP($G481,PDC!$B$6:$I$74,5,FALSE)))))</f>
        <v>0</v>
      </c>
      <c r="Y481" s="74">
        <f>IF(G481="Vervalt",0,IF(J481="On-Net maken",$M481*PDC!$F$23+$N481*PDC!$F$24+PDC!$F$22+$O481,0))</f>
        <v>0</v>
      </c>
    </row>
    <row r="482" spans="1:25" x14ac:dyDescent="0.3">
      <c r="A482" s="149" t="str">
        <f>IF(LEN(LocatieLijst!A482)=0,"",LocatieLijst!A482)</f>
        <v/>
      </c>
      <c r="B482" s="149" t="str">
        <f>IF(LEN(LocatieLijst!B482)=0,"",LocatieLijst!B482)</f>
        <v/>
      </c>
      <c r="C482" s="149" t="str">
        <f>IF(LEN(LocatieLijst!C482)=0,"",LocatieLijst!C482)</f>
        <v/>
      </c>
      <c r="D482" s="149" t="str">
        <f>IF(LEN(LocatieLijst!D482)=0,"",LocatieLijst!D482)</f>
        <v/>
      </c>
      <c r="E482" s="149" t="str">
        <f>IF(LEN(LocatieLijst!E482)=0,"",LocatieLijst!E482)</f>
        <v/>
      </c>
      <c r="F482" s="149" t="str">
        <f>IF(LEN(LocatieLijst!F482)=0,"",LocatieLijst!F482)</f>
        <v/>
      </c>
      <c r="G482" s="149" t="str">
        <f>IF(LEN(LocatieLijst!K482)=0,"",LocatieLijst!K482)</f>
        <v/>
      </c>
      <c r="H482" s="150" t="str">
        <f>IF(G482="Vervalt","Vervalt",IF(G482=0,"",IF(LEN(G482)=0,"",(VLOOKUP($G482,PDC!$B$6:$I$74,2,FALSE)))))</f>
        <v/>
      </c>
      <c r="I482" s="149" t="str">
        <f>IF(LEN(LocatieLijst!M482)=0,"",LocatieLijst!M482)</f>
        <v/>
      </c>
      <c r="J482" s="2"/>
      <c r="K482" s="2"/>
      <c r="L482" s="3"/>
      <c r="M482" s="8"/>
      <c r="N482" s="8"/>
      <c r="O482" s="12"/>
      <c r="P482" s="4"/>
      <c r="Q482" s="4"/>
      <c r="R482" s="4"/>
      <c r="S482" s="72">
        <f t="shared" si="14"/>
        <v>0</v>
      </c>
      <c r="T482" s="72">
        <f>IF(G482="Vervalt",0,IF(G482=0,0,IF(LEN(G482)=0,0,(VLOOKUP($G482,PDC!$B$6:$I$74,6,FALSE)))))</f>
        <v>0</v>
      </c>
      <c r="U482" s="72">
        <f t="shared" si="15"/>
        <v>0</v>
      </c>
      <c r="V482" s="73">
        <f>IF(G482="Vervalt",0,IF(J482="Inkoop bij 3e partij",Q482*(1+PDC!$F$28),0))</f>
        <v>0</v>
      </c>
      <c r="W482" s="73">
        <f>IF(G482="Vervalt",0,IF(J482="Inkoop bij 3e partij",P482*(1+PDC!$F$27)+IF(G482=0,0,IF(LEN(G482)=0,0,VLOOKUP($G482,PDC!$B$6:$I$74,7,FALSE))),0))</f>
        <v>0</v>
      </c>
      <c r="X482" s="74">
        <f>IF(G482="Vervalt",0,IF(J482="Inkoop bij 3e partij",0,IF(G482=0,0,IF(LEN(G482)=0,0,VLOOKUP($G482,PDC!$B$6:$I$74,5,FALSE)))))</f>
        <v>0</v>
      </c>
      <c r="Y482" s="74">
        <f>IF(G482="Vervalt",0,IF(J482="On-Net maken",$M482*PDC!$F$23+$N482*PDC!$F$24+PDC!$F$22+$O482,0))</f>
        <v>0</v>
      </c>
    </row>
    <row r="483" spans="1:25" x14ac:dyDescent="0.3">
      <c r="A483" s="149" t="str">
        <f>IF(LEN(LocatieLijst!A483)=0,"",LocatieLijst!A483)</f>
        <v/>
      </c>
      <c r="B483" s="149" t="str">
        <f>IF(LEN(LocatieLijst!B483)=0,"",LocatieLijst!B483)</f>
        <v/>
      </c>
      <c r="C483" s="149" t="str">
        <f>IF(LEN(LocatieLijst!C483)=0,"",LocatieLijst!C483)</f>
        <v/>
      </c>
      <c r="D483" s="149" t="str">
        <f>IF(LEN(LocatieLijst!D483)=0,"",LocatieLijst!D483)</f>
        <v/>
      </c>
      <c r="E483" s="149" t="str">
        <f>IF(LEN(LocatieLijst!E483)=0,"",LocatieLijst!E483)</f>
        <v/>
      </c>
      <c r="F483" s="149" t="str">
        <f>IF(LEN(LocatieLijst!F483)=0,"",LocatieLijst!F483)</f>
        <v/>
      </c>
      <c r="G483" s="149" t="str">
        <f>IF(LEN(LocatieLijst!K483)=0,"",LocatieLijst!K483)</f>
        <v/>
      </c>
      <c r="H483" s="150" t="str">
        <f>IF(G483="Vervalt","Vervalt",IF(G483=0,"",IF(LEN(G483)=0,"",(VLOOKUP($G483,PDC!$B$6:$I$74,2,FALSE)))))</f>
        <v/>
      </c>
      <c r="I483" s="149" t="str">
        <f>IF(LEN(LocatieLijst!M483)=0,"",LocatieLijst!M483)</f>
        <v/>
      </c>
      <c r="J483" s="2"/>
      <c r="K483" s="2"/>
      <c r="L483" s="3"/>
      <c r="M483" s="8"/>
      <c r="N483" s="8"/>
      <c r="O483" s="12"/>
      <c r="P483" s="4"/>
      <c r="Q483" s="4"/>
      <c r="R483" s="4"/>
      <c r="S483" s="72">
        <f t="shared" si="14"/>
        <v>0</v>
      </c>
      <c r="T483" s="72">
        <f>IF(G483="Vervalt",0,IF(G483=0,0,IF(LEN(G483)=0,0,(VLOOKUP($G483,PDC!$B$6:$I$74,6,FALSE)))))</f>
        <v>0</v>
      </c>
      <c r="U483" s="72">
        <f t="shared" si="15"/>
        <v>0</v>
      </c>
      <c r="V483" s="73">
        <f>IF(G483="Vervalt",0,IF(J483="Inkoop bij 3e partij",Q483*(1+PDC!$F$28),0))</f>
        <v>0</v>
      </c>
      <c r="W483" s="73">
        <f>IF(G483="Vervalt",0,IF(J483="Inkoop bij 3e partij",P483*(1+PDC!$F$27)+IF(G483=0,0,IF(LEN(G483)=0,0,VLOOKUP($G483,PDC!$B$6:$I$74,7,FALSE))),0))</f>
        <v>0</v>
      </c>
      <c r="X483" s="74">
        <f>IF(G483="Vervalt",0,IF(J483="Inkoop bij 3e partij",0,IF(G483=0,0,IF(LEN(G483)=0,0,VLOOKUP($G483,PDC!$B$6:$I$74,5,FALSE)))))</f>
        <v>0</v>
      </c>
      <c r="Y483" s="74">
        <f>IF(G483="Vervalt",0,IF(J483="On-Net maken",$M483*PDC!$F$23+$N483*PDC!$F$24+PDC!$F$22+$O483,0))</f>
        <v>0</v>
      </c>
    </row>
    <row r="484" spans="1:25" x14ac:dyDescent="0.3">
      <c r="A484" s="149" t="str">
        <f>IF(LEN(LocatieLijst!A484)=0,"",LocatieLijst!A484)</f>
        <v/>
      </c>
      <c r="B484" s="149" t="str">
        <f>IF(LEN(LocatieLijst!B484)=0,"",LocatieLijst!B484)</f>
        <v/>
      </c>
      <c r="C484" s="149" t="str">
        <f>IF(LEN(LocatieLijst!C484)=0,"",LocatieLijst!C484)</f>
        <v/>
      </c>
      <c r="D484" s="149" t="str">
        <f>IF(LEN(LocatieLijst!D484)=0,"",LocatieLijst!D484)</f>
        <v/>
      </c>
      <c r="E484" s="149" t="str">
        <f>IF(LEN(LocatieLijst!E484)=0,"",LocatieLijst!E484)</f>
        <v/>
      </c>
      <c r="F484" s="149" t="str">
        <f>IF(LEN(LocatieLijst!F484)=0,"",LocatieLijst!F484)</f>
        <v/>
      </c>
      <c r="G484" s="149" t="str">
        <f>IF(LEN(LocatieLijst!K484)=0,"",LocatieLijst!K484)</f>
        <v/>
      </c>
      <c r="H484" s="150" t="str">
        <f>IF(G484="Vervalt","Vervalt",IF(G484=0,"",IF(LEN(G484)=0,"",(VLOOKUP($G484,PDC!$B$6:$I$74,2,FALSE)))))</f>
        <v/>
      </c>
      <c r="I484" s="149" t="str">
        <f>IF(LEN(LocatieLijst!M484)=0,"",LocatieLijst!M484)</f>
        <v/>
      </c>
      <c r="J484" s="2"/>
      <c r="K484" s="2"/>
      <c r="L484" s="3"/>
      <c r="M484" s="8"/>
      <c r="N484" s="8"/>
      <c r="O484" s="12"/>
      <c r="P484" s="4"/>
      <c r="Q484" s="4"/>
      <c r="R484" s="4"/>
      <c r="S484" s="72">
        <f t="shared" si="14"/>
        <v>0</v>
      </c>
      <c r="T484" s="72">
        <f>IF(G484="Vervalt",0,IF(G484=0,0,IF(LEN(G484)=0,0,(VLOOKUP($G484,PDC!$B$6:$I$74,6,FALSE)))))</f>
        <v>0</v>
      </c>
      <c r="U484" s="72">
        <f t="shared" si="15"/>
        <v>0</v>
      </c>
      <c r="V484" s="73">
        <f>IF(G484="Vervalt",0,IF(J484="Inkoop bij 3e partij",Q484*(1+PDC!$F$28),0))</f>
        <v>0</v>
      </c>
      <c r="W484" s="73">
        <f>IF(G484="Vervalt",0,IF(J484="Inkoop bij 3e partij",P484*(1+PDC!$F$27)+IF(G484=0,0,IF(LEN(G484)=0,0,VLOOKUP($G484,PDC!$B$6:$I$74,7,FALSE))),0))</f>
        <v>0</v>
      </c>
      <c r="X484" s="74">
        <f>IF(G484="Vervalt",0,IF(J484="Inkoop bij 3e partij",0,IF(G484=0,0,IF(LEN(G484)=0,0,VLOOKUP($G484,PDC!$B$6:$I$74,5,FALSE)))))</f>
        <v>0</v>
      </c>
      <c r="Y484" s="74">
        <f>IF(G484="Vervalt",0,IF(J484="On-Net maken",$M484*PDC!$F$23+$N484*PDC!$F$24+PDC!$F$22+$O484,0))</f>
        <v>0</v>
      </c>
    </row>
    <row r="485" spans="1:25" x14ac:dyDescent="0.3">
      <c r="A485" s="149" t="str">
        <f>IF(LEN(LocatieLijst!A485)=0,"",LocatieLijst!A485)</f>
        <v/>
      </c>
      <c r="B485" s="149" t="str">
        <f>IF(LEN(LocatieLijst!B485)=0,"",LocatieLijst!B485)</f>
        <v/>
      </c>
      <c r="C485" s="149" t="str">
        <f>IF(LEN(LocatieLijst!C485)=0,"",LocatieLijst!C485)</f>
        <v/>
      </c>
      <c r="D485" s="149" t="str">
        <f>IF(LEN(LocatieLijst!D485)=0,"",LocatieLijst!D485)</f>
        <v/>
      </c>
      <c r="E485" s="149" t="str">
        <f>IF(LEN(LocatieLijst!E485)=0,"",LocatieLijst!E485)</f>
        <v/>
      </c>
      <c r="F485" s="149" t="str">
        <f>IF(LEN(LocatieLijst!F485)=0,"",LocatieLijst!F485)</f>
        <v/>
      </c>
      <c r="G485" s="149" t="str">
        <f>IF(LEN(LocatieLijst!K485)=0,"",LocatieLijst!K485)</f>
        <v/>
      </c>
      <c r="H485" s="150" t="str">
        <f>IF(G485="Vervalt","Vervalt",IF(G485=0,"",IF(LEN(G485)=0,"",(VLOOKUP($G485,PDC!$B$6:$I$74,2,FALSE)))))</f>
        <v/>
      </c>
      <c r="I485" s="149" t="str">
        <f>IF(LEN(LocatieLijst!M485)=0,"",LocatieLijst!M485)</f>
        <v/>
      </c>
      <c r="J485" s="2"/>
      <c r="K485" s="2"/>
      <c r="L485" s="3"/>
      <c r="M485" s="8"/>
      <c r="N485" s="8"/>
      <c r="O485" s="12"/>
      <c r="P485" s="4"/>
      <c r="Q485" s="4"/>
      <c r="R485" s="4"/>
      <c r="S485" s="72">
        <f t="shared" si="14"/>
        <v>0</v>
      </c>
      <c r="T485" s="72">
        <f>IF(G485="Vervalt",0,IF(G485=0,0,IF(LEN(G485)=0,0,(VLOOKUP($G485,PDC!$B$6:$I$74,6,FALSE)))))</f>
        <v>0</v>
      </c>
      <c r="U485" s="72">
        <f t="shared" si="15"/>
        <v>0</v>
      </c>
      <c r="V485" s="73">
        <f>IF(G485="Vervalt",0,IF(J485="Inkoop bij 3e partij",Q485*(1+PDC!$F$28),0))</f>
        <v>0</v>
      </c>
      <c r="W485" s="73">
        <f>IF(G485="Vervalt",0,IF(J485="Inkoop bij 3e partij",P485*(1+PDC!$F$27)+IF(G485=0,0,IF(LEN(G485)=0,0,VLOOKUP($G485,PDC!$B$6:$I$74,7,FALSE))),0))</f>
        <v>0</v>
      </c>
      <c r="X485" s="74">
        <f>IF(G485="Vervalt",0,IF(J485="Inkoop bij 3e partij",0,IF(G485=0,0,IF(LEN(G485)=0,0,VLOOKUP($G485,PDC!$B$6:$I$74,5,FALSE)))))</f>
        <v>0</v>
      </c>
      <c r="Y485" s="74">
        <f>IF(G485="Vervalt",0,IF(J485="On-Net maken",$M485*PDC!$F$23+$N485*PDC!$F$24+PDC!$F$22+$O485,0))</f>
        <v>0</v>
      </c>
    </row>
    <row r="486" spans="1:25" x14ac:dyDescent="0.3">
      <c r="A486" s="149" t="str">
        <f>IF(LEN(LocatieLijst!A486)=0,"",LocatieLijst!A486)</f>
        <v/>
      </c>
      <c r="B486" s="149" t="str">
        <f>IF(LEN(LocatieLijst!B486)=0,"",LocatieLijst!B486)</f>
        <v/>
      </c>
      <c r="C486" s="149" t="str">
        <f>IF(LEN(LocatieLijst!C486)=0,"",LocatieLijst!C486)</f>
        <v/>
      </c>
      <c r="D486" s="149" t="str">
        <f>IF(LEN(LocatieLijst!D486)=0,"",LocatieLijst!D486)</f>
        <v/>
      </c>
      <c r="E486" s="149" t="str">
        <f>IF(LEN(LocatieLijst!E486)=0,"",LocatieLijst!E486)</f>
        <v/>
      </c>
      <c r="F486" s="149" t="str">
        <f>IF(LEN(LocatieLijst!F486)=0,"",LocatieLijst!F486)</f>
        <v/>
      </c>
      <c r="G486" s="149" t="str">
        <f>IF(LEN(LocatieLijst!K486)=0,"",LocatieLijst!K486)</f>
        <v/>
      </c>
      <c r="H486" s="150" t="str">
        <f>IF(G486="Vervalt","Vervalt",IF(G486=0,"",IF(LEN(G486)=0,"",(VLOOKUP($G486,PDC!$B$6:$I$74,2,FALSE)))))</f>
        <v/>
      </c>
      <c r="I486" s="149" t="str">
        <f>IF(LEN(LocatieLijst!M486)=0,"",LocatieLijst!M486)</f>
        <v/>
      </c>
      <c r="J486" s="2"/>
      <c r="K486" s="2"/>
      <c r="L486" s="3"/>
      <c r="M486" s="8"/>
      <c r="N486" s="8"/>
      <c r="O486" s="12"/>
      <c r="P486" s="4"/>
      <c r="Q486" s="4"/>
      <c r="R486" s="4"/>
      <c r="S486" s="72">
        <f t="shared" si="14"/>
        <v>0</v>
      </c>
      <c r="T486" s="72">
        <f>IF(G486="Vervalt",0,IF(G486=0,0,IF(LEN(G486)=0,0,(VLOOKUP($G486,PDC!$B$6:$I$74,6,FALSE)))))</f>
        <v>0</v>
      </c>
      <c r="U486" s="72">
        <f t="shared" si="15"/>
        <v>0</v>
      </c>
      <c r="V486" s="73">
        <f>IF(G486="Vervalt",0,IF(J486="Inkoop bij 3e partij",Q486*(1+PDC!$F$28),0))</f>
        <v>0</v>
      </c>
      <c r="W486" s="73">
        <f>IF(G486="Vervalt",0,IF(J486="Inkoop bij 3e partij",P486*(1+PDC!$F$27)+IF(G486=0,0,IF(LEN(G486)=0,0,VLOOKUP($G486,PDC!$B$6:$I$74,7,FALSE))),0))</f>
        <v>0</v>
      </c>
      <c r="X486" s="74">
        <f>IF(G486="Vervalt",0,IF(J486="Inkoop bij 3e partij",0,IF(G486=0,0,IF(LEN(G486)=0,0,VLOOKUP($G486,PDC!$B$6:$I$74,5,FALSE)))))</f>
        <v>0</v>
      </c>
      <c r="Y486" s="74">
        <f>IF(G486="Vervalt",0,IF(J486="On-Net maken",$M486*PDC!$F$23+$N486*PDC!$F$24+PDC!$F$22+$O486,0))</f>
        <v>0</v>
      </c>
    </row>
    <row r="487" spans="1:25" x14ac:dyDescent="0.3">
      <c r="A487" s="149" t="str">
        <f>IF(LEN(LocatieLijst!A487)=0,"",LocatieLijst!A487)</f>
        <v/>
      </c>
      <c r="B487" s="149" t="str">
        <f>IF(LEN(LocatieLijst!B487)=0,"",LocatieLijst!B487)</f>
        <v/>
      </c>
      <c r="C487" s="149" t="str">
        <f>IF(LEN(LocatieLijst!C487)=0,"",LocatieLijst!C487)</f>
        <v/>
      </c>
      <c r="D487" s="149" t="str">
        <f>IF(LEN(LocatieLijst!D487)=0,"",LocatieLijst!D487)</f>
        <v/>
      </c>
      <c r="E487" s="149" t="str">
        <f>IF(LEN(LocatieLijst!E487)=0,"",LocatieLijst!E487)</f>
        <v/>
      </c>
      <c r="F487" s="149" t="str">
        <f>IF(LEN(LocatieLijst!F487)=0,"",LocatieLijst!F487)</f>
        <v/>
      </c>
      <c r="G487" s="149" t="str">
        <f>IF(LEN(LocatieLijst!K487)=0,"",LocatieLijst!K487)</f>
        <v/>
      </c>
      <c r="H487" s="150" t="str">
        <f>IF(G487="Vervalt","Vervalt",IF(G487=0,"",IF(LEN(G487)=0,"",(VLOOKUP($G487,PDC!$B$6:$I$74,2,FALSE)))))</f>
        <v/>
      </c>
      <c r="I487" s="149" t="str">
        <f>IF(LEN(LocatieLijst!M487)=0,"",LocatieLijst!M487)</f>
        <v/>
      </c>
      <c r="J487" s="2"/>
      <c r="K487" s="2"/>
      <c r="L487" s="3"/>
      <c r="M487" s="8"/>
      <c r="N487" s="8"/>
      <c r="O487" s="12"/>
      <c r="P487" s="4"/>
      <c r="Q487" s="4"/>
      <c r="R487" s="4"/>
      <c r="S487" s="72">
        <f t="shared" si="14"/>
        <v>0</v>
      </c>
      <c r="T487" s="72">
        <f>IF(G487="Vervalt",0,IF(G487=0,0,IF(LEN(G487)=0,0,(VLOOKUP($G487,PDC!$B$6:$I$74,6,FALSE)))))</f>
        <v>0</v>
      </c>
      <c r="U487" s="72">
        <f t="shared" si="15"/>
        <v>0</v>
      </c>
      <c r="V487" s="73">
        <f>IF(G487="Vervalt",0,IF(J487="Inkoop bij 3e partij",Q487*(1+PDC!$F$28),0))</f>
        <v>0</v>
      </c>
      <c r="W487" s="73">
        <f>IF(G487="Vervalt",0,IF(J487="Inkoop bij 3e partij",P487*(1+PDC!$F$27)+IF(G487=0,0,IF(LEN(G487)=0,0,VLOOKUP($G487,PDC!$B$6:$I$74,7,FALSE))),0))</f>
        <v>0</v>
      </c>
      <c r="X487" s="74">
        <f>IF(G487="Vervalt",0,IF(J487="Inkoop bij 3e partij",0,IF(G487=0,0,IF(LEN(G487)=0,0,VLOOKUP($G487,PDC!$B$6:$I$74,5,FALSE)))))</f>
        <v>0</v>
      </c>
      <c r="Y487" s="74">
        <f>IF(G487="Vervalt",0,IF(J487="On-Net maken",$M487*PDC!$F$23+$N487*PDC!$F$24+PDC!$F$22+$O487,0))</f>
        <v>0</v>
      </c>
    </row>
    <row r="488" spans="1:25" x14ac:dyDescent="0.3">
      <c r="A488" s="149" t="str">
        <f>IF(LEN(LocatieLijst!A488)=0,"",LocatieLijst!A488)</f>
        <v/>
      </c>
      <c r="B488" s="149" t="str">
        <f>IF(LEN(LocatieLijst!B488)=0,"",LocatieLijst!B488)</f>
        <v/>
      </c>
      <c r="C488" s="149" t="str">
        <f>IF(LEN(LocatieLijst!C488)=0,"",LocatieLijst!C488)</f>
        <v/>
      </c>
      <c r="D488" s="149" t="str">
        <f>IF(LEN(LocatieLijst!D488)=0,"",LocatieLijst!D488)</f>
        <v/>
      </c>
      <c r="E488" s="149" t="str">
        <f>IF(LEN(LocatieLijst!E488)=0,"",LocatieLijst!E488)</f>
        <v/>
      </c>
      <c r="F488" s="149" t="str">
        <f>IF(LEN(LocatieLijst!F488)=0,"",LocatieLijst!F488)</f>
        <v/>
      </c>
      <c r="G488" s="149" t="str">
        <f>IF(LEN(LocatieLijst!K488)=0,"",LocatieLijst!K488)</f>
        <v/>
      </c>
      <c r="H488" s="150" t="str">
        <f>IF(G488="Vervalt","Vervalt",IF(G488=0,"",IF(LEN(G488)=0,"",(VLOOKUP($G488,PDC!$B$6:$I$74,2,FALSE)))))</f>
        <v/>
      </c>
      <c r="I488" s="149" t="str">
        <f>IF(LEN(LocatieLijst!M488)=0,"",LocatieLijst!M488)</f>
        <v/>
      </c>
      <c r="J488" s="2"/>
      <c r="K488" s="2"/>
      <c r="L488" s="3"/>
      <c r="M488" s="8"/>
      <c r="N488" s="8"/>
      <c r="O488" s="12"/>
      <c r="P488" s="4"/>
      <c r="Q488" s="4"/>
      <c r="R488" s="4"/>
      <c r="S488" s="72">
        <f t="shared" si="14"/>
        <v>0</v>
      </c>
      <c r="T488" s="72">
        <f>IF(G488="Vervalt",0,IF(G488=0,0,IF(LEN(G488)=0,0,(VLOOKUP($G488,PDC!$B$6:$I$74,6,FALSE)))))</f>
        <v>0</v>
      </c>
      <c r="U488" s="72">
        <f t="shared" si="15"/>
        <v>0</v>
      </c>
      <c r="V488" s="73">
        <f>IF(G488="Vervalt",0,IF(J488="Inkoop bij 3e partij",Q488*(1+PDC!$F$28),0))</f>
        <v>0</v>
      </c>
      <c r="W488" s="73">
        <f>IF(G488="Vervalt",0,IF(J488="Inkoop bij 3e partij",P488*(1+PDC!$F$27)+IF(G488=0,0,IF(LEN(G488)=0,0,VLOOKUP($G488,PDC!$B$6:$I$74,7,FALSE))),0))</f>
        <v>0</v>
      </c>
      <c r="X488" s="74">
        <f>IF(G488="Vervalt",0,IF(J488="Inkoop bij 3e partij",0,IF(G488=0,0,IF(LEN(G488)=0,0,VLOOKUP($G488,PDC!$B$6:$I$74,5,FALSE)))))</f>
        <v>0</v>
      </c>
      <c r="Y488" s="74">
        <f>IF(G488="Vervalt",0,IF(J488="On-Net maken",$M488*PDC!$F$23+$N488*PDC!$F$24+PDC!$F$22+$O488,0))</f>
        <v>0</v>
      </c>
    </row>
    <row r="489" spans="1:25" x14ac:dyDescent="0.3">
      <c r="A489" s="149" t="str">
        <f>IF(LEN(LocatieLijst!A489)=0,"",LocatieLijst!A489)</f>
        <v/>
      </c>
      <c r="B489" s="149" t="str">
        <f>IF(LEN(LocatieLijst!B489)=0,"",LocatieLijst!B489)</f>
        <v/>
      </c>
      <c r="C489" s="149" t="str">
        <f>IF(LEN(LocatieLijst!C489)=0,"",LocatieLijst!C489)</f>
        <v/>
      </c>
      <c r="D489" s="149" t="str">
        <f>IF(LEN(LocatieLijst!D489)=0,"",LocatieLijst!D489)</f>
        <v/>
      </c>
      <c r="E489" s="149" t="str">
        <f>IF(LEN(LocatieLijst!E489)=0,"",LocatieLijst!E489)</f>
        <v/>
      </c>
      <c r="F489" s="149" t="str">
        <f>IF(LEN(LocatieLijst!F489)=0,"",LocatieLijst!F489)</f>
        <v/>
      </c>
      <c r="G489" s="149" t="str">
        <f>IF(LEN(LocatieLijst!K489)=0,"",LocatieLijst!K489)</f>
        <v/>
      </c>
      <c r="H489" s="150" t="str">
        <f>IF(G489="Vervalt","Vervalt",IF(G489=0,"",IF(LEN(G489)=0,"",(VLOOKUP($G489,PDC!$B$6:$I$74,2,FALSE)))))</f>
        <v/>
      </c>
      <c r="I489" s="149" t="str">
        <f>IF(LEN(LocatieLijst!M489)=0,"",LocatieLijst!M489)</f>
        <v/>
      </c>
      <c r="J489" s="2"/>
      <c r="K489" s="2"/>
      <c r="L489" s="3"/>
      <c r="M489" s="8"/>
      <c r="N489" s="8"/>
      <c r="O489" s="12"/>
      <c r="P489" s="4"/>
      <c r="Q489" s="4"/>
      <c r="R489" s="4"/>
      <c r="S489" s="72">
        <f t="shared" si="14"/>
        <v>0</v>
      </c>
      <c r="T489" s="72">
        <f>IF(G489="Vervalt",0,IF(G489=0,0,IF(LEN(G489)=0,0,(VLOOKUP($G489,PDC!$B$6:$I$74,6,FALSE)))))</f>
        <v>0</v>
      </c>
      <c r="U489" s="72">
        <f t="shared" si="15"/>
        <v>0</v>
      </c>
      <c r="V489" s="73">
        <f>IF(G489="Vervalt",0,IF(J489="Inkoop bij 3e partij",Q489*(1+PDC!$F$28),0))</f>
        <v>0</v>
      </c>
      <c r="W489" s="73">
        <f>IF(G489="Vervalt",0,IF(J489="Inkoop bij 3e partij",P489*(1+PDC!$F$27)+IF(G489=0,0,IF(LEN(G489)=0,0,VLOOKUP($G489,PDC!$B$6:$I$74,7,FALSE))),0))</f>
        <v>0</v>
      </c>
      <c r="X489" s="74">
        <f>IF(G489="Vervalt",0,IF(J489="Inkoop bij 3e partij",0,IF(G489=0,0,IF(LEN(G489)=0,0,VLOOKUP($G489,PDC!$B$6:$I$74,5,FALSE)))))</f>
        <v>0</v>
      </c>
      <c r="Y489" s="74">
        <f>IF(G489="Vervalt",0,IF(J489="On-Net maken",$M489*PDC!$F$23+$N489*PDC!$F$24+PDC!$F$22+$O489,0))</f>
        <v>0</v>
      </c>
    </row>
    <row r="490" spans="1:25" x14ac:dyDescent="0.3">
      <c r="A490" s="149" t="str">
        <f>IF(LEN(LocatieLijst!A490)=0,"",LocatieLijst!A490)</f>
        <v/>
      </c>
      <c r="B490" s="149" t="str">
        <f>IF(LEN(LocatieLijst!B490)=0,"",LocatieLijst!B490)</f>
        <v/>
      </c>
      <c r="C490" s="149" t="str">
        <f>IF(LEN(LocatieLijst!C490)=0,"",LocatieLijst!C490)</f>
        <v/>
      </c>
      <c r="D490" s="149" t="str">
        <f>IF(LEN(LocatieLijst!D490)=0,"",LocatieLijst!D490)</f>
        <v/>
      </c>
      <c r="E490" s="149" t="str">
        <f>IF(LEN(LocatieLijst!E490)=0,"",LocatieLijst!E490)</f>
        <v/>
      </c>
      <c r="F490" s="149" t="str">
        <f>IF(LEN(LocatieLijst!F490)=0,"",LocatieLijst!F490)</f>
        <v/>
      </c>
      <c r="G490" s="149" t="str">
        <f>IF(LEN(LocatieLijst!K490)=0,"",LocatieLijst!K490)</f>
        <v/>
      </c>
      <c r="H490" s="150" t="str">
        <f>IF(G490="Vervalt","Vervalt",IF(G490=0,"",IF(LEN(G490)=0,"",(VLOOKUP($G490,PDC!$B$6:$I$74,2,FALSE)))))</f>
        <v/>
      </c>
      <c r="I490" s="149" t="str">
        <f>IF(LEN(LocatieLijst!M490)=0,"",LocatieLijst!M490)</f>
        <v/>
      </c>
      <c r="J490" s="2"/>
      <c r="K490" s="2"/>
      <c r="L490" s="3"/>
      <c r="M490" s="8"/>
      <c r="N490" s="8"/>
      <c r="O490" s="12"/>
      <c r="P490" s="4"/>
      <c r="Q490" s="4"/>
      <c r="R490" s="4"/>
      <c r="S490" s="72">
        <f t="shared" si="14"/>
        <v>0</v>
      </c>
      <c r="T490" s="72">
        <f>IF(G490="Vervalt",0,IF(G490=0,0,IF(LEN(G490)=0,0,(VLOOKUP($G490,PDC!$B$6:$I$74,6,FALSE)))))</f>
        <v>0</v>
      </c>
      <c r="U490" s="72">
        <f t="shared" si="15"/>
        <v>0</v>
      </c>
      <c r="V490" s="73">
        <f>IF(G490="Vervalt",0,IF(J490="Inkoop bij 3e partij",Q490*(1+PDC!$F$28),0))</f>
        <v>0</v>
      </c>
      <c r="W490" s="73">
        <f>IF(G490="Vervalt",0,IF(J490="Inkoop bij 3e partij",P490*(1+PDC!$F$27)+IF(G490=0,0,IF(LEN(G490)=0,0,VLOOKUP($G490,PDC!$B$6:$I$74,7,FALSE))),0))</f>
        <v>0</v>
      </c>
      <c r="X490" s="74">
        <f>IF(G490="Vervalt",0,IF(J490="Inkoop bij 3e partij",0,IF(G490=0,0,IF(LEN(G490)=0,0,VLOOKUP($G490,PDC!$B$6:$I$74,5,FALSE)))))</f>
        <v>0</v>
      </c>
      <c r="Y490" s="74">
        <f>IF(G490="Vervalt",0,IF(J490="On-Net maken",$M490*PDC!$F$23+$N490*PDC!$F$24+PDC!$F$22+$O490,0))</f>
        <v>0</v>
      </c>
    </row>
    <row r="491" spans="1:25" x14ac:dyDescent="0.3">
      <c r="A491" s="149" t="str">
        <f>IF(LEN(LocatieLijst!A491)=0,"",LocatieLijst!A491)</f>
        <v/>
      </c>
      <c r="B491" s="149" t="str">
        <f>IF(LEN(LocatieLijst!B491)=0,"",LocatieLijst!B491)</f>
        <v/>
      </c>
      <c r="C491" s="149" t="str">
        <f>IF(LEN(LocatieLijst!C491)=0,"",LocatieLijst!C491)</f>
        <v/>
      </c>
      <c r="D491" s="149" t="str">
        <f>IF(LEN(LocatieLijst!D491)=0,"",LocatieLijst!D491)</f>
        <v/>
      </c>
      <c r="E491" s="149" t="str">
        <f>IF(LEN(LocatieLijst!E491)=0,"",LocatieLijst!E491)</f>
        <v/>
      </c>
      <c r="F491" s="149" t="str">
        <f>IF(LEN(LocatieLijst!F491)=0,"",LocatieLijst!F491)</f>
        <v/>
      </c>
      <c r="G491" s="149" t="str">
        <f>IF(LEN(LocatieLijst!K491)=0,"",LocatieLijst!K491)</f>
        <v/>
      </c>
      <c r="H491" s="150" t="str">
        <f>IF(G491="Vervalt","Vervalt",IF(G491=0,"",IF(LEN(G491)=0,"",(VLOOKUP($G491,PDC!$B$6:$I$74,2,FALSE)))))</f>
        <v/>
      </c>
      <c r="I491" s="149" t="str">
        <f>IF(LEN(LocatieLijst!M491)=0,"",LocatieLijst!M491)</f>
        <v/>
      </c>
      <c r="J491" s="2"/>
      <c r="K491" s="2"/>
      <c r="L491" s="3"/>
      <c r="M491" s="8"/>
      <c r="N491" s="8"/>
      <c r="O491" s="12"/>
      <c r="P491" s="4"/>
      <c r="Q491" s="4"/>
      <c r="R491" s="4"/>
      <c r="S491" s="72">
        <f t="shared" si="14"/>
        <v>0</v>
      </c>
      <c r="T491" s="72">
        <f>IF(G491="Vervalt",0,IF(G491=0,0,IF(LEN(G491)=0,0,(VLOOKUP($G491,PDC!$B$6:$I$74,6,FALSE)))))</f>
        <v>0</v>
      </c>
      <c r="U491" s="72">
        <f t="shared" si="15"/>
        <v>0</v>
      </c>
      <c r="V491" s="73">
        <f>IF(G491="Vervalt",0,IF(J491="Inkoop bij 3e partij",Q491*(1+PDC!$F$28),0))</f>
        <v>0</v>
      </c>
      <c r="W491" s="73">
        <f>IF(G491="Vervalt",0,IF(J491="Inkoop bij 3e partij",P491*(1+PDC!$F$27)+IF(G491=0,0,IF(LEN(G491)=0,0,VLOOKUP($G491,PDC!$B$6:$I$74,7,FALSE))),0))</f>
        <v>0</v>
      </c>
      <c r="X491" s="74">
        <f>IF(G491="Vervalt",0,IF(J491="Inkoop bij 3e partij",0,IF(G491=0,0,IF(LEN(G491)=0,0,VLOOKUP($G491,PDC!$B$6:$I$74,5,FALSE)))))</f>
        <v>0</v>
      </c>
      <c r="Y491" s="74">
        <f>IF(G491="Vervalt",0,IF(J491="On-Net maken",$M491*PDC!$F$23+$N491*PDC!$F$24+PDC!$F$22+$O491,0))</f>
        <v>0</v>
      </c>
    </row>
    <row r="492" spans="1:25" x14ac:dyDescent="0.3">
      <c r="A492" s="149" t="str">
        <f>IF(LEN(LocatieLijst!A492)=0,"",LocatieLijst!A492)</f>
        <v/>
      </c>
      <c r="B492" s="149" t="str">
        <f>IF(LEN(LocatieLijst!B492)=0,"",LocatieLijst!B492)</f>
        <v/>
      </c>
      <c r="C492" s="149" t="str">
        <f>IF(LEN(LocatieLijst!C492)=0,"",LocatieLijst!C492)</f>
        <v/>
      </c>
      <c r="D492" s="149" t="str">
        <f>IF(LEN(LocatieLijst!D492)=0,"",LocatieLijst!D492)</f>
        <v/>
      </c>
      <c r="E492" s="149" t="str">
        <f>IF(LEN(LocatieLijst!E492)=0,"",LocatieLijst!E492)</f>
        <v/>
      </c>
      <c r="F492" s="149" t="str">
        <f>IF(LEN(LocatieLijst!F492)=0,"",LocatieLijst!F492)</f>
        <v/>
      </c>
      <c r="G492" s="149" t="str">
        <f>IF(LEN(LocatieLijst!K492)=0,"",LocatieLijst!K492)</f>
        <v/>
      </c>
      <c r="H492" s="150" t="str">
        <f>IF(G492="Vervalt","Vervalt",IF(G492=0,"",IF(LEN(G492)=0,"",(VLOOKUP($G492,PDC!$B$6:$I$74,2,FALSE)))))</f>
        <v/>
      </c>
      <c r="I492" s="149" t="str">
        <f>IF(LEN(LocatieLijst!M492)=0,"",LocatieLijst!M492)</f>
        <v/>
      </c>
      <c r="J492" s="2"/>
      <c r="K492" s="2"/>
      <c r="L492" s="3"/>
      <c r="M492" s="8"/>
      <c r="N492" s="8"/>
      <c r="O492" s="12"/>
      <c r="P492" s="4"/>
      <c r="Q492" s="4"/>
      <c r="R492" s="4"/>
      <c r="S492" s="72">
        <f t="shared" si="14"/>
        <v>0</v>
      </c>
      <c r="T492" s="72">
        <f>IF(G492="Vervalt",0,IF(G492=0,0,IF(LEN(G492)=0,0,(VLOOKUP($G492,PDC!$B$6:$I$74,6,FALSE)))))</f>
        <v>0</v>
      </c>
      <c r="U492" s="72">
        <f t="shared" si="15"/>
        <v>0</v>
      </c>
      <c r="V492" s="73">
        <f>IF(G492="Vervalt",0,IF(J492="Inkoop bij 3e partij",Q492*(1+PDC!$F$28),0))</f>
        <v>0</v>
      </c>
      <c r="W492" s="73">
        <f>IF(G492="Vervalt",0,IF(J492="Inkoop bij 3e partij",P492*(1+PDC!$F$27)+IF(G492=0,0,IF(LEN(G492)=0,0,VLOOKUP($G492,PDC!$B$6:$I$74,7,FALSE))),0))</f>
        <v>0</v>
      </c>
      <c r="X492" s="74">
        <f>IF(G492="Vervalt",0,IF(J492="Inkoop bij 3e partij",0,IF(G492=0,0,IF(LEN(G492)=0,0,VLOOKUP($G492,PDC!$B$6:$I$74,5,FALSE)))))</f>
        <v>0</v>
      </c>
      <c r="Y492" s="74">
        <f>IF(G492="Vervalt",0,IF(J492="On-Net maken",$M492*PDC!$F$23+$N492*PDC!$F$24+PDC!$F$22+$O492,0))</f>
        <v>0</v>
      </c>
    </row>
    <row r="493" spans="1:25" x14ac:dyDescent="0.3">
      <c r="A493" s="149" t="str">
        <f>IF(LEN(LocatieLijst!A493)=0,"",LocatieLijst!A493)</f>
        <v/>
      </c>
      <c r="B493" s="149" t="str">
        <f>IF(LEN(LocatieLijst!B493)=0,"",LocatieLijst!B493)</f>
        <v/>
      </c>
      <c r="C493" s="149" t="str">
        <f>IF(LEN(LocatieLijst!C493)=0,"",LocatieLijst!C493)</f>
        <v/>
      </c>
      <c r="D493" s="149" t="str">
        <f>IF(LEN(LocatieLijst!D493)=0,"",LocatieLijst!D493)</f>
        <v/>
      </c>
      <c r="E493" s="149" t="str">
        <f>IF(LEN(LocatieLijst!E493)=0,"",LocatieLijst!E493)</f>
        <v/>
      </c>
      <c r="F493" s="149" t="str">
        <f>IF(LEN(LocatieLijst!F493)=0,"",LocatieLijst!F493)</f>
        <v/>
      </c>
      <c r="G493" s="149" t="str">
        <f>IF(LEN(LocatieLijst!K493)=0,"",LocatieLijst!K493)</f>
        <v/>
      </c>
      <c r="H493" s="150" t="str">
        <f>IF(G493="Vervalt","Vervalt",IF(G493=0,"",IF(LEN(G493)=0,"",(VLOOKUP($G493,PDC!$B$6:$I$74,2,FALSE)))))</f>
        <v/>
      </c>
      <c r="I493" s="149" t="str">
        <f>IF(LEN(LocatieLijst!M493)=0,"",LocatieLijst!M493)</f>
        <v/>
      </c>
      <c r="J493" s="2"/>
      <c r="K493" s="2"/>
      <c r="L493" s="3"/>
      <c r="M493" s="8"/>
      <c r="N493" s="8"/>
      <c r="O493" s="12"/>
      <c r="P493" s="4"/>
      <c r="Q493" s="4"/>
      <c r="R493" s="4"/>
      <c r="S493" s="72">
        <f t="shared" si="14"/>
        <v>0</v>
      </c>
      <c r="T493" s="72">
        <f>IF(G493="Vervalt",0,IF(G493=0,0,IF(LEN(G493)=0,0,(VLOOKUP($G493,PDC!$B$6:$I$74,6,FALSE)))))</f>
        <v>0</v>
      </c>
      <c r="U493" s="72">
        <f t="shared" si="15"/>
        <v>0</v>
      </c>
      <c r="V493" s="73">
        <f>IF(G493="Vervalt",0,IF(J493="Inkoop bij 3e partij",Q493*(1+PDC!$F$28),0))</f>
        <v>0</v>
      </c>
      <c r="W493" s="73">
        <f>IF(G493="Vervalt",0,IF(J493="Inkoop bij 3e partij",P493*(1+PDC!$F$27)+IF(G493=0,0,IF(LEN(G493)=0,0,VLOOKUP($G493,PDC!$B$6:$I$74,7,FALSE))),0))</f>
        <v>0</v>
      </c>
      <c r="X493" s="74">
        <f>IF(G493="Vervalt",0,IF(J493="Inkoop bij 3e partij",0,IF(G493=0,0,IF(LEN(G493)=0,0,VLOOKUP($G493,PDC!$B$6:$I$74,5,FALSE)))))</f>
        <v>0</v>
      </c>
      <c r="Y493" s="74">
        <f>IF(G493="Vervalt",0,IF(J493="On-Net maken",$M493*PDC!$F$23+$N493*PDC!$F$24+PDC!$F$22+$O493,0))</f>
        <v>0</v>
      </c>
    </row>
    <row r="494" spans="1:25" x14ac:dyDescent="0.3">
      <c r="A494" s="149" t="str">
        <f>IF(LEN(LocatieLijst!A494)=0,"",LocatieLijst!A494)</f>
        <v/>
      </c>
      <c r="B494" s="149" t="str">
        <f>IF(LEN(LocatieLijst!B494)=0,"",LocatieLijst!B494)</f>
        <v/>
      </c>
      <c r="C494" s="149" t="str">
        <f>IF(LEN(LocatieLijst!C494)=0,"",LocatieLijst!C494)</f>
        <v/>
      </c>
      <c r="D494" s="149" t="str">
        <f>IF(LEN(LocatieLijst!D494)=0,"",LocatieLijst!D494)</f>
        <v/>
      </c>
      <c r="E494" s="149" t="str">
        <f>IF(LEN(LocatieLijst!E494)=0,"",LocatieLijst!E494)</f>
        <v/>
      </c>
      <c r="F494" s="149" t="str">
        <f>IF(LEN(LocatieLijst!F494)=0,"",LocatieLijst!F494)</f>
        <v/>
      </c>
      <c r="G494" s="149" t="str">
        <f>IF(LEN(LocatieLijst!K494)=0,"",LocatieLijst!K494)</f>
        <v/>
      </c>
      <c r="H494" s="150" t="str">
        <f>IF(G494="Vervalt","Vervalt",IF(G494=0,"",IF(LEN(G494)=0,"",(VLOOKUP($G494,PDC!$B$6:$I$74,2,FALSE)))))</f>
        <v/>
      </c>
      <c r="I494" s="149" t="str">
        <f>IF(LEN(LocatieLijst!M494)=0,"",LocatieLijst!M494)</f>
        <v/>
      </c>
      <c r="J494" s="2"/>
      <c r="K494" s="2"/>
      <c r="L494" s="3"/>
      <c r="M494" s="8"/>
      <c r="N494" s="8"/>
      <c r="O494" s="12"/>
      <c r="P494" s="4"/>
      <c r="Q494" s="4"/>
      <c r="R494" s="4"/>
      <c r="S494" s="72">
        <f t="shared" si="14"/>
        <v>0</v>
      </c>
      <c r="T494" s="72">
        <f>IF(G494="Vervalt",0,IF(G494=0,0,IF(LEN(G494)=0,0,(VLOOKUP($G494,PDC!$B$6:$I$74,6,FALSE)))))</f>
        <v>0</v>
      </c>
      <c r="U494" s="72">
        <f t="shared" si="15"/>
        <v>0</v>
      </c>
      <c r="V494" s="73">
        <f>IF(G494="Vervalt",0,IF(J494="Inkoop bij 3e partij",Q494*(1+PDC!$F$28),0))</f>
        <v>0</v>
      </c>
      <c r="W494" s="73">
        <f>IF(G494="Vervalt",0,IF(J494="Inkoop bij 3e partij",P494*(1+PDC!$F$27)+IF(G494=0,0,IF(LEN(G494)=0,0,VLOOKUP($G494,PDC!$B$6:$I$74,7,FALSE))),0))</f>
        <v>0</v>
      </c>
      <c r="X494" s="74">
        <f>IF(G494="Vervalt",0,IF(J494="Inkoop bij 3e partij",0,IF(G494=0,0,IF(LEN(G494)=0,0,VLOOKUP($G494,PDC!$B$6:$I$74,5,FALSE)))))</f>
        <v>0</v>
      </c>
      <c r="Y494" s="74">
        <f>IF(G494="Vervalt",0,IF(J494="On-Net maken",$M494*PDC!$F$23+$N494*PDC!$F$24+PDC!$F$22+$O494,0))</f>
        <v>0</v>
      </c>
    </row>
    <row r="495" spans="1:25" x14ac:dyDescent="0.3">
      <c r="A495" s="149" t="str">
        <f>IF(LEN(LocatieLijst!A495)=0,"",LocatieLijst!A495)</f>
        <v/>
      </c>
      <c r="B495" s="149" t="str">
        <f>IF(LEN(LocatieLijst!B495)=0,"",LocatieLijst!B495)</f>
        <v/>
      </c>
      <c r="C495" s="149" t="str">
        <f>IF(LEN(LocatieLijst!C495)=0,"",LocatieLijst!C495)</f>
        <v/>
      </c>
      <c r="D495" s="149" t="str">
        <f>IF(LEN(LocatieLijst!D495)=0,"",LocatieLijst!D495)</f>
        <v/>
      </c>
      <c r="E495" s="149" t="str">
        <f>IF(LEN(LocatieLijst!E495)=0,"",LocatieLijst!E495)</f>
        <v/>
      </c>
      <c r="F495" s="149" t="str">
        <f>IF(LEN(LocatieLijst!F495)=0,"",LocatieLijst!F495)</f>
        <v/>
      </c>
      <c r="G495" s="149" t="str">
        <f>IF(LEN(LocatieLijst!K495)=0,"",LocatieLijst!K495)</f>
        <v/>
      </c>
      <c r="H495" s="150" t="str">
        <f>IF(G495="Vervalt","Vervalt",IF(G495=0,"",IF(LEN(G495)=0,"",(VLOOKUP($G495,PDC!$B$6:$I$74,2,FALSE)))))</f>
        <v/>
      </c>
      <c r="I495" s="149" t="str">
        <f>IF(LEN(LocatieLijst!M495)=0,"",LocatieLijst!M495)</f>
        <v/>
      </c>
      <c r="J495" s="2"/>
      <c r="K495" s="2"/>
      <c r="L495" s="3"/>
      <c r="M495" s="8"/>
      <c r="N495" s="8"/>
      <c r="O495" s="12"/>
      <c r="P495" s="4"/>
      <c r="Q495" s="4"/>
      <c r="R495" s="4"/>
      <c r="S495" s="72">
        <f t="shared" si="14"/>
        <v>0</v>
      </c>
      <c r="T495" s="72">
        <f>IF(G495="Vervalt",0,IF(G495=0,0,IF(LEN(G495)=0,0,(VLOOKUP($G495,PDC!$B$6:$I$74,6,FALSE)))))</f>
        <v>0</v>
      </c>
      <c r="U495" s="72">
        <f t="shared" si="15"/>
        <v>0</v>
      </c>
      <c r="V495" s="73">
        <f>IF(G495="Vervalt",0,IF(J495="Inkoop bij 3e partij",Q495*(1+PDC!$F$28),0))</f>
        <v>0</v>
      </c>
      <c r="W495" s="73">
        <f>IF(G495="Vervalt",0,IF(J495="Inkoop bij 3e partij",P495*(1+PDC!$F$27)+IF(G495=0,0,IF(LEN(G495)=0,0,VLOOKUP($G495,PDC!$B$6:$I$74,7,FALSE))),0))</f>
        <v>0</v>
      </c>
      <c r="X495" s="74">
        <f>IF(G495="Vervalt",0,IF(J495="Inkoop bij 3e partij",0,IF(G495=0,0,IF(LEN(G495)=0,0,VLOOKUP($G495,PDC!$B$6:$I$74,5,FALSE)))))</f>
        <v>0</v>
      </c>
      <c r="Y495" s="74">
        <f>IF(G495="Vervalt",0,IF(J495="On-Net maken",$M495*PDC!$F$23+$N495*PDC!$F$24+PDC!$F$22+$O495,0))</f>
        <v>0</v>
      </c>
    </row>
    <row r="496" spans="1:25" x14ac:dyDescent="0.3">
      <c r="A496" s="149" t="str">
        <f>IF(LEN(LocatieLijst!A496)=0,"",LocatieLijst!A496)</f>
        <v/>
      </c>
      <c r="B496" s="149" t="str">
        <f>IF(LEN(LocatieLijst!B496)=0,"",LocatieLijst!B496)</f>
        <v/>
      </c>
      <c r="C496" s="149" t="str">
        <f>IF(LEN(LocatieLijst!C496)=0,"",LocatieLijst!C496)</f>
        <v/>
      </c>
      <c r="D496" s="149" t="str">
        <f>IF(LEN(LocatieLijst!D496)=0,"",LocatieLijst!D496)</f>
        <v/>
      </c>
      <c r="E496" s="149" t="str">
        <f>IF(LEN(LocatieLijst!E496)=0,"",LocatieLijst!E496)</f>
        <v/>
      </c>
      <c r="F496" s="149" t="str">
        <f>IF(LEN(LocatieLijst!F496)=0,"",LocatieLijst!F496)</f>
        <v/>
      </c>
      <c r="G496" s="149" t="str">
        <f>IF(LEN(LocatieLijst!K496)=0,"",LocatieLijst!K496)</f>
        <v/>
      </c>
      <c r="H496" s="150" t="str">
        <f>IF(G496="Vervalt","Vervalt",IF(G496=0,"",IF(LEN(G496)=0,"",(VLOOKUP($G496,PDC!$B$6:$I$74,2,FALSE)))))</f>
        <v/>
      </c>
      <c r="I496" s="149" t="str">
        <f>IF(LEN(LocatieLijst!M496)=0,"",LocatieLijst!M496)</f>
        <v/>
      </c>
      <c r="J496" s="2"/>
      <c r="K496" s="2"/>
      <c r="L496" s="3"/>
      <c r="M496" s="8"/>
      <c r="N496" s="8"/>
      <c r="O496" s="12"/>
      <c r="P496" s="4"/>
      <c r="Q496" s="4"/>
      <c r="R496" s="4"/>
      <c r="S496" s="72">
        <f t="shared" si="14"/>
        <v>0</v>
      </c>
      <c r="T496" s="72">
        <f>IF(G496="Vervalt",0,IF(G496=0,0,IF(LEN(G496)=0,0,(VLOOKUP($G496,PDC!$B$6:$I$74,6,FALSE)))))</f>
        <v>0</v>
      </c>
      <c r="U496" s="72">
        <f t="shared" si="15"/>
        <v>0</v>
      </c>
      <c r="V496" s="73">
        <f>IF(G496="Vervalt",0,IF(J496="Inkoop bij 3e partij",Q496*(1+PDC!$F$28),0))</f>
        <v>0</v>
      </c>
      <c r="W496" s="73">
        <f>IF(G496="Vervalt",0,IF(J496="Inkoop bij 3e partij",P496*(1+PDC!$F$27)+IF(G496=0,0,IF(LEN(G496)=0,0,VLOOKUP($G496,PDC!$B$6:$I$74,7,FALSE))),0))</f>
        <v>0</v>
      </c>
      <c r="X496" s="74">
        <f>IF(G496="Vervalt",0,IF(J496="Inkoop bij 3e partij",0,IF(G496=0,0,IF(LEN(G496)=0,0,VLOOKUP($G496,PDC!$B$6:$I$74,5,FALSE)))))</f>
        <v>0</v>
      </c>
      <c r="Y496" s="74">
        <f>IF(G496="Vervalt",0,IF(J496="On-Net maken",$M496*PDC!$F$23+$N496*PDC!$F$24+PDC!$F$22+$O496,0))</f>
        <v>0</v>
      </c>
    </row>
    <row r="497" spans="1:25" x14ac:dyDescent="0.3">
      <c r="A497" s="149" t="str">
        <f>IF(LEN(LocatieLijst!A497)=0,"",LocatieLijst!A497)</f>
        <v/>
      </c>
      <c r="B497" s="149" t="str">
        <f>IF(LEN(LocatieLijst!B497)=0,"",LocatieLijst!B497)</f>
        <v/>
      </c>
      <c r="C497" s="149" t="str">
        <f>IF(LEN(LocatieLijst!C497)=0,"",LocatieLijst!C497)</f>
        <v/>
      </c>
      <c r="D497" s="149" t="str">
        <f>IF(LEN(LocatieLijst!D497)=0,"",LocatieLijst!D497)</f>
        <v/>
      </c>
      <c r="E497" s="149" t="str">
        <f>IF(LEN(LocatieLijst!E497)=0,"",LocatieLijst!E497)</f>
        <v/>
      </c>
      <c r="F497" s="149" t="str">
        <f>IF(LEN(LocatieLijst!F497)=0,"",LocatieLijst!F497)</f>
        <v/>
      </c>
      <c r="G497" s="149" t="str">
        <f>IF(LEN(LocatieLijst!K497)=0,"",LocatieLijst!K497)</f>
        <v/>
      </c>
      <c r="H497" s="150" t="str">
        <f>IF(G497="Vervalt","Vervalt",IF(G497=0,"",IF(LEN(G497)=0,"",(VLOOKUP($G497,PDC!$B$6:$I$74,2,FALSE)))))</f>
        <v/>
      </c>
      <c r="I497" s="149" t="str">
        <f>IF(LEN(LocatieLijst!M497)=0,"",LocatieLijst!M497)</f>
        <v/>
      </c>
      <c r="J497" s="2"/>
      <c r="K497" s="2"/>
      <c r="L497" s="3"/>
      <c r="M497" s="8"/>
      <c r="N497" s="8"/>
      <c r="O497" s="12"/>
      <c r="P497" s="4"/>
      <c r="Q497" s="4"/>
      <c r="R497" s="4"/>
      <c r="S497" s="72">
        <f t="shared" si="14"/>
        <v>0</v>
      </c>
      <c r="T497" s="72">
        <f>IF(G497="Vervalt",0,IF(G497=0,0,IF(LEN(G497)=0,0,(VLOOKUP($G497,PDC!$B$6:$I$74,6,FALSE)))))</f>
        <v>0</v>
      </c>
      <c r="U497" s="72">
        <f t="shared" si="15"/>
        <v>0</v>
      </c>
      <c r="V497" s="73">
        <f>IF(G497="Vervalt",0,IF(J497="Inkoop bij 3e partij",Q497*(1+PDC!$F$28),0))</f>
        <v>0</v>
      </c>
      <c r="W497" s="73">
        <f>IF(G497="Vervalt",0,IF(J497="Inkoop bij 3e partij",P497*(1+PDC!$F$27)+IF(G497=0,0,IF(LEN(G497)=0,0,VLOOKUP($G497,PDC!$B$6:$I$74,7,FALSE))),0))</f>
        <v>0</v>
      </c>
      <c r="X497" s="74">
        <f>IF(G497="Vervalt",0,IF(J497="Inkoop bij 3e partij",0,IF(G497=0,0,IF(LEN(G497)=0,0,VLOOKUP($G497,PDC!$B$6:$I$74,5,FALSE)))))</f>
        <v>0</v>
      </c>
      <c r="Y497" s="74">
        <f>IF(G497="Vervalt",0,IF(J497="On-Net maken",$M497*PDC!$F$23+$N497*PDC!$F$24+PDC!$F$22+$O497,0))</f>
        <v>0</v>
      </c>
    </row>
    <row r="498" spans="1:25" x14ac:dyDescent="0.3">
      <c r="A498" s="149" t="str">
        <f>IF(LEN(LocatieLijst!A498)=0,"",LocatieLijst!A498)</f>
        <v/>
      </c>
      <c r="B498" s="149" t="str">
        <f>IF(LEN(LocatieLijst!B498)=0,"",LocatieLijst!B498)</f>
        <v/>
      </c>
      <c r="C498" s="149" t="str">
        <f>IF(LEN(LocatieLijst!C498)=0,"",LocatieLijst!C498)</f>
        <v/>
      </c>
      <c r="D498" s="149" t="str">
        <f>IF(LEN(LocatieLijst!D498)=0,"",LocatieLijst!D498)</f>
        <v/>
      </c>
      <c r="E498" s="149" t="str">
        <f>IF(LEN(LocatieLijst!E498)=0,"",LocatieLijst!E498)</f>
        <v/>
      </c>
      <c r="F498" s="149" t="str">
        <f>IF(LEN(LocatieLijst!F498)=0,"",LocatieLijst!F498)</f>
        <v/>
      </c>
      <c r="G498" s="149" t="str">
        <f>IF(LEN(LocatieLijst!K498)=0,"",LocatieLijst!K498)</f>
        <v/>
      </c>
      <c r="H498" s="150" t="str">
        <f>IF(G498="Vervalt","Vervalt",IF(G498=0,"",IF(LEN(G498)=0,"",(VLOOKUP($G498,PDC!$B$6:$I$74,2,FALSE)))))</f>
        <v/>
      </c>
      <c r="I498" s="149" t="str">
        <f>IF(LEN(LocatieLijst!M498)=0,"",LocatieLijst!M498)</f>
        <v/>
      </c>
      <c r="J498" s="2"/>
      <c r="K498" s="2"/>
      <c r="L498" s="3"/>
      <c r="M498" s="8"/>
      <c r="N498" s="8"/>
      <c r="O498" s="12"/>
      <c r="P498" s="4"/>
      <c r="Q498" s="4"/>
      <c r="R498" s="4"/>
      <c r="S498" s="72">
        <f t="shared" si="14"/>
        <v>0</v>
      </c>
      <c r="T498" s="72">
        <f>IF(G498="Vervalt",0,IF(G498=0,0,IF(LEN(G498)=0,0,(VLOOKUP($G498,PDC!$B$6:$I$74,6,FALSE)))))</f>
        <v>0</v>
      </c>
      <c r="U498" s="72">
        <f t="shared" si="15"/>
        <v>0</v>
      </c>
      <c r="V498" s="73">
        <f>IF(G498="Vervalt",0,IF(J498="Inkoop bij 3e partij",Q498*(1+PDC!$F$28),0))</f>
        <v>0</v>
      </c>
      <c r="W498" s="73">
        <f>IF(G498="Vervalt",0,IF(J498="Inkoop bij 3e partij",P498*(1+PDC!$F$27)+IF(G498=0,0,IF(LEN(G498)=0,0,VLOOKUP($G498,PDC!$B$6:$I$74,7,FALSE))),0))</f>
        <v>0</v>
      </c>
      <c r="X498" s="74">
        <f>IF(G498="Vervalt",0,IF(J498="Inkoop bij 3e partij",0,IF(G498=0,0,IF(LEN(G498)=0,0,VLOOKUP($G498,PDC!$B$6:$I$74,5,FALSE)))))</f>
        <v>0</v>
      </c>
      <c r="Y498" s="74">
        <f>IF(G498="Vervalt",0,IF(J498="On-Net maken",$M498*PDC!$F$23+$N498*PDC!$F$24+PDC!$F$22+$O498,0))</f>
        <v>0</v>
      </c>
    </row>
    <row r="499" spans="1:25" x14ac:dyDescent="0.3">
      <c r="A499" s="149" t="str">
        <f>IF(LEN(LocatieLijst!A499)=0,"",LocatieLijst!A499)</f>
        <v/>
      </c>
      <c r="B499" s="149" t="str">
        <f>IF(LEN(LocatieLijst!B499)=0,"",LocatieLijst!B499)</f>
        <v/>
      </c>
      <c r="C499" s="149" t="str">
        <f>IF(LEN(LocatieLijst!C499)=0,"",LocatieLijst!C499)</f>
        <v/>
      </c>
      <c r="D499" s="149" t="str">
        <f>IF(LEN(LocatieLijst!D499)=0,"",LocatieLijst!D499)</f>
        <v/>
      </c>
      <c r="E499" s="149" t="str">
        <f>IF(LEN(LocatieLijst!E499)=0,"",LocatieLijst!E499)</f>
        <v/>
      </c>
      <c r="F499" s="149" t="str">
        <f>IF(LEN(LocatieLijst!F499)=0,"",LocatieLijst!F499)</f>
        <v/>
      </c>
      <c r="G499" s="149" t="str">
        <f>IF(LEN(LocatieLijst!K499)=0,"",LocatieLijst!K499)</f>
        <v/>
      </c>
      <c r="H499" s="150" t="str">
        <f>IF(G499="Vervalt","Vervalt",IF(G499=0,"",IF(LEN(G499)=0,"",(VLOOKUP($G499,PDC!$B$6:$I$74,2,FALSE)))))</f>
        <v/>
      </c>
      <c r="I499" s="149" t="str">
        <f>IF(LEN(LocatieLijst!M499)=0,"",LocatieLijst!M499)</f>
        <v/>
      </c>
      <c r="J499" s="2"/>
      <c r="K499" s="2"/>
      <c r="L499" s="3"/>
      <c r="M499" s="8"/>
      <c r="N499" s="8"/>
      <c r="O499" s="12"/>
      <c r="P499" s="4"/>
      <c r="Q499" s="4"/>
      <c r="R499" s="4"/>
      <c r="S499" s="72">
        <f t="shared" si="14"/>
        <v>0</v>
      </c>
      <c r="T499" s="72">
        <f>IF(G499="Vervalt",0,IF(G499=0,0,IF(LEN(G499)=0,0,(VLOOKUP($G499,PDC!$B$6:$I$74,6,FALSE)))))</f>
        <v>0</v>
      </c>
      <c r="U499" s="72">
        <f t="shared" si="15"/>
        <v>0</v>
      </c>
      <c r="V499" s="73">
        <f>IF(G499="Vervalt",0,IF(J499="Inkoop bij 3e partij",Q499*(1+PDC!$F$28),0))</f>
        <v>0</v>
      </c>
      <c r="W499" s="73">
        <f>IF(G499="Vervalt",0,IF(J499="Inkoop bij 3e partij",P499*(1+PDC!$F$27)+IF(G499=0,0,IF(LEN(G499)=0,0,VLOOKUP($G499,PDC!$B$6:$I$74,7,FALSE))),0))</f>
        <v>0</v>
      </c>
      <c r="X499" s="74">
        <f>IF(G499="Vervalt",0,IF(J499="Inkoop bij 3e partij",0,IF(G499=0,0,IF(LEN(G499)=0,0,VLOOKUP($G499,PDC!$B$6:$I$74,5,FALSE)))))</f>
        <v>0</v>
      </c>
      <c r="Y499" s="74">
        <f>IF(G499="Vervalt",0,IF(J499="On-Net maken",$M499*PDC!$F$23+$N499*PDC!$F$24+PDC!$F$22+$O499,0))</f>
        <v>0</v>
      </c>
    </row>
    <row r="500" spans="1:25" x14ac:dyDescent="0.3">
      <c r="A500" s="149" t="str">
        <f>IF(LEN(LocatieLijst!A500)=0,"",LocatieLijst!A500)</f>
        <v/>
      </c>
      <c r="B500" s="149" t="str">
        <f>IF(LEN(LocatieLijst!B500)=0,"",LocatieLijst!B500)</f>
        <v/>
      </c>
      <c r="C500" s="149" t="str">
        <f>IF(LEN(LocatieLijst!C500)=0,"",LocatieLijst!C500)</f>
        <v/>
      </c>
      <c r="D500" s="149" t="str">
        <f>IF(LEN(LocatieLijst!D500)=0,"",LocatieLijst!D500)</f>
        <v/>
      </c>
      <c r="E500" s="149" t="str">
        <f>IF(LEN(LocatieLijst!E500)=0,"",LocatieLijst!E500)</f>
        <v/>
      </c>
      <c r="F500" s="149" t="str">
        <f>IF(LEN(LocatieLijst!F500)=0,"",LocatieLijst!F500)</f>
        <v/>
      </c>
      <c r="G500" s="149" t="str">
        <f>IF(LEN(LocatieLijst!K500)=0,"",LocatieLijst!K500)</f>
        <v/>
      </c>
      <c r="H500" s="150" t="str">
        <f>IF(G500="Vervalt","Vervalt",IF(G500=0,"",IF(LEN(G500)=0,"",(VLOOKUP($G500,PDC!$B$6:$I$74,2,FALSE)))))</f>
        <v/>
      </c>
      <c r="I500" s="149" t="str">
        <f>IF(LEN(LocatieLijst!M500)=0,"",LocatieLijst!M500)</f>
        <v/>
      </c>
      <c r="J500" s="2"/>
      <c r="K500" s="2"/>
      <c r="L500" s="3"/>
      <c r="M500" s="8"/>
      <c r="N500" s="8"/>
      <c r="O500" s="12"/>
      <c r="P500" s="4"/>
      <c r="Q500" s="4"/>
      <c r="R500" s="4"/>
      <c r="S500" s="72">
        <f t="shared" si="14"/>
        <v>0</v>
      </c>
      <c r="T500" s="72">
        <f>IF(G500="Vervalt",0,IF(G500=0,0,IF(LEN(G500)=0,0,(VLOOKUP($G500,PDC!$B$6:$I$74,6,FALSE)))))</f>
        <v>0</v>
      </c>
      <c r="U500" s="72">
        <f t="shared" si="15"/>
        <v>0</v>
      </c>
      <c r="V500" s="73">
        <f>IF(G500="Vervalt",0,IF(J500="Inkoop bij 3e partij",Q500*(1+PDC!$F$28),0))</f>
        <v>0</v>
      </c>
      <c r="W500" s="73">
        <f>IF(G500="Vervalt",0,IF(J500="Inkoop bij 3e partij",P500*(1+PDC!$F$27)+IF(G500=0,0,IF(LEN(G500)=0,0,VLOOKUP($G500,PDC!$B$6:$I$74,7,FALSE))),0))</f>
        <v>0</v>
      </c>
      <c r="X500" s="74">
        <f>IF(G500="Vervalt",0,IF(J500="Inkoop bij 3e partij",0,IF(G500=0,0,IF(LEN(G500)=0,0,VLOOKUP($G500,PDC!$B$6:$I$74,5,FALSE)))))</f>
        <v>0</v>
      </c>
      <c r="Y500" s="74">
        <f>IF(G500="Vervalt",0,IF(J500="On-Net maken",$M500*PDC!$F$23+$N500*PDC!$F$24+PDC!$F$22+$O500,0))</f>
        <v>0</v>
      </c>
    </row>
  </sheetData>
  <sheetProtection algorithmName="SHA-512" hashValue="aGMDmVVdfMZn7T5XwQCY2v8c8j1FG4MtuHNUgQROt7av23vm99W4bSQy0qCClI3GEkZJBLJ1zlU3mlm0S9ITgw==" saltValue="BeD+W9A3fJdTbrunLDQylw==" spinCount="100000" sheet="1" objects="1" scenarios="1"/>
  <mergeCells count="2">
    <mergeCell ref="S3:U3"/>
    <mergeCell ref="P9:R9"/>
  </mergeCells>
  <phoneticPr fontId="2" type="noConversion"/>
  <conditionalFormatting sqref="Q12:Q500">
    <cfRule type="expression" dxfId="5" priority="16" stopIfTrue="1">
      <formula>J12="Inkoop bij 3e partij"</formula>
    </cfRule>
  </conditionalFormatting>
  <conditionalFormatting sqref="P12:P500">
    <cfRule type="expression" dxfId="4" priority="15" stopIfTrue="1">
      <formula>J12="Inkoop bij 3e partij"</formula>
    </cfRule>
  </conditionalFormatting>
  <conditionalFormatting sqref="R12:R500">
    <cfRule type="expression" dxfId="3" priority="17" stopIfTrue="1">
      <formula>J12="Inkoop bij 3e partij"</formula>
    </cfRule>
  </conditionalFormatting>
  <conditionalFormatting sqref="O12:O500">
    <cfRule type="expression" dxfId="2" priority="14" stopIfTrue="1">
      <formula>J12="On-Net maken"</formula>
    </cfRule>
  </conditionalFormatting>
  <conditionalFormatting sqref="M12:M500">
    <cfRule type="expression" dxfId="1" priority="13" stopIfTrue="1">
      <formula>J12="On-Net maken"</formula>
    </cfRule>
  </conditionalFormatting>
  <conditionalFormatting sqref="N12:N500">
    <cfRule type="expression" dxfId="0" priority="18" stopIfTrue="1">
      <formula>J12="On-Net maken"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  <headerFooter>
    <oddHeader>&amp;L&amp;F&amp;C&amp;A&amp;RPagina 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Validatie!$C$5:$C$11</xm:f>
          </x14:formula1>
          <xm:sqref>K13:K500</xm:sqref>
        </x14:dataValidation>
        <x14:dataValidation type="list" allowBlank="1" showInputMessage="1" showErrorMessage="1">
          <x14:formula1>
            <xm:f>Validatie!$E$5:$E$11</xm:f>
          </x14:formula1>
          <xm:sqref>K12</xm:sqref>
        </x14:dataValidation>
        <x14:dataValidation type="list" allowBlank="1" showInputMessage="1" showErrorMessage="1">
          <x14:formula1>
            <xm:f>Validatie!$B$5:$B$8</xm:f>
          </x14:formula1>
          <xm:sqref>J12:J500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"/>
  <sheetViews>
    <sheetView workbookViewId="0">
      <selection activeCell="F16" sqref="F16"/>
    </sheetView>
  </sheetViews>
  <sheetFormatPr defaultRowHeight="12.45" x14ac:dyDescent="0.3"/>
  <sheetData>
    <row r="3" spans="1:1" s="13" customFormat="1" ht="17.600000000000001" x14ac:dyDescent="0.4">
      <c r="A3" s="13" t="s">
        <v>179</v>
      </c>
    </row>
  </sheetData>
  <sheetProtection algorithmName="SHA-512" hashValue="Z8f7HAM81xQ5ogpCFJPRaG0HzLxSS51SK+OoGPZjjCShoP5zHbnq5y5slk6VjUgPIEeFzXVsz3q/hTiiCl97uA==" saltValue="35ndrsvmaJDKhUBtiv3yhg==" spinCount="100000" sheet="1" objects="1" scenario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&amp;L&amp;F&amp;C&amp;A&amp;RPagina &amp;P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64"/>
  <sheetViews>
    <sheetView workbookViewId="0">
      <selection activeCell="H6" sqref="H6"/>
    </sheetView>
  </sheetViews>
  <sheetFormatPr defaultColWidth="9.15234375" defaultRowHeight="12.45" x14ac:dyDescent="0.3"/>
  <cols>
    <col min="1" max="2" width="9.15234375" style="19"/>
    <col min="3" max="3" width="46.69140625" style="20" customWidth="1"/>
    <col min="4" max="4" width="19.3046875" style="19" customWidth="1"/>
    <col min="5" max="5" width="14.3828125" style="19" customWidth="1"/>
    <col min="6" max="6" width="7.15234375" style="108" customWidth="1"/>
    <col min="7" max="7" width="14.3828125" style="108" customWidth="1"/>
    <col min="8" max="8" width="27.3046875" style="108" customWidth="1"/>
    <col min="9" max="10" width="27.3046875" style="19" customWidth="1"/>
    <col min="11" max="11" width="28.15234375" style="19" customWidth="1"/>
    <col min="12" max="12" width="30.69140625" style="19" customWidth="1"/>
    <col min="13" max="16384" width="9.15234375" style="19"/>
  </cols>
  <sheetData>
    <row r="1" spans="2:10" x14ac:dyDescent="0.3">
      <c r="I1" s="22"/>
    </row>
    <row r="2" spans="2:10" ht="38.25" customHeight="1" thickBot="1" x14ac:dyDescent="0.55000000000000004">
      <c r="B2" s="107" t="s">
        <v>136</v>
      </c>
      <c r="C2" s="105"/>
      <c r="D2" s="104"/>
      <c r="E2" s="104"/>
      <c r="F2" s="104"/>
      <c r="G2" s="104"/>
      <c r="H2" s="181" t="s">
        <v>182</v>
      </c>
      <c r="I2" s="181" t="s">
        <v>163</v>
      </c>
      <c r="J2" s="181" t="s">
        <v>144</v>
      </c>
    </row>
    <row r="3" spans="2:10" x14ac:dyDescent="0.3">
      <c r="C3" s="19"/>
      <c r="F3" s="19"/>
      <c r="G3" s="19"/>
      <c r="H3" s="19"/>
    </row>
    <row r="4" spans="2:10" ht="17.600000000000001" x14ac:dyDescent="0.4">
      <c r="C4" s="172" t="s">
        <v>139</v>
      </c>
      <c r="D4" s="172" t="s">
        <v>128</v>
      </c>
      <c r="E4" s="235">
        <v>0.6</v>
      </c>
      <c r="F4" s="19"/>
      <c r="G4" s="19"/>
      <c r="H4" s="22"/>
      <c r="J4" s="22"/>
    </row>
    <row r="5" spans="2:10" ht="14.15" x14ac:dyDescent="0.35">
      <c r="C5" s="160" t="s">
        <v>141</v>
      </c>
      <c r="D5" s="161">
        <f>Scenario1!S5</f>
        <v>0</v>
      </c>
      <c r="E5" s="163">
        <f>$E$4</f>
        <v>0.6</v>
      </c>
      <c r="G5" s="160"/>
      <c r="H5" s="246">
        <f>D5*E5</f>
        <v>0</v>
      </c>
      <c r="J5" s="95"/>
    </row>
    <row r="6" spans="2:10" ht="14.15" x14ac:dyDescent="0.35">
      <c r="C6" s="160" t="s">
        <v>162</v>
      </c>
      <c r="D6" s="161">
        <f>Scenario1!T5</f>
        <v>0</v>
      </c>
      <c r="E6" s="163">
        <f>$E$4</f>
        <v>0.6</v>
      </c>
      <c r="G6" s="160"/>
      <c r="H6" s="95"/>
      <c r="I6" s="246">
        <f>D6*E6</f>
        <v>0</v>
      </c>
    </row>
    <row r="7" spans="2:10" ht="14.15" x14ac:dyDescent="0.35">
      <c r="C7" s="160" t="s">
        <v>143</v>
      </c>
      <c r="D7" s="161">
        <f>Scenario1!U5</f>
        <v>0</v>
      </c>
      <c r="E7" s="163">
        <f>$E$4</f>
        <v>0.6</v>
      </c>
      <c r="G7" s="160"/>
      <c r="H7" s="95"/>
      <c r="J7" s="246">
        <f>D7*E7</f>
        <v>0</v>
      </c>
    </row>
    <row r="8" spans="2:10" ht="14.15" x14ac:dyDescent="0.35">
      <c r="C8" s="19"/>
      <c r="F8" s="19"/>
      <c r="G8" s="19"/>
      <c r="H8" s="179"/>
      <c r="J8" s="179"/>
    </row>
    <row r="9" spans="2:10" ht="17.600000000000001" x14ac:dyDescent="0.4">
      <c r="C9" s="172" t="s">
        <v>140</v>
      </c>
      <c r="D9" s="172" t="s">
        <v>128</v>
      </c>
      <c r="E9" s="182">
        <f>1-E4</f>
        <v>0.4</v>
      </c>
      <c r="F9" s="19"/>
      <c r="G9" s="19"/>
      <c r="H9" s="179"/>
      <c r="I9" s="95"/>
      <c r="J9" s="179"/>
    </row>
    <row r="10" spans="2:10" ht="14.15" x14ac:dyDescent="0.35">
      <c r="C10" s="160" t="s">
        <v>141</v>
      </c>
      <c r="D10" s="161">
        <f>Scenario2!S5</f>
        <v>0</v>
      </c>
      <c r="E10" s="163">
        <f>$E$9</f>
        <v>0.4</v>
      </c>
      <c r="G10" s="160"/>
      <c r="H10" s="246">
        <f>D10*E10</f>
        <v>0</v>
      </c>
      <c r="J10" s="95"/>
    </row>
    <row r="11" spans="2:10" ht="14.15" x14ac:dyDescent="0.35">
      <c r="C11" s="160" t="s">
        <v>162</v>
      </c>
      <c r="D11" s="161">
        <f>Scenario2!T5</f>
        <v>0</v>
      </c>
      <c r="E11" s="163">
        <f t="shared" ref="E11:E12" si="0">$E$9</f>
        <v>0.4</v>
      </c>
      <c r="G11" s="160"/>
      <c r="H11" s="95"/>
      <c r="I11" s="246">
        <f>D11*E11</f>
        <v>0</v>
      </c>
    </row>
    <row r="12" spans="2:10" ht="14.15" x14ac:dyDescent="0.35">
      <c r="C12" s="160" t="s">
        <v>143</v>
      </c>
      <c r="D12" s="161">
        <f>Scenario2!U5</f>
        <v>0</v>
      </c>
      <c r="E12" s="163">
        <f t="shared" si="0"/>
        <v>0.4</v>
      </c>
      <c r="G12" s="160"/>
      <c r="H12" s="95"/>
      <c r="J12" s="246">
        <f>D12*E12</f>
        <v>0</v>
      </c>
    </row>
    <row r="13" spans="2:10" ht="14.15" x14ac:dyDescent="0.35">
      <c r="C13" s="19"/>
      <c r="F13" s="19"/>
      <c r="G13" s="19"/>
      <c r="H13" s="179"/>
      <c r="J13" s="179"/>
    </row>
    <row r="14" spans="2:10" ht="20.149999999999999" x14ac:dyDescent="0.5">
      <c r="C14" s="173" t="str">
        <f>PDC!B31</f>
        <v>Mobiele Dataverbindingen</v>
      </c>
      <c r="D14" s="106"/>
      <c r="E14" s="159"/>
      <c r="F14" s="19"/>
      <c r="G14" s="19"/>
      <c r="H14" s="179"/>
      <c r="J14" s="179"/>
    </row>
    <row r="15" spans="2:10" ht="14.15" x14ac:dyDescent="0.35">
      <c r="C15" s="160" t="s">
        <v>141</v>
      </c>
      <c r="D15" s="161"/>
      <c r="E15" s="162"/>
      <c r="F15" s="163"/>
      <c r="G15" s="160"/>
      <c r="H15" s="246">
        <f>SUM(I30:I37)</f>
        <v>0</v>
      </c>
      <c r="J15" s="179"/>
    </row>
    <row r="16" spans="2:10" ht="14.15" x14ac:dyDescent="0.35">
      <c r="C16" s="160" t="s">
        <v>165</v>
      </c>
      <c r="D16" s="161"/>
      <c r="E16" s="162"/>
      <c r="F16" s="163"/>
      <c r="G16" s="160"/>
      <c r="H16" s="179"/>
      <c r="J16" s="246">
        <f>SUM(J30:J37)</f>
        <v>0</v>
      </c>
    </row>
    <row r="17" spans="2:13" ht="14.15" x14ac:dyDescent="0.35">
      <c r="C17" s="19"/>
      <c r="F17" s="19"/>
      <c r="G17" s="19"/>
      <c r="H17" s="179"/>
      <c r="J17" s="179"/>
    </row>
    <row r="18" spans="2:13" ht="20.149999999999999" x14ac:dyDescent="0.5">
      <c r="C18" s="173" t="str">
        <f>PDC!B50</f>
        <v>Uurtarieven additionele dienst</v>
      </c>
      <c r="D18" s="106"/>
      <c r="E18" s="159"/>
      <c r="F18" s="19"/>
      <c r="G18" s="19"/>
      <c r="H18" s="179"/>
      <c r="J18" s="179"/>
    </row>
    <row r="19" spans="2:13" ht="14.15" x14ac:dyDescent="0.35">
      <c r="C19" s="160" t="s">
        <v>181</v>
      </c>
      <c r="D19" s="161"/>
      <c r="E19" s="162"/>
      <c r="F19" s="163"/>
      <c r="G19" s="160"/>
      <c r="H19" s="246">
        <f>SUM(I42:I46)</f>
        <v>0</v>
      </c>
      <c r="J19" s="95"/>
    </row>
    <row r="20" spans="2:13" ht="14.15" x14ac:dyDescent="0.35">
      <c r="C20" s="19"/>
      <c r="F20" s="19"/>
      <c r="G20" s="19"/>
      <c r="H20" s="179"/>
      <c r="J20" s="95"/>
    </row>
    <row r="21" spans="2:13" ht="20.149999999999999" x14ac:dyDescent="0.5">
      <c r="C21" s="173" t="str">
        <f>PDC!B59</f>
        <v>Standaard wijzigingen en beheer</v>
      </c>
      <c r="D21" s="106"/>
      <c r="E21" s="159"/>
      <c r="F21" s="19"/>
      <c r="G21" s="19"/>
      <c r="H21" s="179"/>
      <c r="J21" s="95"/>
    </row>
    <row r="22" spans="2:13" ht="14.6" thickBot="1" x14ac:dyDescent="0.4">
      <c r="C22" s="160" t="s">
        <v>148</v>
      </c>
      <c r="D22" s="161"/>
      <c r="E22" s="162"/>
      <c r="F22" s="163"/>
      <c r="G22" s="160"/>
      <c r="H22" s="247">
        <f>SUM(I51:I64)</f>
        <v>0</v>
      </c>
      <c r="I22" s="180"/>
      <c r="J22" s="180"/>
    </row>
    <row r="23" spans="2:13" ht="18.45" thickTop="1" thickBot="1" x14ac:dyDescent="0.45">
      <c r="C23" s="160"/>
      <c r="D23" s="161"/>
      <c r="E23" s="162"/>
      <c r="F23" s="163"/>
      <c r="G23" s="160"/>
      <c r="H23" s="19"/>
      <c r="K23" s="176" t="s">
        <v>138</v>
      </c>
    </row>
    <row r="24" spans="2:13" ht="20.6" thickBot="1" x14ac:dyDescent="0.55000000000000004">
      <c r="B24" s="107"/>
      <c r="C24" s="105"/>
      <c r="D24" s="104"/>
      <c r="E24" s="171" t="s">
        <v>137</v>
      </c>
      <c r="F24" s="236">
        <v>60</v>
      </c>
      <c r="G24" s="236" t="s">
        <v>62</v>
      </c>
      <c r="H24" s="174">
        <f>SUM(H5:H22)</f>
        <v>0</v>
      </c>
      <c r="I24" s="174">
        <f>SUM(I5:I22)</f>
        <v>0</v>
      </c>
      <c r="J24" s="174">
        <f>SUM(J5:J22)</f>
        <v>0</v>
      </c>
      <c r="K24" s="175">
        <f>$F$24*H24+J24+I24</f>
        <v>0</v>
      </c>
    </row>
    <row r="25" spans="2:13" x14ac:dyDescent="0.3">
      <c r="G25" s="338"/>
      <c r="H25" s="338"/>
      <c r="I25" s="21"/>
      <c r="J25" s="21"/>
      <c r="K25" s="21"/>
      <c r="L25" s="164"/>
      <c r="M25" s="95"/>
    </row>
    <row r="28" spans="2:13" ht="20.6" thickBot="1" x14ac:dyDescent="0.55000000000000004">
      <c r="B28" s="270" t="str">
        <f>PDC!B31</f>
        <v>Mobiele Dataverbindingen</v>
      </c>
      <c r="C28" s="270"/>
      <c r="D28" s="270"/>
      <c r="E28" s="270"/>
      <c r="F28" s="270"/>
      <c r="G28" s="270"/>
      <c r="H28" s="270"/>
      <c r="I28" s="270"/>
      <c r="J28" s="270"/>
    </row>
    <row r="29" spans="2:13" ht="23.6" thickBot="1" x14ac:dyDescent="0.35">
      <c r="B29" s="29" t="s">
        <v>33</v>
      </c>
      <c r="C29" s="279" t="s">
        <v>35</v>
      </c>
      <c r="D29" s="280"/>
      <c r="E29" s="327"/>
      <c r="F29" s="94"/>
      <c r="G29" s="29" t="s">
        <v>61</v>
      </c>
      <c r="H29" s="94"/>
      <c r="I29" s="29" t="s">
        <v>145</v>
      </c>
      <c r="J29" s="239" t="s">
        <v>158</v>
      </c>
    </row>
    <row r="30" spans="2:13" x14ac:dyDescent="0.3">
      <c r="B30" s="26" t="str">
        <f>PDC!B33</f>
        <v>OD01</v>
      </c>
      <c r="C30" s="303" t="str">
        <f>IF(B30=0,"",IF(LEN(B30)=0,"",(VLOOKUP(B30,PDC!$B$6:$I$74,2,FALSE))))</f>
        <v>Abonnement M2M, incl. ruggedized SIM of eSIM, zonder data</v>
      </c>
      <c r="D30" s="304"/>
      <c r="E30" s="339"/>
      <c r="F30" s="99"/>
      <c r="G30" s="119">
        <f>'Mobiel&amp;overig'!G5</f>
        <v>0</v>
      </c>
      <c r="H30" s="99"/>
      <c r="I30" s="249">
        <f>IF($B30=0,0,IF(LEN($B30)=0,0,$G30*VLOOKUP($B30,PDC!$B$6:$I$74,5,FALSE)))</f>
        <v>0</v>
      </c>
      <c r="J30" s="249">
        <f>IF($B30=0,0,IF(LEN($B30)=0,0,$G30*VLOOKUP($B30,PDC!$B$6:$I$74,6,FALSE)))</f>
        <v>0</v>
      </c>
    </row>
    <row r="31" spans="2:13" x14ac:dyDescent="0.3">
      <c r="B31" s="117" t="str">
        <f>PDC!B34</f>
        <v>OD02</v>
      </c>
      <c r="C31" s="291" t="str">
        <f>IF(B31=0,"",IF(LEN(B31)=0,"",(VLOOKUP(B31,PDC!$B$6:$I$74,2,FALSE))))</f>
        <v>Datapool M2M (per Gbyte)</v>
      </c>
      <c r="D31" s="292"/>
      <c r="E31" s="337"/>
      <c r="F31" s="99"/>
      <c r="G31" s="119">
        <f>'Mobiel&amp;overig'!G6</f>
        <v>0</v>
      </c>
      <c r="H31" s="99"/>
      <c r="I31" s="249">
        <f>IF($B31=0,0,IF(LEN($B31)=0,0,$G31*VLOOKUP($B31,PDC!$B$6:$I$74,5,FALSE)))</f>
        <v>0</v>
      </c>
      <c r="J31" s="249">
        <f>IF($B31=0,0,IF(LEN($B31)=0,0,$G31*VLOOKUP($B31,PDC!$B$6:$I$74,6,FALSE)))</f>
        <v>0</v>
      </c>
    </row>
    <row r="32" spans="2:13" x14ac:dyDescent="0.3">
      <c r="B32" s="26" t="str">
        <f>PDC!B35</f>
        <v>OD03</v>
      </c>
      <c r="C32" s="303" t="str">
        <f>IF(B32=0,"",IF(LEN(B32)=0,"",(VLOOKUP(B32,PDC!$B$6:$I$74,2,FALSE))))</f>
        <v>Abonnement NB-IoT, incl. ruggedized SIM of eSIM</v>
      </c>
      <c r="D32" s="304"/>
      <c r="E32" s="339"/>
      <c r="F32" s="99"/>
      <c r="G32" s="119">
        <f>'Mobiel&amp;overig'!G7</f>
        <v>0</v>
      </c>
      <c r="H32" s="99"/>
      <c r="I32" s="249">
        <f>IF($B32=0,0,IF(LEN($B32)=0,0,$G32*VLOOKUP($B32,PDC!$B$6:$I$74,5,FALSE)))</f>
        <v>0</v>
      </c>
      <c r="J32" s="249">
        <f>IF($B32=0,0,IF(LEN($B32)=0,0,$G32*VLOOKUP($B32,PDC!$B$6:$I$74,6,FALSE)))</f>
        <v>0</v>
      </c>
    </row>
    <row r="33" spans="2:10" x14ac:dyDescent="0.3">
      <c r="B33" s="117" t="str">
        <f>PDC!B36</f>
        <v>OD04</v>
      </c>
      <c r="C33" s="291" t="str">
        <f>IF(B33=0,"",IF(LEN(B33)=0,"",(VLOOKUP(B33,PDC!$B$6:$I$74,2,FALSE))))</f>
        <v>Datapool NB-IoT (per 100Mbyte, zie NvI Ref. Nr. 203)</v>
      </c>
      <c r="D33" s="292"/>
      <c r="E33" s="337"/>
      <c r="F33" s="99"/>
      <c r="G33" s="119">
        <f>'Mobiel&amp;overig'!G8</f>
        <v>0</v>
      </c>
      <c r="H33" s="99"/>
      <c r="I33" s="249">
        <f>IF($B33=0,0,IF(LEN($B33)=0,0,$G33*VLOOKUP($B33,PDC!$B$6:$I$74,5,FALSE)))</f>
        <v>0</v>
      </c>
      <c r="J33" s="249">
        <f>IF($B33=0,0,IF(LEN($B33)=0,0,$G33*VLOOKUP($B33,PDC!$B$6:$I$74,6,FALSE)))</f>
        <v>0</v>
      </c>
    </row>
    <row r="34" spans="2:10" x14ac:dyDescent="0.3">
      <c r="B34" s="117" t="str">
        <f>PDC!B37</f>
        <v>OD05</v>
      </c>
      <c r="C34" s="291" t="str">
        <f>IF(B34=0,"",IF(LEN(B34)=0,"",(VLOOKUP(B34,PDC!$B$6:$I$74,2,FALSE))))</f>
        <v xml:space="preserve">[T-W 30] Abonnement "Oplossing verbeterde beschikbaarheid en dekking" Zie Bijlage 2 par 7.1 </v>
      </c>
      <c r="D34" s="292"/>
      <c r="E34" s="337"/>
      <c r="F34" s="99"/>
      <c r="G34" s="119">
        <f>'Mobiel&amp;overig'!G9</f>
        <v>0</v>
      </c>
      <c r="H34" s="99"/>
      <c r="I34" s="249">
        <f>IF($B34=0,0,IF(LEN($B34)=0,0,$G34*VLOOKUP($B34,PDC!$B$6:$I$74,5,FALSE)))</f>
        <v>0</v>
      </c>
      <c r="J34" s="249">
        <f>IF($B34=0,0,IF(LEN($B34)=0,0,$G34*VLOOKUP($B34,PDC!$B$6:$I$74,6,FALSE)))</f>
        <v>0</v>
      </c>
    </row>
    <row r="35" spans="2:10" x14ac:dyDescent="0.3">
      <c r="B35" s="117" t="str">
        <f>PDC!B38</f>
        <v>OD06</v>
      </c>
      <c r="C35" s="291" t="str">
        <f>IF(B35=0,"",IF(LEN(B35)=0,"",(VLOOKUP(B35,PDC!$B$6:$I$74,2,FALSE))))</f>
        <v xml:space="preserve">[T-W 30] Datapool (per Gbyte) "Oplossing verbeterde beschikbaarheid en dekking" Zie Bijlage 2 par 7.1 </v>
      </c>
      <c r="D35" s="292"/>
      <c r="E35" s="337"/>
      <c r="F35" s="99"/>
      <c r="G35" s="119">
        <f>'Mobiel&amp;overig'!G10</f>
        <v>0</v>
      </c>
      <c r="H35" s="99"/>
      <c r="I35" s="249">
        <f>IF($B35=0,0,IF(LEN($B35)=0,0,$G35*VLOOKUP($B35,PDC!$B$6:$I$74,5,FALSE)))</f>
        <v>0</v>
      </c>
      <c r="J35" s="255"/>
    </row>
    <row r="36" spans="2:10" ht="38.25" customHeight="1" x14ac:dyDescent="0.3">
      <c r="B36" s="117" t="str">
        <f>PDC!B39</f>
        <v>OD07</v>
      </c>
      <c r="C36" s="334" t="str">
        <f>IF(B36=0,"",IF(LEN(B36)=0,"",(VLOOKUP(B36,PDC!$B$6:$I$74,2,FALSE))))</f>
        <v>Inrichting 1e private APN incl. inrichting, beheer en radius koppeling, excl. vaste dataverbinding. Vaste dataverbinding naar keuze Deelnemer (Zie PDC Vaste dataverbindingen)</v>
      </c>
      <c r="D36" s="286"/>
      <c r="E36" s="335"/>
      <c r="F36" s="100"/>
      <c r="G36" s="119">
        <f>'Mobiel&amp;overig'!G11</f>
        <v>0</v>
      </c>
      <c r="H36" s="100"/>
      <c r="I36" s="249">
        <f>IF($B36=0,0,IF(LEN($B36)=0,0,$G36*VLOOKUP($B36,PDC!$B$6:$I$74,5,FALSE)))</f>
        <v>0</v>
      </c>
      <c r="J36" s="249">
        <f>IF($B36=0,0,IF(LEN($B36)=0,0,$G36*VLOOKUP($B36,PDC!$B$6:$I$74,6,FALSE)))</f>
        <v>0</v>
      </c>
    </row>
    <row r="37" spans="2:10" ht="12.9" thickBot="1" x14ac:dyDescent="0.35">
      <c r="B37" s="118" t="str">
        <f>PDC!B40</f>
        <v>OD08</v>
      </c>
      <c r="C37" s="300" t="str">
        <f>IF(B37=0,"",IF(LEN(B37)=0,"",(VLOOKUP(B37,PDC!$B$6:$I$74,2,FALSE))))</f>
        <v>Inrichting volgende private APN's op bestaande koppeling</v>
      </c>
      <c r="D37" s="301"/>
      <c r="E37" s="336"/>
      <c r="F37" s="99"/>
      <c r="G37" s="167">
        <f>'Mobiel&amp;overig'!G12</f>
        <v>0</v>
      </c>
      <c r="H37" s="99"/>
      <c r="I37" s="249">
        <f>IF($B37=0,0,IF(LEN($B37)=0,0,$G37*VLOOKUP($B37,PDC!$B$6:$I$74,5,FALSE)))</f>
        <v>0</v>
      </c>
      <c r="J37" s="249">
        <f>IF($B37=0,0,IF(LEN($B37)=0,0,$G37*VLOOKUP($B37,PDC!$B$6:$I$74,6,FALSE)))</f>
        <v>0</v>
      </c>
    </row>
    <row r="38" spans="2:10" x14ac:dyDescent="0.3">
      <c r="C38" s="263"/>
      <c r="D38" s="263"/>
      <c r="E38" s="263"/>
      <c r="F38" s="109"/>
      <c r="G38" s="109"/>
      <c r="H38" s="109"/>
    </row>
    <row r="40" spans="2:10" ht="20.6" thickBot="1" x14ac:dyDescent="0.55000000000000004">
      <c r="B40" s="103" t="str">
        <f>PDC!B50</f>
        <v>Uurtarieven additionele dienst</v>
      </c>
      <c r="C40" s="104"/>
      <c r="D40" s="104"/>
      <c r="E40" s="104"/>
      <c r="F40" s="104"/>
      <c r="G40" s="104"/>
      <c r="H40" s="104"/>
      <c r="I40" s="104"/>
    </row>
    <row r="41" spans="2:10" ht="23.6" thickBot="1" x14ac:dyDescent="0.35">
      <c r="B41" s="29" t="s">
        <v>33</v>
      </c>
      <c r="C41" s="274" t="s">
        <v>35</v>
      </c>
      <c r="D41" s="275"/>
      <c r="E41" s="276"/>
      <c r="F41" s="94"/>
      <c r="G41" s="29" t="s">
        <v>98</v>
      </c>
      <c r="H41" s="94"/>
      <c r="I41" s="29" t="s">
        <v>147</v>
      </c>
    </row>
    <row r="42" spans="2:10" x14ac:dyDescent="0.3">
      <c r="B42" s="92" t="str">
        <f>PDC!B52</f>
        <v>UU01</v>
      </c>
      <c r="C42" s="271" t="str">
        <f>IF(B42=0,"",IF(LEN(B42)=0,"",(VLOOKUP(B42,PDC!$B$6:$I$74,2,FALSE))))</f>
        <v>Engineer</v>
      </c>
      <c r="D42" s="272"/>
      <c r="E42" s="273"/>
      <c r="F42" s="101"/>
      <c r="G42" s="119">
        <f>'Mobiel&amp;overig'!G17</f>
        <v>0</v>
      </c>
      <c r="H42" s="101"/>
      <c r="I42" s="249">
        <f>IF($B42=0,0,IF(LEN($B42)=0,0,$G42*VLOOKUP($B42,PDC!$B$6:$I$74,5,FALSE)))</f>
        <v>0</v>
      </c>
    </row>
    <row r="43" spans="2:10" ht="12.75" customHeight="1" x14ac:dyDescent="0.3">
      <c r="B43" s="92" t="str">
        <f>PDC!B53</f>
        <v>UU02</v>
      </c>
      <c r="C43" s="264" t="str">
        <f>IF(B43=0,"",IF(LEN(B43)=0,"",(VLOOKUP(B43,PDC!$B$6:$I$74,2,FALSE))))</f>
        <v>Projectleider/ Adviseur Telecommunicatie</v>
      </c>
      <c r="D43" s="265"/>
      <c r="E43" s="266"/>
      <c r="F43" s="102"/>
      <c r="G43" s="119">
        <f>'Mobiel&amp;overig'!G18</f>
        <v>0</v>
      </c>
      <c r="H43" s="102"/>
      <c r="I43" s="249">
        <f>IF($B43=0,0,IF(LEN($B43)=0,0,$G43*VLOOKUP($B43,PDC!$B$6:$I$74,5,FALSE)))</f>
        <v>0</v>
      </c>
    </row>
    <row r="44" spans="2:10" x14ac:dyDescent="0.3">
      <c r="B44" s="92" t="str">
        <f>PDC!B54</f>
        <v>UU03</v>
      </c>
      <c r="C44" s="264" t="str">
        <f>IF(B44=0,"",IF(LEN(B44)=0,"",(VLOOKUP(B44,PDC!$B$6:$I$74,2,FALSE))))</f>
        <v>Migratie coordinator</v>
      </c>
      <c r="D44" s="265"/>
      <c r="E44" s="266"/>
      <c r="F44" s="102"/>
      <c r="G44" s="119">
        <f>'Mobiel&amp;overig'!G19</f>
        <v>0</v>
      </c>
      <c r="H44" s="102"/>
      <c r="I44" s="249">
        <f>IF($B44=0,0,IF(LEN($B44)=0,0,$G44*VLOOKUP($B44,PDC!$B$6:$I$74,5,FALSE)))</f>
        <v>0</v>
      </c>
    </row>
    <row r="45" spans="2:10" x14ac:dyDescent="0.3">
      <c r="B45" s="92">
        <f>PDC!B55</f>
        <v>0</v>
      </c>
      <c r="C45" s="264" t="str">
        <f>IF(B45=0,"",IF(LEN(B45)=0,"",(VLOOKUP(B45,PDC!$B$6:$I$74,2,FALSE))))</f>
        <v/>
      </c>
      <c r="D45" s="265"/>
      <c r="E45" s="266"/>
      <c r="F45" s="102"/>
      <c r="G45" s="119">
        <f>'Mobiel&amp;overig'!G20</f>
        <v>0</v>
      </c>
      <c r="H45" s="102"/>
      <c r="I45" s="249">
        <f>IF($B45=0,0,IF(LEN($B45)=0,0,$G45*VLOOKUP($B45,PDC!$B$6:$I$74,5,FALSE)))</f>
        <v>0</v>
      </c>
    </row>
    <row r="46" spans="2:10" ht="12.9" thickBot="1" x14ac:dyDescent="0.35">
      <c r="B46" s="92">
        <f>PDC!B56</f>
        <v>0</v>
      </c>
      <c r="C46" s="267" t="str">
        <f>IF(B46=0,"",IF(LEN(B46)=0,"",(VLOOKUP(B46,PDC!$B$6:$I$74,2,FALSE))))</f>
        <v/>
      </c>
      <c r="D46" s="268"/>
      <c r="E46" s="269"/>
      <c r="F46" s="102"/>
      <c r="G46" s="167">
        <f>'Mobiel&amp;overig'!G21</f>
        <v>0</v>
      </c>
      <c r="H46" s="102"/>
      <c r="I46" s="249">
        <f>IF($B46=0,0,IF(LEN($B46)=0,0,$G46*VLOOKUP($B46,PDC!$B$6:$I$74,5,FALSE)))</f>
        <v>0</v>
      </c>
    </row>
    <row r="49" spans="2:9" ht="20.6" thickBot="1" x14ac:dyDescent="0.55000000000000004">
      <c r="B49" s="103" t="str">
        <f>PDC!B59</f>
        <v>Standaard wijzigingen en beheer</v>
      </c>
      <c r="C49" s="104"/>
      <c r="D49" s="104"/>
      <c r="E49" s="104"/>
      <c r="F49" s="104"/>
      <c r="G49" s="104"/>
      <c r="H49" s="104"/>
      <c r="I49" s="104"/>
    </row>
    <row r="50" spans="2:9" ht="35.15" thickBot="1" x14ac:dyDescent="0.35">
      <c r="B50" s="29" t="s">
        <v>33</v>
      </c>
      <c r="C50" s="274" t="s">
        <v>35</v>
      </c>
      <c r="D50" s="275"/>
      <c r="E50" s="276"/>
      <c r="F50" s="94"/>
      <c r="G50" s="29" t="s">
        <v>99</v>
      </c>
      <c r="H50" s="94"/>
      <c r="I50" s="29" t="s">
        <v>183</v>
      </c>
    </row>
    <row r="51" spans="2:9" ht="25.5" customHeight="1" x14ac:dyDescent="0.3">
      <c r="B51" s="110" t="str">
        <f>PDC!B61</f>
        <v>SW01</v>
      </c>
      <c r="C51" s="271" t="str">
        <f>IF(B51=0,"",IF(LEN(B51)=0,"",(VLOOKUP(B51,PDC!$B$6:$I$74,2,FALSE))))</f>
        <v>Meerkosten incidentoplossing buiten het Service window (Zie bijlage 2 paragraaf 9.3.1 vraag [T-V 10])</v>
      </c>
      <c r="D51" s="272"/>
      <c r="E51" s="273"/>
      <c r="F51" s="101"/>
      <c r="G51" s="121">
        <f>'Mobiel&amp;overig'!G26</f>
        <v>0</v>
      </c>
      <c r="H51" s="101"/>
      <c r="I51" s="249">
        <f>IF($B51=0,0,IF(LEN($B51)=0,0,$G51*VLOOKUP($B51,PDC!$B$6:$I$74,5,FALSE)))</f>
        <v>0</v>
      </c>
    </row>
    <row r="52" spans="2:9" ht="12.75" customHeight="1" x14ac:dyDescent="0.3">
      <c r="B52" s="110" t="str">
        <f>PDC!B62</f>
        <v>SW02</v>
      </c>
      <c r="C52" s="264" t="str">
        <f>IF(B52=0,"",IF(LEN(B52)=0,"",(VLOOKUP(B52,PDC!$B$6:$I$74,2,FALSE))))</f>
        <v>Levering dataverbinding van tijdelijke aard (Zie Bijlage 2 paragraaf 6.1), tarief per week</v>
      </c>
      <c r="D52" s="265"/>
      <c r="E52" s="266"/>
      <c r="F52" s="102"/>
      <c r="G52" s="121">
        <f>'Mobiel&amp;overig'!G27</f>
        <v>0</v>
      </c>
      <c r="H52" s="102"/>
      <c r="I52" s="249">
        <f>IF($B52=0,0,IF(LEN($B52)=0,0,$G52*VLOOKUP($B52,PDC!$B$6:$I$74,5,FALSE)))</f>
        <v>0</v>
      </c>
    </row>
    <row r="53" spans="2:9" x14ac:dyDescent="0.3">
      <c r="B53" s="110" t="str">
        <f>PDC!B63</f>
        <v>SW03</v>
      </c>
      <c r="C53" s="264" t="str">
        <f>IF(B53=0,"",IF(LEN(B53)=0,"",(VLOOKUP(B53,PDC!$B$6:$I$74,2,FALSE))))</f>
        <v>Capaciteit up-of downgrade</v>
      </c>
      <c r="D53" s="265"/>
      <c r="E53" s="266"/>
      <c r="F53" s="102"/>
      <c r="G53" s="121">
        <f>'Mobiel&amp;overig'!G28</f>
        <v>0</v>
      </c>
      <c r="H53" s="102"/>
      <c r="I53" s="249">
        <f>IF($B53=0,0,IF(LEN($B53)=0,0,$G53*VLOOKUP($B53,PDC!$B$6:$I$74,5,FALSE)))</f>
        <v>0</v>
      </c>
    </row>
    <row r="54" spans="2:9" x14ac:dyDescent="0.3">
      <c r="B54" s="110" t="str">
        <f>PDC!B64</f>
        <v>SW04</v>
      </c>
      <c r="C54" s="264" t="str">
        <f>IF(B54=0,"",IF(LEN(B54)=0,"",(VLOOKUP(B54,PDC!$B$6:$I$74,2,FALSE))))</f>
        <v>Verhuizing binnen locatie</v>
      </c>
      <c r="D54" s="265"/>
      <c r="E54" s="266"/>
      <c r="F54" s="102"/>
      <c r="G54" s="121">
        <f>'Mobiel&amp;overig'!G29</f>
        <v>0</v>
      </c>
      <c r="H54" s="102"/>
      <c r="I54" s="249">
        <f>IF($B54=0,0,IF(LEN($B54)=0,0,$G54*VLOOKUP($B54,PDC!$B$6:$I$74,5,FALSE)))</f>
        <v>0</v>
      </c>
    </row>
    <row r="55" spans="2:9" x14ac:dyDescent="0.3">
      <c r="B55" s="110" t="str">
        <f>PDC!B65</f>
        <v>SW05</v>
      </c>
      <c r="C55" s="264" t="str">
        <f>IF(B55=0,"",IF(LEN(B55)=0,"",(VLOOKUP(B55,PDC!$B$6:$I$74,2,FALSE))))</f>
        <v>Verhuizing van een locatie (parallelle opbouw)</v>
      </c>
      <c r="D55" s="265"/>
      <c r="E55" s="266"/>
      <c r="F55" s="102"/>
      <c r="G55" s="121">
        <f>'Mobiel&amp;overig'!G30</f>
        <v>0</v>
      </c>
      <c r="H55" s="102"/>
      <c r="I55" s="249">
        <f>IF($B55=0,0,IF(LEN($B55)=0,0,$G55*VLOOKUP($B55,PDC!$B$6:$I$74,5,FALSE)))</f>
        <v>0</v>
      </c>
    </row>
    <row r="56" spans="2:9" ht="12.75" customHeight="1" x14ac:dyDescent="0.3">
      <c r="B56" s="110" t="str">
        <f>PDC!B66</f>
        <v>SW06</v>
      </c>
      <c r="C56" s="264" t="str">
        <f>IF(B56=0,"",IF(LEN(B56)=0,"",(VLOOKUP(B56,PDC!$B$6:$I$74,2,FALSE))))</f>
        <v>Opheffen en verlaten locatie incl. verwijderen aansluitpunt</v>
      </c>
      <c r="D56" s="265"/>
      <c r="E56" s="266"/>
      <c r="F56" s="102"/>
      <c r="G56" s="121">
        <f>'Mobiel&amp;overig'!G31</f>
        <v>0</v>
      </c>
      <c r="H56" s="102"/>
      <c r="I56" s="249">
        <f>IF($B56=0,0,IF(LEN($B56)=0,0,$G56*VLOOKUP($B56,PDC!$B$6:$I$74,5,FALSE)))</f>
        <v>0</v>
      </c>
    </row>
    <row r="57" spans="2:9" x14ac:dyDescent="0.3">
      <c r="B57" s="110" t="str">
        <f>PDC!B67</f>
        <v>SW07</v>
      </c>
      <c r="C57" s="264" t="str">
        <f>IF(B57=0,"",IF(LEN(B57)=0,"",(VLOOKUP(B57,PDC!$B$6:$I$74,2,FALSE))))</f>
        <v>Klein informatieverzoek (inspanning maximaal 4 uur)</v>
      </c>
      <c r="D57" s="265"/>
      <c r="E57" s="266"/>
      <c r="F57" s="102"/>
      <c r="G57" s="121">
        <f>'Mobiel&amp;overig'!G32</f>
        <v>0</v>
      </c>
      <c r="H57" s="102"/>
      <c r="I57" s="249">
        <f>IF($B57=0,0,IF(LEN($B57)=0,0,$G57*VLOOKUP($B57,PDC!$B$6:$I$74,5,FALSE)))</f>
        <v>0</v>
      </c>
    </row>
    <row r="58" spans="2:9" ht="12.75" customHeight="1" x14ac:dyDescent="0.3">
      <c r="B58" s="110" t="str">
        <f>PDC!B68</f>
        <v>SW08</v>
      </c>
      <c r="C58" s="264" t="str">
        <f>IF(B58=0,"",IF(LEN(B58)=0,"",(VLOOKUP(B58,PDC!$B$6:$I$74,2,FALSE))))</f>
        <v>Wijzigen CPE configuratie op afstand voor 1-10 locaties.</v>
      </c>
      <c r="D58" s="265"/>
      <c r="E58" s="266"/>
      <c r="F58" s="102"/>
      <c r="G58" s="121">
        <f>'Mobiel&amp;overig'!G33</f>
        <v>0</v>
      </c>
      <c r="H58" s="102"/>
      <c r="I58" s="249">
        <f>IF($B58=0,0,IF(LEN($B58)=0,0,$G58*VLOOKUP($B58,PDC!$B$6:$I$74,5,FALSE)))</f>
        <v>0</v>
      </c>
    </row>
    <row r="59" spans="2:9" ht="12.75" customHeight="1" x14ac:dyDescent="0.3">
      <c r="B59" s="110" t="str">
        <f>PDC!B69</f>
        <v>SW09</v>
      </c>
      <c r="C59" s="264" t="str">
        <f>IF(B59=0,"",IF(LEN(B59)=0,"",(VLOOKUP(B59,PDC!$B$6:$I$74,2,FALSE))))</f>
        <v>Wijzigen CPE configuratie op afstand voor meer dan 10 locaties</v>
      </c>
      <c r="D59" s="265"/>
      <c r="E59" s="266"/>
      <c r="F59" s="102"/>
      <c r="G59" s="121">
        <f>'Mobiel&amp;overig'!G34</f>
        <v>0</v>
      </c>
      <c r="H59" s="102"/>
      <c r="I59" s="249">
        <f>IF($B59=0,0,IF(LEN($B59)=0,0,$G59*VLOOKUP($B59,PDC!$B$6:$I$74,5,FALSE)))</f>
        <v>0</v>
      </c>
    </row>
    <row r="60" spans="2:9" x14ac:dyDescent="0.3">
      <c r="B60" s="110" t="str">
        <f>PDC!B70</f>
        <v>SW10</v>
      </c>
      <c r="C60" s="264" t="str">
        <f>IF(B60=0,"",IF(LEN(B60)=0,"",(VLOOKUP(B60,PDC!$B$6:$I$74,2,FALSE))))</f>
        <v>Leveren extra VPN (op ≤ 10 locaties)</v>
      </c>
      <c r="D60" s="265"/>
      <c r="E60" s="266"/>
      <c r="F60" s="102"/>
      <c r="G60" s="121">
        <f>'Mobiel&amp;overig'!G35</f>
        <v>0</v>
      </c>
      <c r="H60" s="102"/>
      <c r="I60" s="249">
        <f>IF($B60=0,0,IF(LEN($B60)=0,0,$G60*VLOOKUP($B60,PDC!$B$6:$I$74,5,FALSE)))</f>
        <v>0</v>
      </c>
    </row>
    <row r="61" spans="2:9" x14ac:dyDescent="0.3">
      <c r="B61" s="110" t="str">
        <f>PDC!B71</f>
        <v>SW11</v>
      </c>
      <c r="C61" s="264" t="str">
        <f>IF(B61=0,"",IF(LEN(B61)=0,"",(VLOOKUP(B61,PDC!$B$6:$I$74,2,FALSE))))</f>
        <v>Leveren extra VPN (op &gt; 10 locaties)</v>
      </c>
      <c r="D61" s="265"/>
      <c r="E61" s="266"/>
      <c r="F61" s="102"/>
      <c r="G61" s="121">
        <f>'Mobiel&amp;overig'!G36</f>
        <v>0</v>
      </c>
      <c r="H61" s="102"/>
      <c r="I61" s="249">
        <f>IF($B61=0,0,IF(LEN($B61)=0,0,$G61*VLOOKUP($B61,PDC!$B$6:$I$74,5,FALSE)))</f>
        <v>0</v>
      </c>
    </row>
    <row r="62" spans="2:9" x14ac:dyDescent="0.3">
      <c r="B62" s="110" t="str">
        <f>PDC!B72</f>
        <v>SW12</v>
      </c>
      <c r="C62" s="264" t="str">
        <f>IF(B62=0,"",IF(LEN(B62)=0,"",(VLOOKUP(B62,PDC!$B$6:$I$74,2,FALSE))))</f>
        <v>Site survey op locatie (op verzoek van Deelnemer)</v>
      </c>
      <c r="D62" s="265"/>
      <c r="E62" s="266"/>
      <c r="F62" s="102"/>
      <c r="G62" s="121">
        <f>'Mobiel&amp;overig'!G37</f>
        <v>0</v>
      </c>
      <c r="H62" s="102"/>
      <c r="I62" s="249">
        <f>IF($B62=0,0,IF(LEN($B62)=0,0,$G62*VLOOKUP($B62,PDC!$B$6:$I$74,5,FALSE)))</f>
        <v>0</v>
      </c>
    </row>
    <row r="63" spans="2:9" x14ac:dyDescent="0.3">
      <c r="B63" s="110" t="str">
        <f>PDC!B73</f>
        <v>SW13</v>
      </c>
      <c r="C63" s="264" t="str">
        <f>IF(B63=0,"",IF(LEN(B63)=0,"",(VLOOKUP(B63,PDC!$B$6:$I$74,2,FALSE))))</f>
        <v>Fysieke wijziging CPE configuratie op locatie</v>
      </c>
      <c r="D63" s="265"/>
      <c r="E63" s="266"/>
      <c r="F63" s="102"/>
      <c r="G63" s="121">
        <f>'Mobiel&amp;overig'!G38</f>
        <v>0</v>
      </c>
      <c r="H63" s="102"/>
      <c r="I63" s="249">
        <f>IF($B63=0,0,IF(LEN($B63)=0,0,$G63*VLOOKUP($B63,PDC!$B$6:$I$74,5,FALSE)))</f>
        <v>0</v>
      </c>
    </row>
    <row r="64" spans="2:9" ht="12.75" customHeight="1" thickBot="1" x14ac:dyDescent="0.35">
      <c r="B64" s="110" t="str">
        <f>PDC!B74</f>
        <v>SW14</v>
      </c>
      <c r="C64" s="267" t="str">
        <f>IF(B64=0,"",IF(LEN(B64)=0,"",(VLOOKUP(B64,PDC!$B$6:$I$74,2,FALSE))))</f>
        <v>Vervalt (Zie NvI Ref. Nr. 73)</v>
      </c>
      <c r="D64" s="268"/>
      <c r="E64" s="269"/>
      <c r="F64" s="102"/>
      <c r="G64" s="168">
        <f>'Mobiel&amp;overig'!G39</f>
        <v>0</v>
      </c>
      <c r="H64" s="102"/>
      <c r="I64" s="249">
        <f>IF($B64=0,0,IF(LEN($B64)=0,0,$G64*VLOOKUP($B64,PDC!$B$6:$I$74,5,FALSE)))</f>
        <v>0</v>
      </c>
    </row>
  </sheetData>
  <sheetProtection algorithmName="SHA-512" hashValue="Z5WQunvOY4rJXuOYXo6FrY1ItV9wCfRBlP4FXezYDh4/1jSjls7GpmSz/phbB0Ks07hVvXV56Z6JbDsMl37Hvg==" saltValue="Y7P+tX83pt97fQVYUWQDOA==" spinCount="100000" sheet="1" objects="1" scenarios="1"/>
  <mergeCells count="35">
    <mergeCell ref="C35:E35"/>
    <mergeCell ref="B28:D28"/>
    <mergeCell ref="E28:G28"/>
    <mergeCell ref="G25:H25"/>
    <mergeCell ref="H28:J28"/>
    <mergeCell ref="C29:E29"/>
    <mergeCell ref="C30:E30"/>
    <mergeCell ref="C31:E31"/>
    <mergeCell ref="C34:E34"/>
    <mergeCell ref="C32:E32"/>
    <mergeCell ref="C33:E33"/>
    <mergeCell ref="C41:E41"/>
    <mergeCell ref="C42:E42"/>
    <mergeCell ref="C43:E43"/>
    <mergeCell ref="C44:E44"/>
    <mergeCell ref="C36:E36"/>
    <mergeCell ref="C37:E37"/>
    <mergeCell ref="C38:E38"/>
    <mergeCell ref="C59:E59"/>
    <mergeCell ref="C45:E45"/>
    <mergeCell ref="C46:E46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60:E60"/>
    <mergeCell ref="C61:E61"/>
    <mergeCell ref="C62:E62"/>
    <mergeCell ref="C63:E63"/>
    <mergeCell ref="C64:E64"/>
  </mergeCell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>
    <oddHeader>&amp;L&amp;F&amp;C&amp;A&amp;RPagina &amp;P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96"/>
  <sheetViews>
    <sheetView zoomScaleNormal="100" workbookViewId="0"/>
  </sheetViews>
  <sheetFormatPr defaultColWidth="9.15234375" defaultRowHeight="12.45" x14ac:dyDescent="0.3"/>
  <cols>
    <col min="1" max="2" width="9.15234375" style="19"/>
    <col min="3" max="3" width="46.69140625" style="20" customWidth="1"/>
    <col min="4" max="4" width="15.84375" style="19" customWidth="1"/>
    <col min="5" max="5" width="30.53515625" style="19" customWidth="1"/>
    <col min="6" max="6" width="7.15234375" style="108" customWidth="1"/>
    <col min="7" max="7" width="15.3046875" style="108" customWidth="1"/>
    <col min="8" max="8" width="25" style="19" customWidth="1"/>
    <col min="9" max="9" width="22.53515625" style="19" customWidth="1"/>
    <col min="10" max="10" width="20.3828125" style="108" customWidth="1"/>
    <col min="11" max="11" width="31.3828125" style="19" bestFit="1" customWidth="1"/>
    <col min="12" max="12" width="16.3828125" style="19" customWidth="1"/>
    <col min="13" max="16384" width="9.15234375" style="19"/>
  </cols>
  <sheetData>
    <row r="1" spans="2:12" x14ac:dyDescent="0.3">
      <c r="G1" s="338"/>
      <c r="H1" s="338"/>
      <c r="I1" s="21"/>
      <c r="J1" s="21"/>
      <c r="K1" s="164"/>
      <c r="L1" s="95"/>
    </row>
    <row r="2" spans="2:12" x14ac:dyDescent="0.3">
      <c r="H2" s="108"/>
      <c r="J2" s="19"/>
    </row>
    <row r="3" spans="2:12" ht="36.9" thickBot="1" x14ac:dyDescent="0.55000000000000004">
      <c r="B3" s="107" t="s">
        <v>136</v>
      </c>
      <c r="C3" s="105"/>
      <c r="D3" s="104"/>
      <c r="E3" s="104"/>
      <c r="F3" s="104"/>
      <c r="G3" s="104"/>
      <c r="H3" s="181" t="s">
        <v>182</v>
      </c>
      <c r="I3" s="181" t="s">
        <v>163</v>
      </c>
      <c r="J3" s="181" t="s">
        <v>144</v>
      </c>
    </row>
    <row r="4" spans="2:12" x14ac:dyDescent="0.3">
      <c r="C4" s="19"/>
      <c r="F4" s="19"/>
      <c r="G4" s="19"/>
      <c r="J4" s="19"/>
    </row>
    <row r="5" spans="2:12" ht="17.600000000000001" x14ac:dyDescent="0.4">
      <c r="C5" s="172" t="s">
        <v>139</v>
      </c>
      <c r="D5" s="172" t="s">
        <v>128</v>
      </c>
      <c r="E5" s="235">
        <v>0.6</v>
      </c>
      <c r="F5" s="19"/>
      <c r="G5" s="19"/>
      <c r="H5" s="22"/>
      <c r="J5" s="22"/>
    </row>
    <row r="6" spans="2:12" ht="14.15" x14ac:dyDescent="0.35">
      <c r="C6" s="160" t="s">
        <v>141</v>
      </c>
      <c r="D6" s="161">
        <f>SUM(H30:H41)+SUM(H46:H48)</f>
        <v>0</v>
      </c>
      <c r="E6" s="163">
        <f>$E$5</f>
        <v>0.6</v>
      </c>
      <c r="G6" s="160"/>
      <c r="H6" s="246">
        <f>D6*E6</f>
        <v>0</v>
      </c>
      <c r="J6" s="95"/>
    </row>
    <row r="7" spans="2:12" ht="14.15" x14ac:dyDescent="0.35">
      <c r="C7" s="160" t="s">
        <v>162</v>
      </c>
      <c r="D7" s="161">
        <f>SUM(I30:I41)+SUM(I46:I48)</f>
        <v>0</v>
      </c>
      <c r="E7" s="163">
        <f>$E$5</f>
        <v>0.6</v>
      </c>
      <c r="G7" s="160"/>
      <c r="H7" s="95"/>
      <c r="I7" s="246">
        <f>D7*E7</f>
        <v>0</v>
      </c>
      <c r="J7" s="19"/>
    </row>
    <row r="8" spans="2:12" ht="14.15" x14ac:dyDescent="0.35">
      <c r="C8" s="160" t="s">
        <v>143</v>
      </c>
      <c r="D8" s="161">
        <f>SUM(H53:H55)</f>
        <v>0</v>
      </c>
      <c r="E8" s="163">
        <f>$E$5</f>
        <v>0.6</v>
      </c>
      <c r="G8" s="160"/>
      <c r="H8" s="95"/>
      <c r="J8" s="246">
        <f>D8*E8</f>
        <v>0</v>
      </c>
    </row>
    <row r="9" spans="2:12" ht="14.15" x14ac:dyDescent="0.35">
      <c r="C9" s="19"/>
      <c r="F9" s="19"/>
      <c r="G9" s="19"/>
      <c r="H9" s="179"/>
      <c r="J9" s="179"/>
    </row>
    <row r="10" spans="2:12" ht="17.600000000000001" x14ac:dyDescent="0.4">
      <c r="C10" s="172" t="s">
        <v>140</v>
      </c>
      <c r="D10" s="172" t="s">
        <v>128</v>
      </c>
      <c r="E10" s="182">
        <f>1-E5</f>
        <v>0.4</v>
      </c>
      <c r="F10" s="19"/>
      <c r="G10" s="19"/>
      <c r="H10" s="179"/>
      <c r="I10" s="95"/>
      <c r="J10" s="179"/>
    </row>
    <row r="11" spans="2:12" ht="14.15" x14ac:dyDescent="0.35">
      <c r="C11" s="160" t="s">
        <v>141</v>
      </c>
      <c r="D11" s="161">
        <f>SUM(K30:K41)+SUM(K46:K48)</f>
        <v>0</v>
      </c>
      <c r="E11" s="163">
        <f>$E$10</f>
        <v>0.4</v>
      </c>
      <c r="G11" s="160"/>
      <c r="H11" s="246">
        <f>D11*E11</f>
        <v>0</v>
      </c>
      <c r="J11" s="95"/>
    </row>
    <row r="12" spans="2:12" ht="14.15" x14ac:dyDescent="0.35">
      <c r="C12" s="160" t="s">
        <v>162</v>
      </c>
      <c r="D12" s="161">
        <f>SUM(L30:L41)+SUM(L46:L48)</f>
        <v>0</v>
      </c>
      <c r="E12" s="163">
        <f t="shared" ref="E12:E13" si="0">$E$10</f>
        <v>0.4</v>
      </c>
      <c r="G12" s="160"/>
      <c r="H12" s="95"/>
      <c r="I12" s="246">
        <f>D12*E12</f>
        <v>0</v>
      </c>
      <c r="J12" s="19"/>
    </row>
    <row r="13" spans="2:12" ht="14.15" x14ac:dyDescent="0.35">
      <c r="C13" s="160" t="s">
        <v>143</v>
      </c>
      <c r="D13" s="161">
        <f>SUM(K53:K55)</f>
        <v>0</v>
      </c>
      <c r="E13" s="163">
        <f t="shared" si="0"/>
        <v>0.4</v>
      </c>
      <c r="G13" s="160"/>
      <c r="H13" s="95"/>
      <c r="J13" s="246">
        <f>D13*E13</f>
        <v>0</v>
      </c>
    </row>
    <row r="14" spans="2:12" ht="14.15" x14ac:dyDescent="0.35">
      <c r="C14" s="19"/>
      <c r="F14" s="19"/>
      <c r="G14" s="19"/>
      <c r="H14" s="179"/>
      <c r="J14" s="179"/>
    </row>
    <row r="15" spans="2:12" ht="20.149999999999999" x14ac:dyDescent="0.5">
      <c r="C15" s="173" t="str">
        <f>PDC!B31</f>
        <v>Mobiele Dataverbindingen</v>
      </c>
      <c r="D15" s="106"/>
      <c r="E15" s="159"/>
      <c r="F15" s="19"/>
      <c r="G15" s="19"/>
      <c r="H15" s="179"/>
      <c r="J15" s="179"/>
    </row>
    <row r="16" spans="2:12" ht="14.15" x14ac:dyDescent="0.35">
      <c r="C16" s="160" t="s">
        <v>141</v>
      </c>
      <c r="D16" s="161"/>
      <c r="E16" s="162"/>
      <c r="F16" s="163"/>
      <c r="G16" s="160"/>
      <c r="H16" s="246">
        <f>SUM(H62:H69)</f>
        <v>0</v>
      </c>
      <c r="J16" s="179"/>
    </row>
    <row r="17" spans="2:12" ht="14.15" x14ac:dyDescent="0.35">
      <c r="C17" s="160" t="s">
        <v>165</v>
      </c>
      <c r="D17" s="161"/>
      <c r="E17" s="162"/>
      <c r="F17" s="163"/>
      <c r="G17" s="160"/>
      <c r="H17" s="179"/>
      <c r="J17" s="246">
        <f>SUM(I62:I69)</f>
        <v>0</v>
      </c>
    </row>
    <row r="18" spans="2:12" ht="14.15" x14ac:dyDescent="0.35">
      <c r="C18" s="19"/>
      <c r="F18" s="19"/>
      <c r="G18" s="19"/>
      <c r="H18" s="179"/>
      <c r="J18" s="179"/>
    </row>
    <row r="19" spans="2:12" ht="20.149999999999999" x14ac:dyDescent="0.5">
      <c r="C19" s="173" t="str">
        <f>PDC!B50</f>
        <v>Uurtarieven additionele dienst</v>
      </c>
      <c r="D19" s="106"/>
      <c r="E19" s="159"/>
      <c r="F19" s="19"/>
      <c r="G19" s="19"/>
      <c r="H19" s="179"/>
      <c r="J19" s="179"/>
    </row>
    <row r="20" spans="2:12" ht="14.15" x14ac:dyDescent="0.35">
      <c r="C20" s="160" t="s">
        <v>181</v>
      </c>
      <c r="D20" s="161"/>
      <c r="E20" s="162"/>
      <c r="F20" s="163"/>
      <c r="G20" s="160"/>
      <c r="H20" s="246">
        <f>SUM(H74:H78)</f>
        <v>0</v>
      </c>
      <c r="J20" s="95"/>
    </row>
    <row r="21" spans="2:12" ht="14.15" x14ac:dyDescent="0.35">
      <c r="C21" s="19"/>
      <c r="F21" s="19"/>
      <c r="G21" s="19"/>
      <c r="H21" s="179"/>
      <c r="J21" s="95"/>
    </row>
    <row r="22" spans="2:12" ht="20.149999999999999" x14ac:dyDescent="0.5">
      <c r="C22" s="173" t="str">
        <f>PDC!B59</f>
        <v>Standaard wijzigingen en beheer</v>
      </c>
      <c r="D22" s="106"/>
      <c r="E22" s="159"/>
      <c r="F22" s="19"/>
      <c r="G22" s="19"/>
      <c r="H22" s="179"/>
      <c r="J22" s="95"/>
    </row>
    <row r="23" spans="2:12" ht="14.6" thickBot="1" x14ac:dyDescent="0.4">
      <c r="C23" s="160" t="s">
        <v>148</v>
      </c>
      <c r="D23" s="161"/>
      <c r="E23" s="162"/>
      <c r="F23" s="163"/>
      <c r="G23" s="160"/>
      <c r="H23" s="247">
        <f>SUM(H83:H96)</f>
        <v>0</v>
      </c>
      <c r="I23" s="180"/>
      <c r="J23" s="180"/>
    </row>
    <row r="24" spans="2:12" ht="18.45" thickTop="1" thickBot="1" x14ac:dyDescent="0.45">
      <c r="C24" s="160"/>
      <c r="D24" s="161"/>
      <c r="E24" s="162"/>
      <c r="F24" s="163"/>
      <c r="G24" s="160"/>
      <c r="J24" s="19"/>
      <c r="K24" s="176" t="s">
        <v>138</v>
      </c>
    </row>
    <row r="25" spans="2:12" ht="20.6" thickBot="1" x14ac:dyDescent="0.55000000000000004">
      <c r="B25" s="107"/>
      <c r="C25" s="105"/>
      <c r="D25" s="104"/>
      <c r="E25" s="171" t="s">
        <v>137</v>
      </c>
      <c r="F25" s="236">
        <v>60</v>
      </c>
      <c r="G25" s="236" t="s">
        <v>62</v>
      </c>
      <c r="H25" s="174">
        <f>SUM(H6:H23)</f>
        <v>0</v>
      </c>
      <c r="I25" s="174">
        <f>SUM(I6:I23)</f>
        <v>0</v>
      </c>
      <c r="J25" s="174">
        <f>SUM(J6:J23)</f>
        <v>0</v>
      </c>
      <c r="K25" s="175">
        <f>$F$25*H25+J25+I25</f>
        <v>0</v>
      </c>
    </row>
    <row r="26" spans="2:12" x14ac:dyDescent="0.3">
      <c r="F26" s="19"/>
      <c r="G26" s="19"/>
      <c r="H26" s="18"/>
      <c r="J26" s="19"/>
    </row>
    <row r="27" spans="2:12" ht="12.9" thickBot="1" x14ac:dyDescent="0.35"/>
    <row r="28" spans="2:12" ht="20.6" thickBot="1" x14ac:dyDescent="0.55000000000000004">
      <c r="B28" s="107" t="str">
        <f>PDC!B4</f>
        <v>Vaste dataverbindingen (IP &amp; Ethernet VPN)</v>
      </c>
      <c r="C28" s="105"/>
      <c r="D28" s="104"/>
      <c r="E28" s="104"/>
      <c r="F28" s="104"/>
      <c r="G28" s="346" t="s">
        <v>126</v>
      </c>
      <c r="H28" s="347"/>
      <c r="I28" s="348"/>
      <c r="J28" s="346" t="s">
        <v>127</v>
      </c>
      <c r="K28" s="347"/>
      <c r="L28" s="348"/>
    </row>
    <row r="29" spans="2:12" ht="23.6" thickBot="1" x14ac:dyDescent="0.35">
      <c r="B29" s="29" t="s">
        <v>33</v>
      </c>
      <c r="C29" s="274" t="s">
        <v>35</v>
      </c>
      <c r="D29" s="275"/>
      <c r="E29" s="276"/>
      <c r="F29" s="96"/>
      <c r="G29" s="29" t="s">
        <v>100</v>
      </c>
      <c r="H29" s="29" t="s">
        <v>145</v>
      </c>
      <c r="I29" s="239" t="s">
        <v>164</v>
      </c>
      <c r="J29" s="29" t="s">
        <v>100</v>
      </c>
      <c r="K29" s="29" t="s">
        <v>145</v>
      </c>
      <c r="L29" s="239" t="s">
        <v>164</v>
      </c>
    </row>
    <row r="30" spans="2:12" x14ac:dyDescent="0.3">
      <c r="B30" s="189" t="str">
        <f>PDC!B6</f>
        <v>BD01</v>
      </c>
      <c r="C30" s="303" t="str">
        <f>IF(B30=0,"",IF(LEN(B30)=0,"",(VLOOKUP(B30,PDC!$B$6:$I$74,2,FALSE))))</f>
        <v>20Mb/s, Beheerprofiel Laag</v>
      </c>
      <c r="D30" s="304"/>
      <c r="E30" s="339"/>
      <c r="F30" s="97"/>
      <c r="G30" s="151">
        <v>400</v>
      </c>
      <c r="H30" s="248">
        <f>IF($B30=0,0,IF(LEN($B30)=0,0,$G30*VLOOKUP($B30,PDC!$B$6:$I$74,5,FALSE)))</f>
        <v>0</v>
      </c>
      <c r="I30" s="249">
        <f>IF($B30=0,0,IF(LEN($B30)=0,0,$G30*VLOOKUP($B30,PDC!$B$6:$I$74,6,FALSE)))</f>
        <v>0</v>
      </c>
      <c r="J30" s="151"/>
      <c r="K30" s="248">
        <f>IF($B30=0,0,IF(LEN($B30)=0,0,$J30*VLOOKUP($B30,PDC!$B$6:$I$74,5,FALSE)))</f>
        <v>0</v>
      </c>
      <c r="L30" s="249">
        <f>IF($B30=0,0,IF(LEN($B30)=0,0,$J30*VLOOKUP($B30,PDC!$B$6:$I$74,6,FALSE)))</f>
        <v>0</v>
      </c>
    </row>
    <row r="31" spans="2:12" x14ac:dyDescent="0.3">
      <c r="B31" s="193" t="str">
        <f>PDC!B7</f>
        <v>BD02</v>
      </c>
      <c r="C31" s="349" t="str">
        <f>IF(B31=0,"",IF(LEN(B31)=0,"",(VLOOKUP(B31,PDC!$B$6:$I$74,2,FALSE))))</f>
        <v>20Mb/s, Beheerprofiel Standaard</v>
      </c>
      <c r="D31" s="350"/>
      <c r="E31" s="351"/>
      <c r="F31" s="97"/>
      <c r="G31" s="152">
        <v>100</v>
      </c>
      <c r="H31" s="249">
        <f>IF($B31=0,0,IF(LEN($B31)=0,0,$G31*VLOOKUP($B31,PDC!$B$6:$I$74,5,FALSE)))</f>
        <v>0</v>
      </c>
      <c r="I31" s="249">
        <f>IF($B31=0,0,IF(LEN($B31)=0,0,$G31*VLOOKUP($B31,PDC!$B$6:$I$74,6,FALSE)))</f>
        <v>0</v>
      </c>
      <c r="J31" s="152">
        <v>500</v>
      </c>
      <c r="K31" s="249">
        <f>IF($B31=0,0,IF(LEN($B31)=0,0,$J31*VLOOKUP($B31,PDC!$B$6:$I$74,5,FALSE)))</f>
        <v>0</v>
      </c>
      <c r="L31" s="249">
        <f>IF($B31=0,0,IF(LEN($B31)=0,0,$J31*VLOOKUP($B31,PDC!$B$6:$I$74,6,FALSE)))</f>
        <v>0</v>
      </c>
    </row>
    <row r="32" spans="2:12" x14ac:dyDescent="0.3">
      <c r="B32" s="193" t="str">
        <f>PDC!B8</f>
        <v>BD03</v>
      </c>
      <c r="C32" s="349" t="str">
        <f>IF(B32=0,"",IF(LEN(B32)=0,"",(VLOOKUP(B32,PDC!$B$6:$I$74,2,FALSE))))</f>
        <v>20Mb/s, Beheerprofiel Hoog</v>
      </c>
      <c r="D32" s="350"/>
      <c r="E32" s="351"/>
      <c r="F32" s="97"/>
      <c r="G32" s="152">
        <v>80</v>
      </c>
      <c r="H32" s="249">
        <f>IF($B32=0,0,IF(LEN($B32)=0,0,$G32*VLOOKUP($B32,PDC!$B$6:$I$74,5,FALSE)))</f>
        <v>0</v>
      </c>
      <c r="I32" s="249">
        <f>IF($B32=0,0,IF(LEN($B32)=0,0,$G32*VLOOKUP($B32,PDC!$B$6:$I$74,6,FALSE)))</f>
        <v>0</v>
      </c>
      <c r="J32" s="152">
        <v>80</v>
      </c>
      <c r="K32" s="249">
        <f>IF($B32=0,0,IF(LEN($B32)=0,0,$J32*VLOOKUP($B32,PDC!$B$6:$I$74,5,FALSE)))</f>
        <v>0</v>
      </c>
      <c r="L32" s="249">
        <f>IF($B32=0,0,IF(LEN($B32)=0,0,$J32*VLOOKUP($B32,PDC!$B$6:$I$74,6,FALSE)))</f>
        <v>0</v>
      </c>
    </row>
    <row r="33" spans="2:12" x14ac:dyDescent="0.3">
      <c r="B33" s="193" t="str">
        <f>PDC!B9</f>
        <v>BD11</v>
      </c>
      <c r="C33" s="349" t="str">
        <f>IF(B33=0,"",IF(LEN(B33)=0,"",(VLOOKUP(B33,PDC!$B$6:$I$74,2,FALSE))))</f>
        <v>100Mb/s, Beheerprofiel Standaard</v>
      </c>
      <c r="D33" s="350"/>
      <c r="E33" s="351"/>
      <c r="F33" s="97"/>
      <c r="G33" s="152">
        <v>50</v>
      </c>
      <c r="H33" s="249">
        <f>IF($B33=0,0,IF(LEN($B33)=0,0,$G33*VLOOKUP($B33,PDC!$B$6:$I$74,5,FALSE)))</f>
        <v>0</v>
      </c>
      <c r="I33" s="249">
        <f>IF($B33=0,0,IF(LEN($B33)=0,0,$G33*VLOOKUP($B33,PDC!$B$6:$I$74,6,FALSE)))</f>
        <v>0</v>
      </c>
      <c r="J33" s="152">
        <v>100</v>
      </c>
      <c r="K33" s="249">
        <f>IF($B33=0,0,IF(LEN($B33)=0,0,$J33*VLOOKUP($B33,PDC!$B$6:$I$74,5,FALSE)))</f>
        <v>0</v>
      </c>
      <c r="L33" s="249">
        <f>IF($B33=0,0,IF(LEN($B33)=0,0,$J33*VLOOKUP($B33,PDC!$B$6:$I$74,6,FALSE)))</f>
        <v>0</v>
      </c>
    </row>
    <row r="34" spans="2:12" x14ac:dyDescent="0.3">
      <c r="B34" s="193" t="str">
        <f>PDC!B10</f>
        <v>BD12</v>
      </c>
      <c r="C34" s="349" t="str">
        <f>IF(B34=0,"",IF(LEN(B34)=0,"",(VLOOKUP(B34,PDC!$B$6:$I$74,2,FALSE))))</f>
        <v>100Mb/s, Beheerprofiel Hoog</v>
      </c>
      <c r="D34" s="350"/>
      <c r="E34" s="351"/>
      <c r="F34" s="97"/>
      <c r="G34" s="152">
        <v>50</v>
      </c>
      <c r="H34" s="249">
        <f>IF($B34=0,0,IF(LEN($B34)=0,0,$G34*VLOOKUP($B34,PDC!$B$6:$I$74,5,FALSE)))</f>
        <v>0</v>
      </c>
      <c r="I34" s="249">
        <f>IF($B34=0,0,IF(LEN($B34)=0,0,$G34*VLOOKUP($B34,PDC!$B$6:$I$74,6,FALSE)))</f>
        <v>0</v>
      </c>
      <c r="J34" s="152">
        <v>100</v>
      </c>
      <c r="K34" s="249">
        <f>IF($B34=0,0,IF(LEN($B34)=0,0,$J34*VLOOKUP($B34,PDC!$B$6:$I$74,5,FALSE)))</f>
        <v>0</v>
      </c>
      <c r="L34" s="249">
        <f>IF($B34=0,0,IF(LEN($B34)=0,0,$J34*VLOOKUP($B34,PDC!$B$6:$I$74,6,FALSE)))</f>
        <v>0</v>
      </c>
    </row>
    <row r="35" spans="2:12" x14ac:dyDescent="0.3">
      <c r="B35" s="193" t="str">
        <f>PDC!B11</f>
        <v>BD21</v>
      </c>
      <c r="C35" s="349" t="str">
        <f>IF(B35=0,"",IF(LEN(B35)=0,"",(VLOOKUP(B35,PDC!$B$6:$I$74,2,FALSE))))</f>
        <v>1Gb/s, Beheerprofiel Standaard</v>
      </c>
      <c r="D35" s="350"/>
      <c r="E35" s="351"/>
      <c r="F35" s="98"/>
      <c r="G35" s="152">
        <v>5</v>
      </c>
      <c r="H35" s="249">
        <f>IF($B35=0,0,IF(LEN($B35)=0,0,$G35*VLOOKUP($B35,PDC!$B$6:$I$74,5,FALSE)))</f>
        <v>0</v>
      </c>
      <c r="I35" s="249">
        <f>IF($B35=0,0,IF(LEN($B35)=0,0,$G35*VLOOKUP($B35,PDC!$B$6:$I$74,6,FALSE)))</f>
        <v>0</v>
      </c>
      <c r="J35" s="152">
        <v>5</v>
      </c>
      <c r="K35" s="249">
        <f>IF($B35=0,0,IF(LEN($B35)=0,0,$J35*VLOOKUP($B35,PDC!$B$6:$I$74,5,FALSE)))</f>
        <v>0</v>
      </c>
      <c r="L35" s="249">
        <f>IF($B35=0,0,IF(LEN($B35)=0,0,$J35*VLOOKUP($B35,PDC!$B$6:$I$74,6,FALSE)))</f>
        <v>0</v>
      </c>
    </row>
    <row r="36" spans="2:12" x14ac:dyDescent="0.3">
      <c r="B36" s="193" t="str">
        <f>PDC!B12</f>
        <v>BD22</v>
      </c>
      <c r="C36" s="349" t="str">
        <f>IF(B36=0,"",IF(LEN(B36)=0,"",(VLOOKUP(B36,PDC!$B$6:$I$74,2,FALSE))))</f>
        <v>1Gb/s, Beheerprofiel Hoog</v>
      </c>
      <c r="D36" s="350"/>
      <c r="E36" s="351"/>
      <c r="F36" s="98"/>
      <c r="G36" s="152">
        <v>20</v>
      </c>
      <c r="H36" s="249">
        <f>IF($B36=0,0,IF(LEN($B36)=0,0,$G36*VLOOKUP($B36,PDC!$B$6:$I$74,5,FALSE)))</f>
        <v>0</v>
      </c>
      <c r="I36" s="249">
        <f>IF($B36=0,0,IF(LEN($B36)=0,0,$G36*VLOOKUP($B36,PDC!$B$6:$I$74,6,FALSE)))</f>
        <v>0</v>
      </c>
      <c r="J36" s="152">
        <v>20</v>
      </c>
      <c r="K36" s="249">
        <f>IF($B36=0,0,IF(LEN($B36)=0,0,$J36*VLOOKUP($B36,PDC!$B$6:$I$74,5,FALSE)))</f>
        <v>0</v>
      </c>
      <c r="L36" s="249">
        <f>IF($B36=0,0,IF(LEN($B36)=0,0,$J36*VLOOKUP($B36,PDC!$B$6:$I$74,6,FALSE)))</f>
        <v>0</v>
      </c>
    </row>
    <row r="37" spans="2:12" x14ac:dyDescent="0.3">
      <c r="B37" s="193" t="str">
        <f>PDC!B13</f>
        <v>BD23</v>
      </c>
      <c r="C37" s="349" t="str">
        <f>IF(B37=0,"",IF(LEN(B37)=0,"",(VLOOKUP(B37,PDC!$B$6:$I$74,2,FALSE))))</f>
        <v>1Gb/s, Beheerprofiel Non-stop</v>
      </c>
      <c r="D37" s="350"/>
      <c r="E37" s="351"/>
      <c r="F37" s="30"/>
      <c r="G37" s="152">
        <v>10</v>
      </c>
      <c r="H37" s="249">
        <f>IF($B37=0,0,IF(LEN($B37)=0,0,$G37*VLOOKUP($B37,PDC!$B$6:$I$74,5,FALSE)))</f>
        <v>0</v>
      </c>
      <c r="I37" s="249">
        <f>IF($B37=0,0,IF(LEN($B37)=0,0,$G37*VLOOKUP($B37,PDC!$B$6:$I$74,6,FALSE)))</f>
        <v>0</v>
      </c>
      <c r="J37" s="152">
        <v>10</v>
      </c>
      <c r="K37" s="249">
        <f>IF($B37=0,0,IF(LEN($B37)=0,0,$J37*VLOOKUP($B37,PDC!$B$6:$I$74,5,FALSE)))</f>
        <v>0</v>
      </c>
      <c r="L37" s="249">
        <f>IF($B37=0,0,IF(LEN($B37)=0,0,$J37*VLOOKUP($B37,PDC!$B$6:$I$74,6,FALSE)))</f>
        <v>0</v>
      </c>
    </row>
    <row r="38" spans="2:12" x14ac:dyDescent="0.3">
      <c r="B38" s="193">
        <f>PDC!B14</f>
        <v>0</v>
      </c>
      <c r="C38" s="349" t="str">
        <f>IF(B38=0,"",IF(LEN(B38)=0,"",(VLOOKUP(B38,PDC!$B$6:$I$74,2,FALSE))))</f>
        <v/>
      </c>
      <c r="D38" s="350"/>
      <c r="E38" s="351"/>
      <c r="F38" s="30"/>
      <c r="G38" s="229"/>
      <c r="H38" s="249">
        <f>IF($B38=0,0,IF(LEN($B38)=0,0,$G38*VLOOKUP($B38,PDC!$B$6:$I$74,5,FALSE)))</f>
        <v>0</v>
      </c>
      <c r="I38" s="249">
        <f>IF($B38=0,0,IF(LEN($B38)=0,0,$G38*VLOOKUP($B38,PDC!$B$6:$I$74,6,FALSE)))</f>
        <v>0</v>
      </c>
      <c r="J38" s="229"/>
      <c r="K38" s="249">
        <f>IF($B38=0,0,IF(LEN($B38)=0,0,$J38*VLOOKUP($B38,PDC!$B$6:$I$74,5,FALSE)))</f>
        <v>0</v>
      </c>
      <c r="L38" s="249">
        <f>IF($B38=0,0,IF(LEN($B38)=0,0,$J38*VLOOKUP($B38,PDC!$B$6:$I$74,6,FALSE)))</f>
        <v>0</v>
      </c>
    </row>
    <row r="39" spans="2:12" x14ac:dyDescent="0.3">
      <c r="B39" s="193">
        <f>PDC!B15</f>
        <v>0</v>
      </c>
      <c r="C39" s="358" t="str">
        <f>IF(B39=0,"",IF(LEN(B39)=0,"",(VLOOKUP(B39,PDC!$B$6:$I$74,2,FALSE))))</f>
        <v/>
      </c>
      <c r="D39" s="359"/>
      <c r="E39" s="360"/>
      <c r="F39" s="98"/>
      <c r="G39" s="230"/>
      <c r="H39" s="249">
        <f>IF($B39=0,0,IF(LEN($B39)=0,0,$G39*VLOOKUP($B39,PDC!$B$6:$I$74,5,FALSE)))</f>
        <v>0</v>
      </c>
      <c r="I39" s="249">
        <f>IF($B39=0,0,IF(LEN($B39)=0,0,$G39*VLOOKUP($B39,PDC!$B$6:$I$74,6,FALSE)))</f>
        <v>0</v>
      </c>
      <c r="J39" s="230"/>
      <c r="K39" s="249">
        <f>IF($B39=0,0,IF(LEN($B39)=0,0,$J39*VLOOKUP($B39,PDC!$B$6:$I$74,5,FALSE)))</f>
        <v>0</v>
      </c>
      <c r="L39" s="249">
        <f>IF($B39=0,0,IF(LEN($B39)=0,0,$J39*VLOOKUP($B39,PDC!$B$6:$I$74,6,FALSE)))</f>
        <v>0</v>
      </c>
    </row>
    <row r="40" spans="2:12" x14ac:dyDescent="0.3">
      <c r="B40" s="193">
        <f>PDC!B16</f>
        <v>0</v>
      </c>
      <c r="C40" s="358" t="str">
        <f>IF(B40=0,"",IF(LEN(B40)=0,"",(VLOOKUP(B40,PDC!$B$6:$I$74,2,FALSE))))</f>
        <v/>
      </c>
      <c r="D40" s="359"/>
      <c r="E40" s="360"/>
      <c r="F40" s="30"/>
      <c r="G40" s="229"/>
      <c r="H40" s="249">
        <f>IF($B40=0,0,IF(LEN($B40)=0,0,$G40*VLOOKUP($B40,PDC!$B$6:$I$74,5,FALSE)))</f>
        <v>0</v>
      </c>
      <c r="I40" s="249">
        <f>IF($B40=0,0,IF(LEN($B40)=0,0,$G40*VLOOKUP($B40,PDC!$B$6:$I$74,6,FALSE)))</f>
        <v>0</v>
      </c>
      <c r="J40" s="229"/>
      <c r="K40" s="249">
        <f>IF($B40=0,0,IF(LEN($B40)=0,0,$J40*VLOOKUP($B40,PDC!$B$6:$I$74,5,FALSE)))</f>
        <v>0</v>
      </c>
      <c r="L40" s="249">
        <f>IF($B40=0,0,IF(LEN($B40)=0,0,$J40*VLOOKUP($B40,PDC!$B$6:$I$74,6,FALSE)))</f>
        <v>0</v>
      </c>
    </row>
    <row r="41" spans="2:12" ht="12.9" thickBot="1" x14ac:dyDescent="0.35">
      <c r="B41" s="193">
        <f>PDC!B17</f>
        <v>0</v>
      </c>
      <c r="C41" s="361" t="str">
        <f>IF(B41=0,"",IF(LEN(B41)=0,"",(VLOOKUP(B41,PDC!$B$6:$I$74,2,FALSE))))</f>
        <v/>
      </c>
      <c r="D41" s="362"/>
      <c r="E41" s="363"/>
      <c r="F41" s="30"/>
      <c r="G41" s="231"/>
      <c r="H41" s="250">
        <f>IF($B41=0,0,IF(LEN($B41)=0,0,$G41*VLOOKUP($B41,PDC!$B$6:$I$74,5,FALSE)))</f>
        <v>0</v>
      </c>
      <c r="I41" s="251">
        <f>IF($B41=0,0,IF(LEN($B41)=0,0,$G41*VLOOKUP($B41,PDC!$B$6:$I$74,6,FALSE)))</f>
        <v>0</v>
      </c>
      <c r="J41" s="231"/>
      <c r="K41" s="250">
        <f>IF($B41=0,0,IF(LEN($B41)=0,0,$J41*VLOOKUP($B41,PDC!$B$6:$I$74,5,FALSE)))</f>
        <v>0</v>
      </c>
      <c r="L41" s="251">
        <f>IF($B41=0,0,IF(LEN($B41)=0,0,$J41*VLOOKUP($B41,PDC!$B$6:$I$74,6,FALSE)))</f>
        <v>0</v>
      </c>
    </row>
    <row r="42" spans="2:12" x14ac:dyDescent="0.3">
      <c r="C42" s="50"/>
    </row>
    <row r="43" spans="2:12" ht="12.9" thickBot="1" x14ac:dyDescent="0.35">
      <c r="C43" s="238"/>
      <c r="D43" s="238"/>
      <c r="E43" s="238"/>
      <c r="F43" s="109"/>
      <c r="G43" s="109"/>
      <c r="J43" s="109"/>
    </row>
    <row r="44" spans="2:12" ht="20.6" thickBot="1" x14ac:dyDescent="0.55000000000000004">
      <c r="B44" s="103" t="str">
        <f>PDC!B43</f>
        <v>PSTN verbindingen</v>
      </c>
      <c r="C44" s="104"/>
      <c r="D44" s="104"/>
      <c r="E44" s="104"/>
      <c r="F44" s="104"/>
      <c r="G44" s="346" t="s">
        <v>126</v>
      </c>
      <c r="H44" s="347"/>
      <c r="I44" s="348"/>
      <c r="J44" s="346" t="s">
        <v>127</v>
      </c>
      <c r="K44" s="347"/>
      <c r="L44" s="348"/>
    </row>
    <row r="45" spans="2:12" ht="23.6" thickBot="1" x14ac:dyDescent="0.35">
      <c r="B45" s="87" t="s">
        <v>33</v>
      </c>
      <c r="C45" s="274" t="s">
        <v>35</v>
      </c>
      <c r="D45" s="275"/>
      <c r="E45" s="276"/>
      <c r="F45" s="96"/>
      <c r="G45" s="29" t="s">
        <v>97</v>
      </c>
      <c r="H45" s="29" t="s">
        <v>145</v>
      </c>
      <c r="I45" s="239" t="s">
        <v>164</v>
      </c>
      <c r="J45" s="29" t="s">
        <v>97</v>
      </c>
      <c r="K45" s="29" t="s">
        <v>145</v>
      </c>
      <c r="L45" s="239" t="s">
        <v>164</v>
      </c>
    </row>
    <row r="46" spans="2:12" x14ac:dyDescent="0.3">
      <c r="B46" s="124" t="str">
        <f>PDC!B45</f>
        <v>PS01</v>
      </c>
      <c r="C46" s="303" t="str">
        <f>IF(B46=0,"",IF(LEN(B46)=0,"",(VLOOKUP(B46,PDC!$B$6:$I$74,2,FALSE))))</f>
        <v>PSTN (koper), Beheerprofiel Laag</v>
      </c>
      <c r="D46" s="304"/>
      <c r="E46" s="339"/>
      <c r="F46" s="97"/>
      <c r="G46" s="151">
        <v>450</v>
      </c>
      <c r="H46" s="249">
        <f>IF($B46=0,0,IF(LEN($B46)=0,0,$G46*VLOOKUP($B46,PDC!$B$6:$I$74,5,FALSE)))</f>
        <v>0</v>
      </c>
      <c r="I46" s="249">
        <f>IF($B46=0,0,IF(LEN($B46)=0,0,$G46*VLOOKUP($B46,PDC!$B$6:$I$74,6,FALSE)))</f>
        <v>0</v>
      </c>
      <c r="J46" s="177"/>
      <c r="K46" s="252"/>
      <c r="L46" s="252"/>
    </row>
    <row r="47" spans="2:12" x14ac:dyDescent="0.3">
      <c r="B47" s="85" t="str">
        <f>PDC!B46</f>
        <v>PS02</v>
      </c>
      <c r="C47" s="303" t="str">
        <f>IF(B47=0,"",IF(LEN(B47)=0,"",(VLOOKUP(B47,PDC!$B$6:$I$74,2,FALSE))))</f>
        <v>PSTN (glas), Beheerprofiel Laag</v>
      </c>
      <c r="D47" s="304"/>
      <c r="E47" s="339"/>
      <c r="F47" s="97"/>
      <c r="G47" s="152">
        <v>100</v>
      </c>
      <c r="H47" s="249">
        <f>IF($B47=0,0,IF(LEN($B47)=0,0,$G47*VLOOKUP($B47,PDC!$B$6:$I$74,5,FALSE)))</f>
        <v>0</v>
      </c>
      <c r="I47" s="249">
        <f>IF($B47=0,0,IF(LEN($B47)=0,0,$G47*VLOOKUP($B47,PDC!$B$6:$I$74,6,FALSE)))</f>
        <v>0</v>
      </c>
      <c r="J47" s="152">
        <v>150</v>
      </c>
      <c r="K47" s="249">
        <f>IF($B47=0,0,IF(LEN($B47)=0,0,$J47*VLOOKUP($B47,PDC!$B$6:$I$74,5,FALSE)))</f>
        <v>0</v>
      </c>
      <c r="L47" s="249">
        <f>IF($B47=0,0,IF(LEN($B47)=0,0,$J47*VLOOKUP($B47,PDC!$B$6:$I$74,6,FALSE)))</f>
        <v>0</v>
      </c>
    </row>
    <row r="48" spans="2:12" ht="12.9" thickBot="1" x14ac:dyDescent="0.35">
      <c r="B48" s="125" t="str">
        <f>PDC!B47</f>
        <v>PS03</v>
      </c>
      <c r="C48" s="303" t="str">
        <f>IF(B48=0,"",IF(LEN(B48)=0,"",(VLOOKUP(B48,PDC!$B$6:$I$74,2,FALSE))))</f>
        <v>PSTN (glas), Beheerprofiel Hoog</v>
      </c>
      <c r="D48" s="304"/>
      <c r="E48" s="339"/>
      <c r="F48" s="97"/>
      <c r="G48" s="153">
        <v>100</v>
      </c>
      <c r="H48" s="250">
        <f>IF($B48=0,0,IF(LEN($B48)=0,0,$G48*VLOOKUP($B48,PDC!$B$6:$I$74,5,FALSE)))</f>
        <v>0</v>
      </c>
      <c r="I48" s="250">
        <f>IF($B48=0,0,IF(LEN($B48)=0,0,$G48*VLOOKUP($B48,PDC!$B$6:$I$74,6,FALSE)))</f>
        <v>0</v>
      </c>
      <c r="J48" s="153">
        <v>150</v>
      </c>
      <c r="K48" s="250">
        <f>IF($B48=0,0,IF(LEN($B48)=0,0,$J48*VLOOKUP($B48,PDC!$B$6:$I$74,5,FALSE)))</f>
        <v>0</v>
      </c>
      <c r="L48" s="250">
        <f>IF($B48=0,0,IF(LEN($B48)=0,0,$J48*VLOOKUP($B48,PDC!$B$6:$I$74,6,FALSE)))</f>
        <v>0</v>
      </c>
    </row>
    <row r="50" spans="2:15" ht="12.9" thickBot="1" x14ac:dyDescent="0.35"/>
    <row r="51" spans="2:15" ht="20.6" thickBot="1" x14ac:dyDescent="0.55000000000000004">
      <c r="B51" s="237" t="str">
        <f>PDC!B20</f>
        <v>On-net maken, Inkoop 3e partijen</v>
      </c>
      <c r="C51" s="237"/>
      <c r="D51" s="237"/>
      <c r="E51" s="106"/>
      <c r="F51" s="106"/>
      <c r="G51" s="346" t="s">
        <v>126</v>
      </c>
      <c r="H51" s="348"/>
      <c r="J51" s="346" t="s">
        <v>127</v>
      </c>
      <c r="K51" s="348"/>
    </row>
    <row r="52" spans="2:15" ht="23.6" thickBot="1" x14ac:dyDescent="0.35">
      <c r="B52" s="29" t="s">
        <v>33</v>
      </c>
      <c r="C52" s="274" t="s">
        <v>35</v>
      </c>
      <c r="D52" s="275"/>
      <c r="E52" s="276"/>
      <c r="G52" s="29" t="s">
        <v>61</v>
      </c>
      <c r="H52" s="29" t="s">
        <v>146</v>
      </c>
      <c r="J52" s="29" t="s">
        <v>61</v>
      </c>
      <c r="K52" s="29" t="s">
        <v>146</v>
      </c>
    </row>
    <row r="53" spans="2:15" x14ac:dyDescent="0.3">
      <c r="B53" s="114" t="str">
        <f>PDC!B22</f>
        <v>AG01</v>
      </c>
      <c r="C53" s="352" t="str">
        <f>IF(B53=0,"",IF(LEN(B53)=0,"",(VLOOKUP(B53,PDC!$B$6:$I$74,2,FALSE))))</f>
        <v>On-net maken (glasvezel), opstartkosten</v>
      </c>
      <c r="D53" s="353"/>
      <c r="E53" s="354"/>
      <c r="G53" s="232">
        <v>300</v>
      </c>
      <c r="H53" s="249">
        <f>IF($B53=0,0,IF(LEN($B53)=0,0,$G53*VLOOKUP($B53,PDC!$B$6:$I$74,5,FALSE)))</f>
        <v>0</v>
      </c>
      <c r="J53" s="232">
        <v>500</v>
      </c>
      <c r="K53" s="249">
        <f>IF($B53=0,0,IF(LEN($B53)=0,0,$J53*VLOOKUP($B53,PDC!$B$6:$I$74,5,FALSE)))</f>
        <v>0</v>
      </c>
    </row>
    <row r="54" spans="2:15" x14ac:dyDescent="0.3">
      <c r="B54" s="115" t="str">
        <f>PDC!B23</f>
        <v>AG02</v>
      </c>
      <c r="C54" s="340" t="str">
        <f>IF(B54=0,"",IF(LEN(B54)=0,"",(VLOOKUP(B54,PDC!$B$6:$I$74,2,FALSE))))</f>
        <v>On-net maken (glasvezel), graafkosten per meter</v>
      </c>
      <c r="D54" s="341"/>
      <c r="E54" s="342"/>
      <c r="G54" s="233">
        <f>G53*2000*0.8</f>
        <v>480000</v>
      </c>
      <c r="H54" s="249">
        <f>IF($B54=0,0,IF(LEN($B54)=0,0,$G54*VLOOKUP($B54,PDC!$B$6:$I$74,5,FALSE)))</f>
        <v>0</v>
      </c>
      <c r="J54" s="233">
        <f>J53*2000*0.8</f>
        <v>800000</v>
      </c>
      <c r="K54" s="249">
        <f>IF($B54=0,0,IF(LEN($B54)=0,0,$J54*VLOOKUP($B54,PDC!$B$6:$I$74,5,FALSE)))</f>
        <v>0</v>
      </c>
      <c r="O54" s="108"/>
    </row>
    <row r="55" spans="2:15" x14ac:dyDescent="0.3">
      <c r="B55" s="115" t="str">
        <f>PDC!B24</f>
        <v>AG03</v>
      </c>
      <c r="C55" s="340" t="str">
        <f>IF(B55=0,"",IF(LEN(B55)=0,"",(VLOOKUP(B55,PDC!$B$6:$I$74,2,FALSE))))</f>
        <v>On-net maken (glasvezel), kosten boren per meter</v>
      </c>
      <c r="D55" s="341"/>
      <c r="E55" s="342"/>
      <c r="G55" s="233">
        <f>G53*2000*0.2</f>
        <v>120000</v>
      </c>
      <c r="H55" s="249">
        <f>IF($B55=0,0,IF(LEN($B55)=0,0,$G55*VLOOKUP($B55,PDC!$B$6:$I$74,5,FALSE)))</f>
        <v>0</v>
      </c>
      <c r="J55" s="233">
        <f>J53*2000*0.2</f>
        <v>200000</v>
      </c>
      <c r="K55" s="249">
        <f>IF($B55=0,0,IF(LEN($B55)=0,0,$J55*VLOOKUP($B55,PDC!$B$6:$I$74,5,FALSE)))</f>
        <v>0</v>
      </c>
      <c r="O55" s="108"/>
    </row>
    <row r="56" spans="2:15" x14ac:dyDescent="0.3">
      <c r="B56" s="122" t="str">
        <f>PDC!B27</f>
        <v>TP01</v>
      </c>
      <c r="C56" s="340" t="str">
        <f>IF(B56=0,"",IF(LEN(B56)=0,"",(VLOOKUP(B56,PDC!$B$6:$I$74,2,FALSE))))</f>
        <v>Opslag op eenmalig kosten bij inkoop 3de partij</v>
      </c>
      <c r="D56" s="341"/>
      <c r="E56" s="342"/>
      <c r="G56" s="177"/>
      <c r="H56" s="252"/>
      <c r="J56" s="177"/>
      <c r="K56" s="252"/>
      <c r="O56" s="108"/>
    </row>
    <row r="57" spans="2:15" ht="12.9" thickBot="1" x14ac:dyDescent="0.35">
      <c r="B57" s="123" t="str">
        <f>PDC!B28</f>
        <v>TP02</v>
      </c>
      <c r="C57" s="343" t="str">
        <f>IF(B57=0,"",IF(LEN(B57)=0,"",(VLOOKUP(B57,PDC!$B$6:$I$74,2,FALSE))))</f>
        <v>Opslag op maandelijkse kosten bij inkoop 3de partij</v>
      </c>
      <c r="D57" s="344"/>
      <c r="E57" s="345"/>
      <c r="G57" s="178"/>
      <c r="H57" s="253"/>
      <c r="J57" s="178"/>
      <c r="K57" s="253"/>
    </row>
    <row r="60" spans="2:15" ht="20.6" thickBot="1" x14ac:dyDescent="0.55000000000000004">
      <c r="B60" s="237" t="str">
        <f>PDC!B31</f>
        <v>Mobiele Dataverbindingen</v>
      </c>
      <c r="C60" s="237"/>
      <c r="D60" s="237"/>
      <c r="E60" s="237"/>
      <c r="F60" s="237"/>
      <c r="G60" s="171"/>
      <c r="H60" s="237"/>
      <c r="I60" s="237"/>
      <c r="J60" s="19"/>
    </row>
    <row r="61" spans="2:15" ht="23.6" thickBot="1" x14ac:dyDescent="0.35">
      <c r="B61" s="29" t="s">
        <v>33</v>
      </c>
      <c r="C61" s="274" t="s">
        <v>35</v>
      </c>
      <c r="D61" s="275"/>
      <c r="E61" s="276"/>
      <c r="F61" s="94"/>
      <c r="G61" s="29" t="s">
        <v>61</v>
      </c>
      <c r="H61" s="29" t="s">
        <v>145</v>
      </c>
      <c r="I61" s="239" t="s">
        <v>158</v>
      </c>
      <c r="J61" s="94"/>
    </row>
    <row r="62" spans="2:15" x14ac:dyDescent="0.3">
      <c r="B62" s="26" t="str">
        <f>PDC!B33</f>
        <v>OD01</v>
      </c>
      <c r="C62" s="324" t="str">
        <f>IF(B62=0,"",IF(LEN(B62)=0,"",(VLOOKUP(B62,PDC!$B$6:$I$74,2,FALSE))))</f>
        <v>Abonnement M2M, incl. ruggedized SIM of eSIM, zonder data</v>
      </c>
      <c r="D62" s="325"/>
      <c r="E62" s="326"/>
      <c r="F62" s="99"/>
      <c r="G62" s="151">
        <v>1300</v>
      </c>
      <c r="H62" s="249">
        <f>IF($B62=0,0,IF(LEN($B62)=0,0,$G62*VLOOKUP($B62,PDC!$B$6:$I$74,5,FALSE)))</f>
        <v>0</v>
      </c>
      <c r="I62" s="249">
        <f>IF($B62=0,0,IF(LEN($B62)=0,0,$G62*VLOOKUP($B62,PDC!$B$6:$I$74,6,FALSE)))</f>
        <v>0</v>
      </c>
      <c r="J62" s="97"/>
    </row>
    <row r="63" spans="2:15" ht="12.9" thickBot="1" x14ac:dyDescent="0.35">
      <c r="B63" s="117" t="str">
        <f>PDC!B34</f>
        <v>OD02</v>
      </c>
      <c r="C63" s="321" t="str">
        <f>IF(B63=0,"",IF(LEN(B63)=0,"",(VLOOKUP(B63,PDC!$B$6:$I$74,2,FALSE))))</f>
        <v>Datapool M2M (per Gbyte)</v>
      </c>
      <c r="D63" s="322"/>
      <c r="E63" s="323"/>
      <c r="F63" s="99"/>
      <c r="G63" s="152">
        <v>100</v>
      </c>
      <c r="H63" s="249">
        <f>IF($B63=0,0,IF(LEN($B63)=0,0,$G63*VLOOKUP($B63,PDC!$B$6:$I$74,5,FALSE)))</f>
        <v>0</v>
      </c>
      <c r="I63" s="254"/>
      <c r="J63" s="97"/>
    </row>
    <row r="64" spans="2:15" x14ac:dyDescent="0.3">
      <c r="B64" s="26" t="str">
        <f>PDC!B35</f>
        <v>OD03</v>
      </c>
      <c r="C64" s="324" t="str">
        <f>IF(B64=0,"",IF(LEN(B64)=0,"",(VLOOKUP(B64,PDC!$B$6:$I$74,2,FALSE))))</f>
        <v>Abonnement NB-IoT, incl. ruggedized SIM of eSIM</v>
      </c>
      <c r="D64" s="325"/>
      <c r="E64" s="326"/>
      <c r="F64" s="99"/>
      <c r="G64" s="151">
        <v>100</v>
      </c>
      <c r="H64" s="249">
        <f>IF($B64=0,0,IF(LEN($B64)=0,0,$G64*VLOOKUP($B64,PDC!$B$6:$I$74,5,FALSE)))</f>
        <v>0</v>
      </c>
      <c r="I64" s="249">
        <f>IF($B64=0,0,IF(LEN($B64)=0,0,$G64*VLOOKUP($B64,PDC!$B$6:$I$74,6,FALSE)))</f>
        <v>0</v>
      </c>
      <c r="J64" s="97"/>
    </row>
    <row r="65" spans="2:10" x14ac:dyDescent="0.3">
      <c r="B65" s="117" t="str">
        <f>PDC!B36</f>
        <v>OD04</v>
      </c>
      <c r="C65" s="321" t="str">
        <f>IF(B65=0,"",IF(LEN(B65)=0,"",(VLOOKUP(B65,PDC!$B$6:$I$74,2,FALSE))))</f>
        <v>Datapool NB-IoT (per 100Mbyte, zie NvI Ref. Nr. 203)</v>
      </c>
      <c r="D65" s="322"/>
      <c r="E65" s="323"/>
      <c r="F65" s="99"/>
      <c r="G65" s="152">
        <v>100</v>
      </c>
      <c r="H65" s="249">
        <f>IF($B65=0,0,IF(LEN($B65)=0,0,$G65*VLOOKUP($B65,PDC!$B$6:$I$74,5,FALSE)))</f>
        <v>0</v>
      </c>
      <c r="I65" s="254"/>
      <c r="J65" s="97"/>
    </row>
    <row r="66" spans="2:10" x14ac:dyDescent="0.3">
      <c r="B66" s="117" t="str">
        <f>PDC!B37</f>
        <v>OD05</v>
      </c>
      <c r="C66" s="321" t="str">
        <f>IF(B66=0,"",IF(LEN(B66)=0,"",(VLOOKUP(B66,PDC!$B$6:$I$74,2,FALSE))))</f>
        <v xml:space="preserve">[T-W 30] Abonnement "Oplossing verbeterde beschikbaarheid en dekking" Zie Bijlage 2 par 7.1 </v>
      </c>
      <c r="D66" s="322"/>
      <c r="E66" s="323"/>
      <c r="F66" s="99"/>
      <c r="G66" s="152">
        <v>100</v>
      </c>
      <c r="H66" s="249">
        <f>IF($B66=0,0,IF(LEN($B66)=0,0,$G66*VLOOKUP($B66,PDC!$B$6:$I$74,5,FALSE)))</f>
        <v>0</v>
      </c>
      <c r="I66" s="249">
        <f>IF($B66=0,0,IF(LEN($B66)=0,0,$G66*VLOOKUP($B66,PDC!$B$6:$I$74,6,FALSE)))</f>
        <v>0</v>
      </c>
      <c r="J66" s="97"/>
    </row>
    <row r="67" spans="2:10" x14ac:dyDescent="0.3">
      <c r="B67" s="117" t="str">
        <f>PDC!B38</f>
        <v>OD06</v>
      </c>
      <c r="C67" s="321" t="str">
        <f>IF(B67=0,"",IF(LEN(B67)=0,"",(VLOOKUP(B67,PDC!$B$6:$I$74,2,FALSE))))</f>
        <v xml:space="preserve">[T-W 30] Datapool (per Gbyte) "Oplossing verbeterde beschikbaarheid en dekking" Zie Bijlage 2 par 7.1 </v>
      </c>
      <c r="D67" s="322"/>
      <c r="E67" s="323"/>
      <c r="F67" s="99"/>
      <c r="G67" s="152">
        <v>10</v>
      </c>
      <c r="H67" s="249">
        <f>IF($B67=0,0,IF(LEN($B67)=0,0,$G67*VLOOKUP($B67,PDC!$B$6:$I$74,5,FALSE)))</f>
        <v>0</v>
      </c>
      <c r="I67" s="254"/>
      <c r="J67" s="19"/>
    </row>
    <row r="68" spans="2:10" ht="27" customHeight="1" x14ac:dyDescent="0.3">
      <c r="B68" s="117" t="str">
        <f>PDC!B39</f>
        <v>OD07</v>
      </c>
      <c r="C68" s="355" t="str">
        <f>IF(B68=0,"",IF(LEN(B68)=0,"",(VLOOKUP(B68,PDC!$B$6:$I$74,2,FALSE))))</f>
        <v>Inrichting 1e private APN incl. inrichting, beheer en radius koppeling, excl. vaste dataverbinding. Vaste dataverbinding naar keuze Deelnemer (Zie PDC Vaste dataverbindingen)</v>
      </c>
      <c r="D68" s="356"/>
      <c r="E68" s="357"/>
      <c r="F68" s="100"/>
      <c r="G68" s="152">
        <v>10</v>
      </c>
      <c r="H68" s="249">
        <f>IF($B68=0,0,IF(LEN($B68)=0,0,$G68*VLOOKUP($B68,PDC!$B$6:$I$74,5,FALSE)))</f>
        <v>0</v>
      </c>
      <c r="I68" s="249">
        <f>IF($B68=0,0,IF(LEN($B68)=0,0,$G68*VLOOKUP($B68,PDC!$B$6:$I$74,6,FALSE)))</f>
        <v>0</v>
      </c>
      <c r="J68" s="97"/>
    </row>
    <row r="69" spans="2:10" ht="12.9" thickBot="1" x14ac:dyDescent="0.35">
      <c r="B69" s="118" t="str">
        <f>PDC!B40</f>
        <v>OD08</v>
      </c>
      <c r="C69" s="315" t="str">
        <f>IF(B69=0,"",IF(LEN(B69)=0,"",(VLOOKUP(B69,PDC!$B$6:$I$74,2,FALSE))))</f>
        <v>Inrichting volgende private APN's op bestaande koppeling</v>
      </c>
      <c r="D69" s="316"/>
      <c r="E69" s="317"/>
      <c r="F69" s="99"/>
      <c r="G69" s="153">
        <v>10</v>
      </c>
      <c r="H69" s="250">
        <f>IF($B69=0,0,IF(LEN($B69)=0,0,$G69*VLOOKUP($B69,PDC!$B$6:$I$74,5,FALSE)))</f>
        <v>0</v>
      </c>
      <c r="I69" s="250">
        <f>IF($B69=0,0,IF(LEN($B69)=0,0,$G69*VLOOKUP($B69,PDC!$B$6:$I$74,6,FALSE)))</f>
        <v>0</v>
      </c>
      <c r="J69" s="97"/>
    </row>
    <row r="70" spans="2:10" x14ac:dyDescent="0.3">
      <c r="C70" s="238"/>
      <c r="D70" s="238"/>
      <c r="E70" s="238"/>
      <c r="F70" s="109"/>
      <c r="G70" s="109"/>
      <c r="J70" s="109"/>
    </row>
    <row r="72" spans="2:10" ht="20.6" thickBot="1" x14ac:dyDescent="0.55000000000000004">
      <c r="B72" s="103" t="str">
        <f>PDC!B50</f>
        <v>Uurtarieven additionele dienst</v>
      </c>
      <c r="C72" s="104"/>
      <c r="D72" s="104"/>
      <c r="E72" s="104"/>
      <c r="F72" s="104"/>
      <c r="G72" s="104"/>
      <c r="H72" s="104"/>
      <c r="J72" s="19"/>
    </row>
    <row r="73" spans="2:10" ht="23.6" thickBot="1" x14ac:dyDescent="0.35">
      <c r="B73" s="29" t="s">
        <v>33</v>
      </c>
      <c r="C73" s="274" t="s">
        <v>35</v>
      </c>
      <c r="D73" s="275"/>
      <c r="E73" s="276"/>
      <c r="F73" s="94"/>
      <c r="G73" s="29" t="s">
        <v>98</v>
      </c>
      <c r="H73" s="29" t="s">
        <v>147</v>
      </c>
      <c r="J73" s="19"/>
    </row>
    <row r="74" spans="2:10" ht="25.5" customHeight="1" x14ac:dyDescent="0.3">
      <c r="B74" s="92" t="str">
        <f>PDC!B52</f>
        <v>UU01</v>
      </c>
      <c r="C74" s="271" t="str">
        <f>IF(B74=0,"",IF(LEN(B74)=0,"",(VLOOKUP(B74,PDC!$B$6:$I$74,2,FALSE))))</f>
        <v>Engineer</v>
      </c>
      <c r="D74" s="272"/>
      <c r="E74" s="273"/>
      <c r="F74" s="101"/>
      <c r="G74" s="154">
        <v>50</v>
      </c>
      <c r="H74" s="249">
        <f>IF($B74=0,0,IF(LEN($B74)=0,0,$G74*VLOOKUP($B74,PDC!$B$6:$I$74,5,FALSE)))</f>
        <v>0</v>
      </c>
      <c r="J74" s="19"/>
    </row>
    <row r="75" spans="2:10" ht="12.75" customHeight="1" x14ac:dyDescent="0.3">
      <c r="B75" s="92" t="str">
        <f>PDC!B53</f>
        <v>UU02</v>
      </c>
      <c r="C75" s="264" t="str">
        <f>IF(B75=0,"",IF(LEN(B75)=0,"",(VLOOKUP(B75,PDC!$B$6:$I$74,2,FALSE))))</f>
        <v>Projectleider/ Adviseur Telecommunicatie</v>
      </c>
      <c r="D75" s="265"/>
      <c r="E75" s="266"/>
      <c r="F75" s="102"/>
      <c r="G75" s="154">
        <v>50</v>
      </c>
      <c r="H75" s="249">
        <f>IF($B75=0,0,IF(LEN($B75)=0,0,$G75*VLOOKUP($B75,PDC!$B$6:$I$74,5,FALSE)))</f>
        <v>0</v>
      </c>
      <c r="J75" s="19"/>
    </row>
    <row r="76" spans="2:10" x14ac:dyDescent="0.3">
      <c r="B76" s="92" t="str">
        <f>PDC!B54</f>
        <v>UU03</v>
      </c>
      <c r="C76" s="264" t="str">
        <f>IF(B76=0,"",IF(LEN(B76)=0,"",(VLOOKUP(B76,PDC!$B$6:$I$74,2,FALSE))))</f>
        <v>Migratie coordinator</v>
      </c>
      <c r="D76" s="265"/>
      <c r="E76" s="266"/>
      <c r="F76" s="102"/>
      <c r="G76" s="154">
        <v>50</v>
      </c>
      <c r="H76" s="249">
        <f>IF($B76=0,0,IF(LEN($B76)=0,0,$G76*VLOOKUP($B76,PDC!$B$6:$I$74,5,FALSE)))</f>
        <v>0</v>
      </c>
      <c r="J76" s="19"/>
    </row>
    <row r="77" spans="2:10" x14ac:dyDescent="0.3">
      <c r="B77" s="92">
        <f>PDC!B55</f>
        <v>0</v>
      </c>
      <c r="C77" s="264" t="str">
        <f>IF(B77=0,"",IF(LEN(B77)=0,"",(VLOOKUP(B77,PDC!$B$6:$I$74,2,FALSE))))</f>
        <v/>
      </c>
      <c r="D77" s="265"/>
      <c r="E77" s="266"/>
      <c r="F77" s="102"/>
      <c r="G77" s="154"/>
      <c r="H77" s="249">
        <f>IF($B77=0,0,IF(LEN($B77)=0,0,$G77*VLOOKUP($B77,PDC!$B$6:$I$74,5,FALSE)))</f>
        <v>0</v>
      </c>
      <c r="J77" s="19"/>
    </row>
    <row r="78" spans="2:10" ht="12.9" thickBot="1" x14ac:dyDescent="0.35">
      <c r="B78" s="93">
        <f>PDC!B56</f>
        <v>0</v>
      </c>
      <c r="C78" s="267" t="str">
        <f>IF(B78=0,"",IF(LEN(B78)=0,"",(VLOOKUP(B78,PDC!$B$6:$I$74,2,FALSE))))</f>
        <v/>
      </c>
      <c r="D78" s="268"/>
      <c r="E78" s="269"/>
      <c r="F78" s="102"/>
      <c r="G78" s="234"/>
      <c r="H78" s="250">
        <f>IF($B78=0,0,IF(LEN($B78)=0,0,$G78*VLOOKUP($B78,PDC!$B$6:$I$74,5,FALSE)))</f>
        <v>0</v>
      </c>
      <c r="J78" s="19"/>
    </row>
    <row r="79" spans="2:10" x14ac:dyDescent="0.3">
      <c r="J79" s="19"/>
    </row>
    <row r="80" spans="2:10" x14ac:dyDescent="0.3">
      <c r="J80" s="19"/>
    </row>
    <row r="81" spans="2:10" ht="20.6" thickBot="1" x14ac:dyDescent="0.55000000000000004">
      <c r="B81" s="103" t="str">
        <f>PDC!B59</f>
        <v>Standaard wijzigingen en beheer</v>
      </c>
      <c r="C81" s="104"/>
      <c r="D81" s="104"/>
      <c r="E81" s="104"/>
      <c r="F81" s="104"/>
      <c r="G81" s="104"/>
      <c r="H81" s="104"/>
      <c r="J81" s="19"/>
    </row>
    <row r="82" spans="2:10" ht="23.6" thickBot="1" x14ac:dyDescent="0.35">
      <c r="B82" s="29" t="s">
        <v>33</v>
      </c>
      <c r="C82" s="274" t="s">
        <v>35</v>
      </c>
      <c r="D82" s="275"/>
      <c r="E82" s="276"/>
      <c r="F82" s="94"/>
      <c r="G82" s="29" t="s">
        <v>99</v>
      </c>
      <c r="H82" s="29" t="s">
        <v>183</v>
      </c>
      <c r="J82" s="19"/>
    </row>
    <row r="83" spans="2:10" ht="25.5" customHeight="1" x14ac:dyDescent="0.3">
      <c r="B83" s="110" t="str">
        <f>PDC!B61</f>
        <v>SW01</v>
      </c>
      <c r="C83" s="271" t="str">
        <f>IF(B83=0,"",IF(LEN(B83)=0,"",(VLOOKUP(B83,PDC!$B$6:$I$74,2,FALSE))))</f>
        <v>Meerkosten incidentoplossing buiten het Service window (Zie bijlage 2 paragraaf 9.3.1 vraag [T-V 10])</v>
      </c>
      <c r="D83" s="272"/>
      <c r="E83" s="273"/>
      <c r="F83" s="101"/>
      <c r="G83" s="156">
        <v>10</v>
      </c>
      <c r="H83" s="249">
        <f>IF($B83=0,0,IF(LEN($B83)=0,0,$G83*VLOOKUP($B83,PDC!$B$6:$I$74,5,FALSE)))</f>
        <v>0</v>
      </c>
      <c r="J83" s="170"/>
    </row>
    <row r="84" spans="2:10" ht="12.75" customHeight="1" x14ac:dyDescent="0.3">
      <c r="B84" s="85" t="str">
        <f>PDC!B62</f>
        <v>SW02</v>
      </c>
      <c r="C84" s="264" t="str">
        <f>IF(B84=0,"",IF(LEN(B84)=0,"",(VLOOKUP(B84,PDC!$B$6:$I$74,2,FALSE))))</f>
        <v>Levering dataverbinding van tijdelijke aard (Zie Bijlage 2 paragraaf 6.1), tarief per week</v>
      </c>
      <c r="D84" s="265"/>
      <c r="E84" s="266"/>
      <c r="F84" s="102"/>
      <c r="G84" s="156">
        <v>10</v>
      </c>
      <c r="H84" s="249">
        <f>IF($B84=0,0,IF(LEN($B84)=0,0,$G84*VLOOKUP($B84,PDC!$B$6:$I$74,5,FALSE)))</f>
        <v>0</v>
      </c>
      <c r="J84" s="170"/>
    </row>
    <row r="85" spans="2:10" x14ac:dyDescent="0.3">
      <c r="B85" s="110" t="str">
        <f>PDC!B63</f>
        <v>SW03</v>
      </c>
      <c r="C85" s="264" t="str">
        <f>IF(B85=0,"",IF(LEN(B85)=0,"",(VLOOKUP(B85,PDC!$B$6:$I$74,2,FALSE))))</f>
        <v>Capaciteit up-of downgrade</v>
      </c>
      <c r="D85" s="265"/>
      <c r="E85" s="266"/>
      <c r="F85" s="102"/>
      <c r="G85" s="156">
        <v>10</v>
      </c>
      <c r="H85" s="249">
        <f>IF($B85=0,0,IF(LEN($B85)=0,0,$G85*VLOOKUP($B85,PDC!$B$6:$I$74,5,FALSE)))</f>
        <v>0</v>
      </c>
      <c r="J85" s="170"/>
    </row>
    <row r="86" spans="2:10" x14ac:dyDescent="0.3">
      <c r="B86" s="85" t="str">
        <f>PDC!B64</f>
        <v>SW04</v>
      </c>
      <c r="C86" s="264" t="str">
        <f>IF(B86=0,"",IF(LEN(B86)=0,"",(VLOOKUP(B86,PDC!$B$6:$I$74,2,FALSE))))</f>
        <v>Verhuizing binnen locatie</v>
      </c>
      <c r="D86" s="265"/>
      <c r="E86" s="266"/>
      <c r="F86" s="102"/>
      <c r="G86" s="156">
        <v>10</v>
      </c>
      <c r="H86" s="249">
        <f>IF($B86=0,0,IF(LEN($B86)=0,0,$G86*VLOOKUP($B86,PDC!$B$6:$I$74,5,FALSE)))</f>
        <v>0</v>
      </c>
      <c r="J86" s="170"/>
    </row>
    <row r="87" spans="2:10" x14ac:dyDescent="0.3">
      <c r="B87" s="110" t="str">
        <f>PDC!B65</f>
        <v>SW05</v>
      </c>
      <c r="C87" s="264" t="str">
        <f>IF(B87=0,"",IF(LEN(B87)=0,"",(VLOOKUP(B87,PDC!$B$6:$I$74,2,FALSE))))</f>
        <v>Verhuizing van een locatie (parallelle opbouw)</v>
      </c>
      <c r="D87" s="265"/>
      <c r="E87" s="266"/>
      <c r="F87" s="102"/>
      <c r="G87" s="156">
        <v>10</v>
      </c>
      <c r="H87" s="249">
        <f>IF($B87=0,0,IF(LEN($B87)=0,0,$G87*VLOOKUP($B87,PDC!$B$6:$I$74,5,FALSE)))</f>
        <v>0</v>
      </c>
      <c r="J87" s="170"/>
    </row>
    <row r="88" spans="2:10" ht="12.75" customHeight="1" x14ac:dyDescent="0.3">
      <c r="B88" s="85" t="str">
        <f>PDC!B66</f>
        <v>SW06</v>
      </c>
      <c r="C88" s="264" t="str">
        <f>IF(B88=0,"",IF(LEN(B88)=0,"",(VLOOKUP(B88,PDC!$B$6:$I$74,2,FALSE))))</f>
        <v>Opheffen en verlaten locatie incl. verwijderen aansluitpunt</v>
      </c>
      <c r="D88" s="265"/>
      <c r="E88" s="266"/>
      <c r="F88" s="102"/>
      <c r="G88" s="156">
        <v>10</v>
      </c>
      <c r="H88" s="249">
        <f>IF($B88=0,0,IF(LEN($B88)=0,0,$G88*VLOOKUP($B88,PDC!$B$6:$I$74,5,FALSE)))</f>
        <v>0</v>
      </c>
      <c r="J88" s="170"/>
    </row>
    <row r="89" spans="2:10" x14ac:dyDescent="0.3">
      <c r="B89" s="110" t="str">
        <f>PDC!B67</f>
        <v>SW07</v>
      </c>
      <c r="C89" s="264" t="str">
        <f>IF(B89=0,"",IF(LEN(B89)=0,"",(VLOOKUP(B89,PDC!$B$6:$I$74,2,FALSE))))</f>
        <v>Klein informatieverzoek (inspanning maximaal 4 uur)</v>
      </c>
      <c r="D89" s="265"/>
      <c r="E89" s="266"/>
      <c r="F89" s="102"/>
      <c r="G89" s="156">
        <v>10</v>
      </c>
      <c r="H89" s="249">
        <f>IF($B89=0,0,IF(LEN($B89)=0,0,$G89*VLOOKUP($B89,PDC!$B$6:$I$74,5,FALSE)))</f>
        <v>0</v>
      </c>
      <c r="J89" s="170"/>
    </row>
    <row r="90" spans="2:10" ht="12.75" customHeight="1" x14ac:dyDescent="0.3">
      <c r="B90" s="85" t="str">
        <f>PDC!B68</f>
        <v>SW08</v>
      </c>
      <c r="C90" s="264" t="str">
        <f>IF(B90=0,"",IF(LEN(B90)=0,"",(VLOOKUP(B90,PDC!$B$6:$I$74,2,FALSE))))</f>
        <v>Wijzigen CPE configuratie op afstand voor 1-10 locaties.</v>
      </c>
      <c r="D90" s="265"/>
      <c r="E90" s="266"/>
      <c r="F90" s="102"/>
      <c r="G90" s="156">
        <v>10</v>
      </c>
      <c r="H90" s="249">
        <f>IF($B90=0,0,IF(LEN($B90)=0,0,$G90*VLOOKUP($B90,PDC!$B$6:$I$74,5,FALSE)))</f>
        <v>0</v>
      </c>
      <c r="J90" s="170"/>
    </row>
    <row r="91" spans="2:10" ht="12.75" customHeight="1" x14ac:dyDescent="0.3">
      <c r="B91" s="110" t="str">
        <f>PDC!B69</f>
        <v>SW09</v>
      </c>
      <c r="C91" s="264" t="str">
        <f>IF(B91=0,"",IF(LEN(B91)=0,"",(VLOOKUP(B91,PDC!$B$6:$I$74,2,FALSE))))</f>
        <v>Wijzigen CPE configuratie op afstand voor meer dan 10 locaties</v>
      </c>
      <c r="D91" s="265"/>
      <c r="E91" s="266"/>
      <c r="F91" s="102"/>
      <c r="G91" s="156">
        <v>10</v>
      </c>
      <c r="H91" s="249">
        <f>IF($B91=0,0,IF(LEN($B91)=0,0,$G91*VLOOKUP($B91,PDC!$B$6:$I$74,5,FALSE)))</f>
        <v>0</v>
      </c>
      <c r="J91" s="170"/>
    </row>
    <row r="92" spans="2:10" x14ac:dyDescent="0.3">
      <c r="B92" s="85" t="str">
        <f>PDC!B70</f>
        <v>SW10</v>
      </c>
      <c r="C92" s="264" t="str">
        <f>IF(B92=0,"",IF(LEN(B92)=0,"",(VLOOKUP(B92,PDC!$B$6:$I$74,2,FALSE))))</f>
        <v>Leveren extra VPN (op ≤ 10 locaties)</v>
      </c>
      <c r="D92" s="265"/>
      <c r="E92" s="266"/>
      <c r="F92" s="102"/>
      <c r="G92" s="156">
        <v>10</v>
      </c>
      <c r="H92" s="249">
        <f>IF($B92=0,0,IF(LEN($B92)=0,0,$G92*VLOOKUP($B92,PDC!$B$6:$I$74,5,FALSE)))</f>
        <v>0</v>
      </c>
      <c r="J92" s="170"/>
    </row>
    <row r="93" spans="2:10" x14ac:dyDescent="0.3">
      <c r="B93" s="110" t="str">
        <f>PDC!B71</f>
        <v>SW11</v>
      </c>
      <c r="C93" s="264" t="str">
        <f>IF(B93=0,"",IF(LEN(B93)=0,"",(VLOOKUP(B93,PDC!$B$6:$I$74,2,FALSE))))</f>
        <v>Leveren extra VPN (op &gt; 10 locaties)</v>
      </c>
      <c r="D93" s="265"/>
      <c r="E93" s="266"/>
      <c r="F93" s="102"/>
      <c r="G93" s="156">
        <v>10</v>
      </c>
      <c r="H93" s="249">
        <f>IF($B93=0,0,IF(LEN($B93)=0,0,$G93*VLOOKUP($B93,PDC!$B$6:$I$74,5,FALSE)))</f>
        <v>0</v>
      </c>
      <c r="J93" s="170"/>
    </row>
    <row r="94" spans="2:10" x14ac:dyDescent="0.3">
      <c r="B94" s="85" t="str">
        <f>PDC!B72</f>
        <v>SW12</v>
      </c>
      <c r="C94" s="264" t="str">
        <f>IF(B94=0,"",IF(LEN(B94)=0,"",(VLOOKUP(B94,PDC!$B$6:$I$74,2,FALSE))))</f>
        <v>Site survey op locatie (op verzoek van Deelnemer)</v>
      </c>
      <c r="D94" s="265"/>
      <c r="E94" s="266"/>
      <c r="F94" s="102"/>
      <c r="G94" s="156">
        <v>10</v>
      </c>
      <c r="H94" s="249">
        <f>IF($B94=0,0,IF(LEN($B94)=0,0,$G94*VLOOKUP($B94,PDC!$B$6:$I$74,5,FALSE)))</f>
        <v>0</v>
      </c>
      <c r="J94" s="170"/>
    </row>
    <row r="95" spans="2:10" x14ac:dyDescent="0.3">
      <c r="B95" s="110" t="str">
        <f>PDC!B73</f>
        <v>SW13</v>
      </c>
      <c r="C95" s="264" t="str">
        <f>IF(B95=0,"",IF(LEN(B95)=0,"",(VLOOKUP(B95,PDC!$B$6:$I$74,2,FALSE))))</f>
        <v>Fysieke wijziging CPE configuratie op locatie</v>
      </c>
      <c r="D95" s="265"/>
      <c r="E95" s="266"/>
      <c r="F95" s="102"/>
      <c r="G95" s="156">
        <v>10</v>
      </c>
      <c r="H95" s="249">
        <f>IF($B95=0,0,IF(LEN($B95)=0,0,$G95*VLOOKUP($B95,PDC!$B$6:$I$74,5,FALSE)))</f>
        <v>0</v>
      </c>
      <c r="J95" s="170"/>
    </row>
    <row r="96" spans="2:10" ht="12.75" customHeight="1" thickBot="1" x14ac:dyDescent="0.35">
      <c r="B96" s="120" t="str">
        <f>PDC!B74</f>
        <v>SW14</v>
      </c>
      <c r="C96" s="267" t="str">
        <f>IF(B96=0,"",IF(LEN(B96)=0,"",(VLOOKUP(B96,PDC!$B$6:$I$74,2,FALSE))))</f>
        <v>Vervalt (Zie NvI Ref. Nr. 73)</v>
      </c>
      <c r="D96" s="268"/>
      <c r="E96" s="269"/>
      <c r="F96" s="102"/>
      <c r="G96" s="178"/>
      <c r="H96" s="178"/>
      <c r="J96" s="170"/>
    </row>
  </sheetData>
  <sheetProtection algorithmName="SHA-512" hashValue="Cw1J9EYcD+AJ/V3hF9YlLefOdevWDrRPnLhLXfBQbuHzTHqTbgRW6jcXN+DbLDIpXaxGgdcj0KRXwgH+0lYa2w==" saltValue="83OvzUZZnVDwyWzUgWPsow==" spinCount="100000" sheet="1" objects="1" scenarios="1"/>
  <mergeCells count="60">
    <mergeCell ref="C41:E41"/>
    <mergeCell ref="C30:E30"/>
    <mergeCell ref="C37:E37"/>
    <mergeCell ref="C38:E38"/>
    <mergeCell ref="C39:E39"/>
    <mergeCell ref="C29:E29"/>
    <mergeCell ref="C36:E36"/>
    <mergeCell ref="C53:E53"/>
    <mergeCell ref="C54:E54"/>
    <mergeCell ref="C68:E68"/>
    <mergeCell ref="C55:E55"/>
    <mergeCell ref="C52:E52"/>
    <mergeCell ref="C45:E45"/>
    <mergeCell ref="C46:E46"/>
    <mergeCell ref="C47:E47"/>
    <mergeCell ref="C40:E40"/>
    <mergeCell ref="C31:E31"/>
    <mergeCell ref="C32:E32"/>
    <mergeCell ref="C33:E33"/>
    <mergeCell ref="C34:E34"/>
    <mergeCell ref="C35:E35"/>
    <mergeCell ref="G44:I44"/>
    <mergeCell ref="J44:L44"/>
    <mergeCell ref="G51:H51"/>
    <mergeCell ref="J51:K51"/>
    <mergeCell ref="G1:H1"/>
    <mergeCell ref="G28:I28"/>
    <mergeCell ref="J28:L28"/>
    <mergeCell ref="C48:E48"/>
    <mergeCell ref="C56:E56"/>
    <mergeCell ref="C57:E57"/>
    <mergeCell ref="C76:E76"/>
    <mergeCell ref="C77:E77"/>
    <mergeCell ref="C73:E73"/>
    <mergeCell ref="C74:E74"/>
    <mergeCell ref="C75:E75"/>
    <mergeCell ref="C69:E69"/>
    <mergeCell ref="C61:E61"/>
    <mergeCell ref="C62:E62"/>
    <mergeCell ref="C63:E63"/>
    <mergeCell ref="C66:E66"/>
    <mergeCell ref="C67:E67"/>
    <mergeCell ref="C64:E64"/>
    <mergeCell ref="C65:E65"/>
    <mergeCell ref="C78:E78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6:E96"/>
    <mergeCell ref="C91:E91"/>
    <mergeCell ref="C92:E92"/>
    <mergeCell ref="C93:E93"/>
    <mergeCell ref="C94:E94"/>
    <mergeCell ref="C95:E9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Header>&amp;L&amp;F&amp;C&amp;A&amp;RPagina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6"/>
  <sheetViews>
    <sheetView workbookViewId="0">
      <selection activeCell="E19" sqref="E19"/>
    </sheetView>
  </sheetViews>
  <sheetFormatPr defaultRowHeight="12.45" x14ac:dyDescent="0.3"/>
  <cols>
    <col min="2" max="2" width="31.69140625" customWidth="1"/>
    <col min="3" max="3" width="47.3046875" customWidth="1"/>
    <col min="4" max="4" width="9.53515625" style="11" customWidth="1"/>
    <col min="5" max="5" width="37.69140625" customWidth="1"/>
  </cols>
  <sheetData>
    <row r="2" spans="2:5" ht="22.75" x14ac:dyDescent="0.3">
      <c r="B2" s="203" t="s">
        <v>166</v>
      </c>
    </row>
    <row r="3" spans="2:5" ht="12.9" thickBot="1" x14ac:dyDescent="0.35">
      <c r="C3" s="6"/>
      <c r="D3" s="6"/>
    </row>
    <row r="4" spans="2:5" ht="12.9" thickBot="1" x14ac:dyDescent="0.35">
      <c r="B4" s="204" t="s">
        <v>167</v>
      </c>
      <c r="C4" s="205" t="s">
        <v>168</v>
      </c>
      <c r="D4" s="205"/>
      <c r="E4" s="205" t="s">
        <v>169</v>
      </c>
    </row>
    <row r="5" spans="2:5" x14ac:dyDescent="0.3">
      <c r="B5" s="195" t="s">
        <v>9</v>
      </c>
      <c r="C5" s="194" t="s">
        <v>131</v>
      </c>
      <c r="D5" s="194"/>
      <c r="E5" s="194" t="s">
        <v>131</v>
      </c>
    </row>
    <row r="6" spans="2:5" x14ac:dyDescent="0.3">
      <c r="B6" s="195" t="s">
        <v>193</v>
      </c>
      <c r="C6" s="197" t="s">
        <v>130</v>
      </c>
      <c r="D6" s="197"/>
      <c r="E6" s="197" t="s">
        <v>130</v>
      </c>
    </row>
    <row r="7" spans="2:5" x14ac:dyDescent="0.3">
      <c r="B7" s="195" t="s">
        <v>194</v>
      </c>
      <c r="C7" s="197" t="s">
        <v>132</v>
      </c>
      <c r="D7" s="197"/>
      <c r="E7" s="197" t="s">
        <v>132</v>
      </c>
    </row>
    <row r="8" spans="2:5" ht="12.9" thickBot="1" x14ac:dyDescent="0.35">
      <c r="B8" s="196" t="s">
        <v>23</v>
      </c>
      <c r="C8" s="198" t="s">
        <v>28</v>
      </c>
      <c r="D8" s="198"/>
      <c r="E8" s="198" t="s">
        <v>28</v>
      </c>
    </row>
    <row r="9" spans="2:5" x14ac:dyDescent="0.3">
      <c r="B9" s="5"/>
      <c r="C9" s="198" t="s">
        <v>114</v>
      </c>
      <c r="D9" s="198"/>
      <c r="E9" s="198" t="s">
        <v>114</v>
      </c>
    </row>
    <row r="10" spans="2:5" s="11" customFormat="1" x14ac:dyDescent="0.3">
      <c r="B10" s="5"/>
      <c r="C10" s="199" t="s">
        <v>30</v>
      </c>
      <c r="D10" s="199"/>
      <c r="E10" s="199" t="s">
        <v>30</v>
      </c>
    </row>
    <row r="11" spans="2:5" s="11" customFormat="1" ht="12.9" thickBot="1" x14ac:dyDescent="0.35">
      <c r="B11" s="5"/>
      <c r="C11" s="194" t="s">
        <v>29</v>
      </c>
      <c r="D11" s="194"/>
      <c r="E11" s="201" t="s">
        <v>133</v>
      </c>
    </row>
    <row r="12" spans="2:5" s="11" customFormat="1" x14ac:dyDescent="0.3">
      <c r="B12" s="5"/>
      <c r="C12" s="198" t="s">
        <v>133</v>
      </c>
      <c r="D12" s="128"/>
      <c r="E12" s="9"/>
    </row>
    <row r="13" spans="2:5" s="11" customFormat="1" ht="12.9" thickBot="1" x14ac:dyDescent="0.35">
      <c r="B13" s="5"/>
      <c r="C13" s="200" t="s">
        <v>134</v>
      </c>
      <c r="D13" s="5"/>
      <c r="E13" s="9"/>
    </row>
    <row r="14" spans="2:5" s="11" customFormat="1" x14ac:dyDescent="0.3">
      <c r="B14" s="5"/>
      <c r="C14" s="5"/>
      <c r="D14" s="5"/>
      <c r="E14" s="9"/>
    </row>
    <row r="15" spans="2:5" s="11" customFormat="1" x14ac:dyDescent="0.3">
      <c r="B15" s="5"/>
      <c r="C15" s="5"/>
      <c r="D15" s="5"/>
      <c r="E15" s="9"/>
    </row>
    <row r="16" spans="2:5" s="11" customFormat="1" x14ac:dyDescent="0.3">
      <c r="B16" s="5"/>
      <c r="C16" s="5"/>
      <c r="D16" s="5"/>
      <c r="E16" s="9"/>
    </row>
    <row r="17" spans="2:6" x14ac:dyDescent="0.3">
      <c r="B17" s="1" t="s">
        <v>170</v>
      </c>
      <c r="C17" s="1" t="s">
        <v>175</v>
      </c>
      <c r="D17" s="1"/>
      <c r="E17" s="1" t="s">
        <v>174</v>
      </c>
    </row>
    <row r="18" spans="2:6" x14ac:dyDescent="0.3">
      <c r="B18" s="128" t="s">
        <v>21</v>
      </c>
      <c r="C18" s="9" t="str">
        <f>PDC!$C45</f>
        <v>PSTN (koper), Beheerprofiel Laag</v>
      </c>
      <c r="D18" s="9" t="str">
        <f>PDC!$B45</f>
        <v>PS01</v>
      </c>
      <c r="E18" s="206" t="s">
        <v>129</v>
      </c>
    </row>
    <row r="19" spans="2:6" x14ac:dyDescent="0.3">
      <c r="B19" s="128" t="s">
        <v>20</v>
      </c>
      <c r="C19" s="9" t="str">
        <f>PDC!$C46</f>
        <v>PSTN (glas), Beheerprofiel Laag</v>
      </c>
      <c r="D19" s="9" t="str">
        <f>PDC!$B46</f>
        <v>PS02</v>
      </c>
      <c r="E19" s="9" t="str">
        <f>PDC!$C47</f>
        <v>PSTN (glas), Beheerprofiel Hoog</v>
      </c>
      <c r="F19" s="9" t="str">
        <f>PDC!$B47</f>
        <v>PS03</v>
      </c>
    </row>
    <row r="20" spans="2:6" x14ac:dyDescent="0.3">
      <c r="B20" s="128" t="s">
        <v>177</v>
      </c>
      <c r="C20" s="9" t="str">
        <f>PDC!$C47</f>
        <v>PSTN (glas), Beheerprofiel Hoog</v>
      </c>
      <c r="D20" s="9" t="str">
        <f>PDC!$B47</f>
        <v>PS03</v>
      </c>
      <c r="E20" s="9" t="str">
        <f>PDC!$C6</f>
        <v>20Mb/s, Beheerprofiel Laag</v>
      </c>
      <c r="F20" s="207" t="str">
        <f>PDC!$B6</f>
        <v>BD01</v>
      </c>
    </row>
    <row r="21" spans="2:6" x14ac:dyDescent="0.3">
      <c r="B21" s="128" t="s">
        <v>176</v>
      </c>
      <c r="C21" s="9" t="str">
        <f>PDC!$C6</f>
        <v>20Mb/s, Beheerprofiel Laag</v>
      </c>
      <c r="D21" s="207" t="str">
        <f>PDC!$B6</f>
        <v>BD01</v>
      </c>
      <c r="E21" s="9" t="str">
        <f>PDC!$C7</f>
        <v>20Mb/s, Beheerprofiel Standaard</v>
      </c>
      <c r="F21" s="207" t="str">
        <f>PDC!$B7</f>
        <v>BD02</v>
      </c>
    </row>
    <row r="22" spans="2:6" x14ac:dyDescent="0.3">
      <c r="C22" s="9" t="str">
        <f>PDC!$C7</f>
        <v>20Mb/s, Beheerprofiel Standaard</v>
      </c>
      <c r="D22" s="207" t="str">
        <f>PDC!$B7</f>
        <v>BD02</v>
      </c>
      <c r="E22" s="9" t="str">
        <f>PDC!$C8</f>
        <v>20Mb/s, Beheerprofiel Hoog</v>
      </c>
      <c r="F22" s="207" t="str">
        <f>PDC!$B8</f>
        <v>BD03</v>
      </c>
    </row>
    <row r="23" spans="2:6" x14ac:dyDescent="0.3">
      <c r="B23" s="7"/>
      <c r="C23" s="9" t="str">
        <f>PDC!$C8</f>
        <v>20Mb/s, Beheerprofiel Hoog</v>
      </c>
      <c r="D23" s="207" t="str">
        <f>PDC!$B8</f>
        <v>BD03</v>
      </c>
      <c r="E23" s="9" t="str">
        <f>PDC!$C9</f>
        <v>100Mb/s, Beheerprofiel Standaard</v>
      </c>
      <c r="F23" s="207" t="str">
        <f>PDC!$B9</f>
        <v>BD11</v>
      </c>
    </row>
    <row r="24" spans="2:6" x14ac:dyDescent="0.3">
      <c r="C24" s="9" t="str">
        <f>PDC!$C9</f>
        <v>100Mb/s, Beheerprofiel Standaard</v>
      </c>
      <c r="D24" s="207" t="str">
        <f>PDC!$B9</f>
        <v>BD11</v>
      </c>
      <c r="E24" s="9" t="str">
        <f>PDC!$C10</f>
        <v>100Mb/s, Beheerprofiel Hoog</v>
      </c>
      <c r="F24" s="207" t="str">
        <f>PDC!$B10</f>
        <v>BD12</v>
      </c>
    </row>
    <row r="25" spans="2:6" x14ac:dyDescent="0.3">
      <c r="C25" s="9" t="str">
        <f>PDC!$C10</f>
        <v>100Mb/s, Beheerprofiel Hoog</v>
      </c>
      <c r="D25" s="207" t="str">
        <f>PDC!$B10</f>
        <v>BD12</v>
      </c>
      <c r="E25" s="9" t="str">
        <f>PDC!$C11</f>
        <v>1Gb/s, Beheerprofiel Standaard</v>
      </c>
      <c r="F25" s="207" t="str">
        <f>PDC!$B11</f>
        <v>BD21</v>
      </c>
    </row>
    <row r="26" spans="2:6" x14ac:dyDescent="0.3">
      <c r="B26" s="202"/>
      <c r="C26" s="9" t="str">
        <f>PDC!$C11</f>
        <v>1Gb/s, Beheerprofiel Standaard</v>
      </c>
      <c r="D26" s="207" t="str">
        <f>PDC!$B11</f>
        <v>BD21</v>
      </c>
      <c r="E26" s="9" t="str">
        <f>PDC!$C12</f>
        <v>1Gb/s, Beheerprofiel Hoog</v>
      </c>
      <c r="F26" s="207" t="str">
        <f>PDC!$B12</f>
        <v>BD22</v>
      </c>
    </row>
    <row r="27" spans="2:6" x14ac:dyDescent="0.3">
      <c r="B27" s="202"/>
      <c r="C27" s="9" t="str">
        <f>PDC!$C12</f>
        <v>1Gb/s, Beheerprofiel Hoog</v>
      </c>
      <c r="D27" s="207" t="str">
        <f>PDC!$B12</f>
        <v>BD22</v>
      </c>
      <c r="E27" s="9" t="str">
        <f>PDC!$C13</f>
        <v>1Gb/s, Beheerprofiel Non-stop</v>
      </c>
      <c r="F27" s="207" t="str">
        <f>PDC!$B13</f>
        <v>BD23</v>
      </c>
    </row>
    <row r="28" spans="2:6" x14ac:dyDescent="0.3">
      <c r="B28" s="202"/>
      <c r="C28" s="9" t="str">
        <f>PDC!$C13</f>
        <v>1Gb/s, Beheerprofiel Non-stop</v>
      </c>
      <c r="D28" s="207" t="str">
        <f>PDC!$B13</f>
        <v>BD23</v>
      </c>
    </row>
    <row r="29" spans="2:6" x14ac:dyDescent="0.3">
      <c r="B29" s="202"/>
    </row>
    <row r="30" spans="2:6" x14ac:dyDescent="0.3">
      <c r="B30" s="202"/>
    </row>
    <row r="31" spans="2:6" x14ac:dyDescent="0.3">
      <c r="B31" s="202"/>
      <c r="E31" s="10"/>
    </row>
    <row r="32" spans="2:6" x14ac:dyDescent="0.3">
      <c r="B32" s="202"/>
      <c r="E32" s="10"/>
    </row>
    <row r="33" spans="2:2" x14ac:dyDescent="0.3">
      <c r="B33" s="202"/>
    </row>
    <row r="34" spans="2:2" x14ac:dyDescent="0.3">
      <c r="B34" s="202"/>
    </row>
    <row r="35" spans="2:2" x14ac:dyDescent="0.3">
      <c r="B35" s="202"/>
    </row>
    <row r="36" spans="2:2" x14ac:dyDescent="0.3">
      <c r="B36" s="202"/>
    </row>
  </sheetData>
  <sheetProtection algorithmName="SHA-512" hashValue="ScFbPQB1uqq4oQUyFHB1BAR/vG8Io8uq0KUeQb2muPnPdic+3h6bkccz2J2ZAFu9qBnY7TKbkbqi3nxQzloqOw==" saltValue="U1X21QjTy7X8AbaznvNi4w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13DF9D31BE9844B3A7CDE817B29591" ma:contentTypeVersion="0" ma:contentTypeDescription="Een nieuw document maken." ma:contentTypeScope="" ma:versionID="15eae9f8a10fc13433fde854310cf28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978a156f712f99d6452530788f7ff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62AEEE-E61E-4D26-9AA5-45E2158BD6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D3F283D-5DD6-442C-88C4-E53408F8343E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3F0527E-ECDC-4A08-8B4D-E6E181763A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9</vt:i4>
      </vt:variant>
      <vt:variant>
        <vt:lpstr>Benoemde bereiken</vt:lpstr>
      </vt:variant>
      <vt:variant>
        <vt:i4>5</vt:i4>
      </vt:variant>
    </vt:vector>
  </HeadingPairs>
  <TitlesOfParts>
    <vt:vector size="14" baseType="lpstr">
      <vt:lpstr>PDC</vt:lpstr>
      <vt:lpstr>LocatieLijst</vt:lpstr>
      <vt:lpstr>Mobiel&amp;overig</vt:lpstr>
      <vt:lpstr>Scenario1</vt:lpstr>
      <vt:lpstr>Scenario2</vt:lpstr>
      <vt:lpstr>Afwijkende situaties (On-net)</vt:lpstr>
      <vt:lpstr>Totaal NOK</vt:lpstr>
      <vt:lpstr>Totaal ROK</vt:lpstr>
      <vt:lpstr>Validatie</vt:lpstr>
      <vt:lpstr>'Afwijkende situaties (On-net)'!Afdrukbereik</vt:lpstr>
      <vt:lpstr>Scenario1!Afdrukbereik</vt:lpstr>
      <vt:lpstr>Scenario2!Afdrukbereik</vt:lpstr>
      <vt:lpstr>'Totaal NOK'!Afdrukbereik</vt:lpstr>
      <vt:lpstr>'Totaal ROK'!Afdrukbereik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Peter Kort</dc:creator>
  <cp:lastModifiedBy>Kort, Peter (CIV)</cp:lastModifiedBy>
  <cp:lastPrinted>2023-02-06T13:17:37Z</cp:lastPrinted>
  <dcterms:created xsi:type="dcterms:W3CDTF">2009-04-01T08:13:24Z</dcterms:created>
  <dcterms:modified xsi:type="dcterms:W3CDTF">2023-04-24T07:40:54Z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0x0101001F13DF9D31BE9844B3A7CDE817B29591</vt:lpwstr>
  </property>
  <property fmtid="{D5CDD505-2E9C-101B-9397-08002B2CF9AE}" pid="3" name="BExAnalyzer_OldName">
    <vt:lpwstr>Bijlage 03b Tarieven v0.92.xlsx</vt:lpwstr>
  </property>
</Properties>
</file>