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_Programma_bestuur_en_organisatie\2_Mens_en_organisatie\inkoop\Aanbestedingen 2022\2022-Z503 ROK Laboratoriumdiensten\04. Nota van Inlichtingen\"/>
    </mc:Choice>
  </mc:AlternateContent>
  <xr:revisionPtr revIDLastSave="0" documentId="13_ncr:1_{B42D3DC7-9157-4635-B3D6-844814B44AA5}" xr6:coauthVersionLast="47" xr6:coauthVersionMax="47" xr10:uidLastSave="{00000000-0000-0000-0000-000000000000}"/>
  <bookViews>
    <workbookView xWindow="-120" yWindow="-120" windowWidth="29040" windowHeight="15840" xr2:uid="{7E9DE27B-301F-496B-B665-4275B47E4355}"/>
  </bookViews>
  <sheets>
    <sheet name="Totaalprijs BsGW" sheetId="2" r:id="rId1"/>
    <sheet name="Rekenblad BsGW" sheetId="1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E55" i="1"/>
  <c r="C14" i="2" s="1"/>
  <c r="E50" i="1"/>
  <c r="E31" i="1"/>
  <c r="C11" i="2" s="1"/>
  <c r="E14" i="1"/>
  <c r="C4" i="2" s="1"/>
  <c r="D4" i="1" l="1"/>
  <c r="E4" i="1" s="1"/>
  <c r="D5" i="1"/>
  <c r="E5" i="1" s="1"/>
  <c r="D6" i="1"/>
  <c r="E6" i="1" s="1"/>
  <c r="D7" i="1"/>
  <c r="E7" i="1" s="1"/>
  <c r="D8" i="1"/>
  <c r="E8" i="1" s="1"/>
  <c r="D9" i="1"/>
  <c r="E9" i="1" s="1"/>
  <c r="E17" i="1"/>
  <c r="C6" i="2" s="1"/>
  <c r="D23" i="1"/>
  <c r="E23" i="1" s="1"/>
  <c r="D24" i="1"/>
  <c r="E24" i="1" s="1"/>
  <c r="D25" i="1"/>
  <c r="E25" i="1" s="1"/>
  <c r="D26" i="1"/>
  <c r="E26" i="1" s="1"/>
  <c r="D27" i="1"/>
  <c r="E27" i="1" s="1"/>
  <c r="E34" i="1"/>
  <c r="E35" i="1"/>
  <c r="E36" i="1"/>
  <c r="E37" i="1"/>
  <c r="E39" i="1"/>
  <c r="D40" i="1"/>
  <c r="E40" i="1" s="1"/>
  <c r="D41" i="1"/>
  <c r="E41" i="1" s="1"/>
  <c r="E42" i="1"/>
  <c r="E44" i="1"/>
  <c r="E45" i="1"/>
  <c r="D46" i="1"/>
  <c r="E46" i="1" s="1"/>
  <c r="E51" i="1"/>
  <c r="E52" i="1" s="1"/>
  <c r="C13" i="2" s="1"/>
  <c r="E65" i="1"/>
  <c r="C15" i="2" s="1"/>
  <c r="D43" i="1" l="1"/>
  <c r="E43" i="1" s="1"/>
  <c r="D20" i="1"/>
  <c r="E20" i="1" s="1"/>
  <c r="C7" i="2" s="1"/>
  <c r="E28" i="1"/>
  <c r="C10" i="2" s="1"/>
  <c r="E11" i="1"/>
  <c r="C3" i="2" s="1"/>
  <c r="E38" i="1"/>
  <c r="E47" i="1" l="1"/>
  <c r="E73" i="1" l="1"/>
  <c r="E75" i="1" s="1"/>
  <c r="C12" i="2"/>
  <c r="C16" i="2" s="1"/>
  <c r="E76" i="1" l="1"/>
  <c r="C17" i="2"/>
</calcChain>
</file>

<file path=xl/sharedStrings.xml><?xml version="1.0" encoding="utf-8"?>
<sst xmlns="http://schemas.openxmlformats.org/spreadsheetml/2006/main" count="151" uniqueCount="98">
  <si>
    <t xml:space="preserve">prijs </t>
  </si>
  <si>
    <t>aantal</t>
  </si>
  <si>
    <t>prijs</t>
  </si>
  <si>
    <t>activiteit</t>
  </si>
  <si>
    <t>omschrijving</t>
  </si>
  <si>
    <t>per stuk</t>
  </si>
  <si>
    <t>per jaar</t>
  </si>
  <si>
    <t>l</t>
  </si>
  <si>
    <t>startdag proportionele bemonstering met eigen debietmeting</t>
  </si>
  <si>
    <t>proportionele bemonsteringsdagen met eigen debietmeting*</t>
  </si>
  <si>
    <t>proportionele bemonsteringsdagen met behulp van puls bedrijf*</t>
  </si>
  <si>
    <t>steekmonsters nemen en ophalen bedrijfsmonsters</t>
  </si>
  <si>
    <t>nameten hoogte meting</t>
  </si>
  <si>
    <t>opnemen en verwerken van diverse veldgegevens</t>
  </si>
  <si>
    <t>* inclusief datalogging de gehele meting</t>
  </si>
  <si>
    <t>ll</t>
  </si>
  <si>
    <t>administratieve verwerking opdrachten</t>
  </si>
  <si>
    <t>lll</t>
  </si>
  <si>
    <t>adviesuren onderzoeksplannen cf. NEN 6600</t>
  </si>
  <si>
    <t>lV</t>
  </si>
  <si>
    <t>gekoeld vervoeren van monsters</t>
  </si>
  <si>
    <t>V</t>
  </si>
  <si>
    <t>analyse CZV inclusief Chloride</t>
  </si>
  <si>
    <t>analyse BZV</t>
  </si>
  <si>
    <t>analyse Kj-N</t>
  </si>
  <si>
    <t>analyse metalen Chroom, Koper, Nikkel Lood en Zink</t>
  </si>
  <si>
    <t>analyse metalen Arseen, Cadmium en Kwik</t>
  </si>
  <si>
    <t>Vl</t>
  </si>
  <si>
    <t>rapportage online via Webismeet</t>
  </si>
  <si>
    <t>Vll</t>
  </si>
  <si>
    <t>spoed: startdag proportionele bemonstering met eigen debietmeting</t>
  </si>
  <si>
    <t>spoed: proportionele bemonsteringsdagen met eigen debietmeting</t>
  </si>
  <si>
    <t>spoed: proportionele bemonsteringsdagen met behulp van puls bedrijf</t>
  </si>
  <si>
    <t>spoed: steekmonsters nemen</t>
  </si>
  <si>
    <t>spoed: ophalen bedrijfsmonsters</t>
  </si>
  <si>
    <t>spoed: nameten hoogte meting</t>
  </si>
  <si>
    <t>spoed: opnemen en verwerken van diverse veldgegevens</t>
  </si>
  <si>
    <t>spoed: analyse CZV inclusief Chloride</t>
  </si>
  <si>
    <t>spoed: analyse BZV</t>
  </si>
  <si>
    <t>spoed: analyse Kj-N</t>
  </si>
  <si>
    <t>spoed: analyse metalen Chroom, Koper, Nikkel Lood en Zink</t>
  </si>
  <si>
    <t>spoed: analyse metalen Arseen, Cadmium en Kwik</t>
  </si>
  <si>
    <t>spoed: rapportage on-line via Webismeet</t>
  </si>
  <si>
    <t>Vlll</t>
  </si>
  <si>
    <t>monstername potten incl. conserveringsvloeistof</t>
  </si>
  <si>
    <t>fluoricine per liter</t>
  </si>
  <si>
    <t>lX</t>
  </si>
  <si>
    <t>opstellen transitieplan:</t>
  </si>
  <si>
    <t>- kennismaking opdrachtgever</t>
  </si>
  <si>
    <t>- bezoeken meetlocaties volgens tabel 2</t>
  </si>
  <si>
    <t>- onderzoekslocaties incl watermeters, foto's, e.d. volgens tabel 2</t>
  </si>
  <si>
    <t>- maken planning overdracht monstername</t>
  </si>
  <si>
    <t>- protocol voor overdracht</t>
  </si>
  <si>
    <t>- borging van continuiteit van monstername en analyse</t>
  </si>
  <si>
    <t>- afstemming digitale communicatie</t>
  </si>
  <si>
    <t>X</t>
  </si>
  <si>
    <t xml:space="preserve">mogelijk worden controlebezoeken bij (meet)bedrijven in het kader van de </t>
  </si>
  <si>
    <t xml:space="preserve">Verordening zuiveringsheffing/verontreinigingsheffing van het Waterschap </t>
  </si>
  <si>
    <t xml:space="preserve">Limburg (uitvoering conform NEN 6600) uitbesteed. Schatting 8 uur voor 1   </t>
  </si>
  <si>
    <t xml:space="preserve">gemiddeld controlebezoek, de bedrijven varieren van klein tot groot bedrijf. </t>
  </si>
  <si>
    <t>Op jaarbasis kunnen ca. 10 controlebezoeken gevraagd worden.</t>
  </si>
  <si>
    <t>Opmerking:</t>
  </si>
  <si>
    <t>waar halve getallen voorkomen vind de activiteit 1 x per 2 jaar plaats</t>
  </si>
  <si>
    <t>Omschrijving activiteit BsGW</t>
  </si>
  <si>
    <t>Totaalprijs per activiteit</t>
  </si>
  <si>
    <t>(l)    Het nemen en ophalen van monsters en verrichten van metingen</t>
  </si>
  <si>
    <t>(ll)   Het ophalen van reguliere opdrachten en terugkoppeling van resultaten via het programma Webismeet</t>
  </si>
  <si>
    <t>(lll)   Op afroep (tussen 08:00 en 17:00) aannemen van (nadere) opdrachten</t>
  </si>
  <si>
    <t>(lV)  Het vervoeren van monsters, waarbij de temperatuur gemonitord wordt, conform de voorschriften in de Verordening zuiveringsheffing/ verontreinigingsheffing van Waterschap Limburg</t>
  </si>
  <si>
    <t>(V)    Het analyseren van monsters</t>
  </si>
  <si>
    <t>(Vl)   Rapportering in Webismeet en rapportage analyserapporten</t>
  </si>
  <si>
    <t>(Vll)  Het bieden van ondersteuning (24 uur per dag) ingeval van calamiteiten</t>
  </si>
  <si>
    <t>(Vlll)  Monsternamebenodigdheden en chemicaliën</t>
  </si>
  <si>
    <t>(lX)    Het opstellen van een Transitieplan</t>
  </si>
  <si>
    <t>(X)    Het uitvoeren van integrale bedrijfscontroles</t>
  </si>
  <si>
    <t>subtotaal</t>
  </si>
  <si>
    <t>Totaalbedrag (excl. onvoorzien)</t>
  </si>
  <si>
    <t>Rekenblad BsGW</t>
  </si>
  <si>
    <t>Totaal bedrag</t>
  </si>
  <si>
    <t xml:space="preserve">M.b.t. de in te vullen prijzen per activiteit (geldt ook voor alle onderliggende tabbladen), wordt inschrijver verwezen naar de gedetailleerde beschrijvingen in bijlage 3b. </t>
  </si>
  <si>
    <t>Bijlage 3a. - 'Programma van Eisen - WL'</t>
  </si>
  <si>
    <t>Totaalbedrag BsGW (excl. onvoorzien)</t>
  </si>
  <si>
    <t xml:space="preserve">post onvoorzien en posten die bovenstaand niet zijn opgenomen: extra 20% </t>
  </si>
  <si>
    <t>Totaal Belastingsamenwerking Gemeenten en Waterschappen  = inschrijfprijs perceel 3</t>
  </si>
  <si>
    <t>Post onvoorzien (20%)</t>
  </si>
  <si>
    <t>Inschrijver vult alleen de blauwe velden in (betreft alle tabbladen indien van toepassing)</t>
  </si>
  <si>
    <t>negatieve prijzen zijn niet toegestaan</t>
  </si>
  <si>
    <t>Het is (op straffe van uitsluiting) niet toegestaan het prijzenblad / formules aan te passen</t>
  </si>
  <si>
    <t>Inschrijver vult in en ondertekent het prijzenblad in onderstaand kader</t>
  </si>
  <si>
    <t>Inschrijver</t>
  </si>
  <si>
    <t>Naam</t>
  </si>
  <si>
    <t>Functie</t>
  </si>
  <si>
    <t>Onderneming</t>
  </si>
  <si>
    <t>Handtekening</t>
  </si>
  <si>
    <t>Plaats en datum</t>
  </si>
  <si>
    <r>
      <rPr>
        <i/>
        <sz val="11"/>
        <color rgb="FF002060"/>
        <rFont val="Arial"/>
        <family val="2"/>
      </rPr>
      <t>«</t>
    </r>
    <r>
      <rPr>
        <i/>
        <sz val="10"/>
        <color rgb="FF002060"/>
        <rFont val="Arial"/>
        <family val="2"/>
      </rPr>
      <t xml:space="preserve"> alle groene cellen nemen automatisch het ingevulde totaal van tabblad </t>
    </r>
    <r>
      <rPr>
        <b/>
        <i/>
        <sz val="10"/>
        <color rgb="FF002060"/>
        <rFont val="Arial"/>
        <family val="2"/>
      </rPr>
      <t>2</t>
    </r>
    <r>
      <rPr>
        <i/>
        <sz val="10"/>
        <color rgb="FF002060"/>
        <rFont val="Arial"/>
        <family val="2"/>
      </rPr>
      <t xml:space="preserve"> over</t>
    </r>
  </si>
  <si>
    <t>AANPASSING:    tarief (incl. rapportages) voor NATTE KALIBRATIES</t>
  </si>
  <si>
    <t>AANPASSING:    tarief (incl. rapportages) voor OPEN MEETGOOT KALIBRATIES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</si>
</sst>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9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sz val="9"/>
      <color rgb="FFFF0000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Verdana"/>
      <family val="2"/>
    </font>
    <font>
      <i/>
      <sz val="9"/>
      <color theme="1"/>
      <name val="Verdana"/>
      <family val="2"/>
    </font>
    <font>
      <b/>
      <i/>
      <sz val="9"/>
      <color rgb="FF000000"/>
      <name val="Verdana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2"/>
      <color rgb="FF000000"/>
      <name val="Verdana"/>
      <family val="2"/>
    </font>
    <font>
      <i/>
      <sz val="10"/>
      <color rgb="FF002060"/>
      <name val="Arial"/>
      <family val="2"/>
    </font>
    <font>
      <i/>
      <sz val="11"/>
      <color rgb="FF002060"/>
      <name val="Arial"/>
      <family val="2"/>
    </font>
    <font>
      <b/>
      <i/>
      <sz val="10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8" fillId="0" borderId="0" xfId="0" applyFont="1"/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1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44" fontId="0" fillId="4" borderId="2" xfId="0" applyNumberFormat="1" applyFill="1" applyBorder="1" applyAlignment="1">
      <alignment horizontal="center"/>
    </xf>
    <xf numFmtId="44" fontId="1" fillId="4" borderId="2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12" xfId="0" quotePrefix="1" applyBorder="1"/>
    <xf numFmtId="0" fontId="0" fillId="0" borderId="9" xfId="0" quotePrefix="1" applyBorder="1"/>
    <xf numFmtId="0" fontId="0" fillId="0" borderId="12" xfId="0" applyBorder="1" applyAlignment="1">
      <alignment horizontal="center"/>
    </xf>
    <xf numFmtId="0" fontId="3" fillId="0" borderId="0" xfId="0" applyFont="1"/>
    <xf numFmtId="44" fontId="1" fillId="5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44" fontId="0" fillId="3" borderId="6" xfId="0" applyNumberFormat="1" applyFill="1" applyBorder="1" applyAlignment="1" applyProtection="1">
      <alignment horizontal="center"/>
      <protection locked="0"/>
    </xf>
    <xf numFmtId="44" fontId="0" fillId="3" borderId="2" xfId="0" applyNumberFormat="1" applyFill="1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0" xfId="0" applyBorder="1" applyProtection="1">
      <protection locked="0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3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4" fillId="0" borderId="0" xfId="0" applyFont="1" applyProtection="1"/>
    <xf numFmtId="0" fontId="12" fillId="2" borderId="0" xfId="0" applyFont="1" applyFill="1" applyAlignment="1" applyProtection="1">
      <alignment horizontal="left"/>
    </xf>
    <xf numFmtId="0" fontId="0" fillId="0" borderId="0" xfId="0" applyProtection="1"/>
    <xf numFmtId="0" fontId="5" fillId="0" borderId="4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10" fillId="2" borderId="0" xfId="0" quotePrefix="1" applyFont="1" applyFill="1" applyAlignment="1" applyProtection="1">
      <alignment horizontal="left"/>
    </xf>
    <xf numFmtId="0" fontId="6" fillId="0" borderId="5" xfId="0" applyFont="1" applyBorder="1" applyProtection="1"/>
    <xf numFmtId="0" fontId="6" fillId="0" borderId="10" xfId="0" applyFont="1" applyBorder="1" applyProtection="1"/>
    <xf numFmtId="44" fontId="4" fillId="4" borderId="9" xfId="0" applyNumberFormat="1" applyFont="1" applyFill="1" applyBorder="1" applyProtection="1"/>
    <xf numFmtId="0" fontId="14" fillId="0" borderId="0" xfId="0" applyFont="1" applyProtection="1"/>
    <xf numFmtId="0" fontId="6" fillId="0" borderId="3" xfId="0" applyFont="1" applyBorder="1" applyAlignment="1" applyProtection="1">
      <alignment wrapText="1"/>
    </xf>
    <xf numFmtId="0" fontId="6" fillId="0" borderId="7" xfId="0" applyFont="1" applyBorder="1" applyAlignment="1" applyProtection="1">
      <alignment wrapText="1"/>
    </xf>
    <xf numFmtId="44" fontId="4" fillId="4" borderId="8" xfId="0" applyNumberFormat="1" applyFont="1" applyFill="1" applyBorder="1" applyProtection="1"/>
    <xf numFmtId="0" fontId="6" fillId="0" borderId="4" xfId="0" applyFont="1" applyBorder="1" applyAlignment="1" applyProtection="1">
      <alignment wrapText="1"/>
    </xf>
    <xf numFmtId="0" fontId="6" fillId="0" borderId="1" xfId="0" applyFont="1" applyBorder="1" applyAlignment="1" applyProtection="1">
      <alignment wrapText="1"/>
    </xf>
    <xf numFmtId="44" fontId="4" fillId="4" borderId="9" xfId="0" applyNumberFormat="1" applyFont="1" applyFill="1" applyBorder="1" applyProtection="1"/>
    <xf numFmtId="0" fontId="6" fillId="0" borderId="5" xfId="0" applyFont="1" applyBorder="1" applyAlignment="1" applyProtection="1">
      <alignment wrapText="1"/>
    </xf>
    <xf numFmtId="0" fontId="6" fillId="0" borderId="10" xfId="0" applyFont="1" applyBorder="1" applyAlignment="1" applyProtection="1">
      <alignment wrapText="1"/>
    </xf>
    <xf numFmtId="44" fontId="4" fillId="4" borderId="2" xfId="0" applyNumberFormat="1" applyFont="1" applyFill="1" applyBorder="1" applyProtection="1"/>
    <xf numFmtId="0" fontId="6" fillId="0" borderId="11" xfId="0" applyFont="1" applyBorder="1" applyAlignment="1" applyProtection="1">
      <alignment wrapText="1"/>
    </xf>
    <xf numFmtId="0" fontId="6" fillId="0" borderId="0" xfId="0" applyFont="1" applyBorder="1" applyAlignment="1" applyProtection="1">
      <alignment wrapText="1"/>
    </xf>
    <xf numFmtId="44" fontId="4" fillId="4" borderId="12" xfId="0" applyNumberFormat="1" applyFont="1" applyFill="1" applyBorder="1" applyProtection="1"/>
    <xf numFmtId="0" fontId="6" fillId="0" borderId="5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6" fillId="0" borderId="7" xfId="0" applyFont="1" applyBorder="1" applyAlignment="1" applyProtection="1">
      <alignment vertical="center" wrapText="1"/>
    </xf>
    <xf numFmtId="44" fontId="4" fillId="4" borderId="8" xfId="0" applyNumberFormat="1" applyFont="1" applyFill="1" applyBorder="1" applyProtection="1"/>
    <xf numFmtId="0" fontId="7" fillId="0" borderId="5" xfId="0" applyFont="1" applyBorder="1" applyAlignment="1" applyProtection="1">
      <alignment vertical="center"/>
    </xf>
    <xf numFmtId="0" fontId="7" fillId="0" borderId="10" xfId="0" applyFont="1" applyBorder="1" applyAlignment="1" applyProtection="1">
      <alignment vertical="center"/>
    </xf>
    <xf numFmtId="44" fontId="9" fillId="4" borderId="2" xfId="0" applyNumberFormat="1" applyFont="1" applyFill="1" applyBorder="1" applyProtection="1"/>
    <xf numFmtId="0" fontId="4" fillId="0" borderId="5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7" fillId="2" borderId="5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44" fontId="13" fillId="5" borderId="2" xfId="0" applyNumberFormat="1" applyFont="1" applyFill="1" applyBorder="1" applyProtection="1"/>
    <xf numFmtId="44" fontId="4" fillId="0" borderId="0" xfId="0" applyNumberFormat="1" applyFont="1" applyBorder="1" applyProtection="1"/>
    <xf numFmtId="0" fontId="11" fillId="0" borderId="0" xfId="0" applyFont="1" applyProtection="1"/>
    <xf numFmtId="0" fontId="17" fillId="0" borderId="0" xfId="0" applyFont="1" applyProtection="1"/>
    <xf numFmtId="0" fontId="18" fillId="6" borderId="15" xfId="0" applyFont="1" applyFill="1" applyBorder="1" applyProtection="1"/>
    <xf numFmtId="0" fontId="18" fillId="6" borderId="17" xfId="0" applyFont="1" applyFill="1" applyBorder="1" applyProtection="1"/>
    <xf numFmtId="0" fontId="18" fillId="6" borderId="17" xfId="0" applyFont="1" applyFill="1" applyBorder="1" applyAlignment="1" applyProtection="1">
      <alignment vertical="top"/>
    </xf>
    <xf numFmtId="0" fontId="18" fillId="6" borderId="19" xfId="0" applyFont="1" applyFill="1" applyBorder="1" applyProtection="1"/>
    <xf numFmtId="44" fontId="4" fillId="3" borderId="2" xfId="0" applyNumberFormat="1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terschaplimburg.sharepoint.com/sites/Inkoop/Zaken/Openbaar%20aanbesteden%202022-Z503/Aanbestedingsleidraad%202022/Bijlagen%20Perceel%203%20BsGW/Bijlage%20I%20en%20II%20van%20PVE%20AANGEVULD%20dd%202109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rijven metingen (bijlage II)"/>
      <sheetName val="totaaloverzicht (bijlage I) "/>
    </sheetNames>
    <sheetDataSet>
      <sheetData sheetId="0">
        <row r="83">
          <cell r="J83">
            <v>3</v>
          </cell>
          <cell r="O83">
            <v>185</v>
          </cell>
          <cell r="P83">
            <v>9</v>
          </cell>
          <cell r="Q83">
            <v>38</v>
          </cell>
          <cell r="R83">
            <v>30</v>
          </cell>
          <cell r="S83">
            <v>224</v>
          </cell>
          <cell r="T83">
            <v>224</v>
          </cell>
          <cell r="U83">
            <v>18.5</v>
          </cell>
          <cell r="V83">
            <v>13</v>
          </cell>
          <cell r="W83">
            <v>1.5</v>
          </cell>
        </row>
        <row r="84">
          <cell r="X84">
            <v>265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AD804-9A38-4859-A5DE-651F504BCE35}">
  <dimension ref="A1:E34"/>
  <sheetViews>
    <sheetView showGridLines="0" tabSelected="1" workbookViewId="0">
      <selection activeCell="A18" sqref="A18:B18"/>
    </sheetView>
  </sheetViews>
  <sheetFormatPr defaultRowHeight="11.25" x14ac:dyDescent="0.15"/>
  <cols>
    <col min="1" max="1" width="29.75" style="43" customWidth="1"/>
    <col min="2" max="2" width="45" style="43" customWidth="1"/>
    <col min="3" max="3" width="23.25" style="43" customWidth="1"/>
    <col min="4" max="4" width="3.5" style="43" customWidth="1"/>
    <col min="5" max="5" width="122.5" style="43" bestFit="1" customWidth="1"/>
    <col min="6" max="16384" width="9" style="43"/>
  </cols>
  <sheetData>
    <row r="1" spans="1:5" ht="27" customHeight="1" x14ac:dyDescent="0.2">
      <c r="A1" s="38" t="s">
        <v>63</v>
      </c>
      <c r="B1" s="39"/>
      <c r="C1" s="40" t="s">
        <v>64</v>
      </c>
      <c r="D1" s="41"/>
      <c r="E1" s="42" t="s">
        <v>79</v>
      </c>
    </row>
    <row r="2" spans="1:5" ht="12.75" x14ac:dyDescent="0.2">
      <c r="A2" s="44"/>
      <c r="B2" s="45"/>
      <c r="C2" s="46"/>
      <c r="D2" s="41"/>
      <c r="E2" s="47" t="s">
        <v>80</v>
      </c>
    </row>
    <row r="3" spans="1:5" ht="14.25" x14ac:dyDescent="0.2">
      <c r="A3" s="48" t="s">
        <v>65</v>
      </c>
      <c r="B3" s="49"/>
      <c r="C3" s="50">
        <f>'Rekenblad BsGW'!E11</f>
        <v>0</v>
      </c>
      <c r="D3" s="41"/>
      <c r="E3" s="51" t="s">
        <v>95</v>
      </c>
    </row>
    <row r="4" spans="1:5" ht="14.25" customHeight="1" x14ac:dyDescent="0.15">
      <c r="A4" s="52" t="s">
        <v>66</v>
      </c>
      <c r="B4" s="53"/>
      <c r="C4" s="54">
        <f>'Rekenblad BsGW'!E14</f>
        <v>0</v>
      </c>
      <c r="D4" s="41"/>
    </row>
    <row r="5" spans="1:5" x14ac:dyDescent="0.15">
      <c r="A5" s="55"/>
      <c r="B5" s="56"/>
      <c r="C5" s="57"/>
      <c r="D5" s="41"/>
    </row>
    <row r="6" spans="1:5" ht="25.5" customHeight="1" x14ac:dyDescent="0.2">
      <c r="A6" s="58" t="s">
        <v>67</v>
      </c>
      <c r="B6" s="59"/>
      <c r="C6" s="60">
        <f>'Rekenblad BsGW'!E17</f>
        <v>0</v>
      </c>
      <c r="D6" s="41"/>
    </row>
    <row r="7" spans="1:5" ht="15.75" customHeight="1" x14ac:dyDescent="0.15">
      <c r="A7" s="52" t="s">
        <v>68</v>
      </c>
      <c r="B7" s="53"/>
      <c r="C7" s="54">
        <f>'Rekenblad BsGW'!E20</f>
        <v>0</v>
      </c>
      <c r="D7" s="41"/>
    </row>
    <row r="8" spans="1:5" x14ac:dyDescent="0.15">
      <c r="A8" s="61"/>
      <c r="B8" s="62"/>
      <c r="C8" s="63"/>
      <c r="D8" s="41"/>
    </row>
    <row r="9" spans="1:5" x14ac:dyDescent="0.15">
      <c r="A9" s="55"/>
      <c r="B9" s="56"/>
      <c r="C9" s="57"/>
      <c r="D9" s="41"/>
    </row>
    <row r="10" spans="1:5" ht="12.75" customHeight="1" x14ac:dyDescent="0.15">
      <c r="A10" s="64" t="s">
        <v>69</v>
      </c>
      <c r="B10" s="65"/>
      <c r="C10" s="60">
        <f>'Rekenblad BsGW'!E28</f>
        <v>0</v>
      </c>
      <c r="D10" s="41"/>
    </row>
    <row r="11" spans="1:5" ht="12.75" customHeight="1" x14ac:dyDescent="0.15">
      <c r="A11" s="64" t="s">
        <v>70</v>
      </c>
      <c r="B11" s="65"/>
      <c r="C11" s="60">
        <f>'Rekenblad BsGW'!E31</f>
        <v>0</v>
      </c>
      <c r="D11" s="41"/>
    </row>
    <row r="12" spans="1:5" ht="25.5" customHeight="1" x14ac:dyDescent="0.15">
      <c r="A12" s="64" t="s">
        <v>71</v>
      </c>
      <c r="B12" s="65"/>
      <c r="C12" s="60">
        <f>'Rekenblad BsGW'!E47</f>
        <v>0</v>
      </c>
      <c r="D12" s="41"/>
    </row>
    <row r="13" spans="1:5" ht="12.75" customHeight="1" x14ac:dyDescent="0.15">
      <c r="A13" s="64" t="s">
        <v>72</v>
      </c>
      <c r="B13" s="65"/>
      <c r="C13" s="60">
        <f>'Rekenblad BsGW'!E52</f>
        <v>0</v>
      </c>
      <c r="D13" s="41"/>
    </row>
    <row r="14" spans="1:5" ht="12.75" customHeight="1" x14ac:dyDescent="0.15">
      <c r="A14" s="64" t="s">
        <v>73</v>
      </c>
      <c r="B14" s="65"/>
      <c r="C14" s="60">
        <f>'Rekenblad BsGW'!E55</f>
        <v>0</v>
      </c>
      <c r="D14" s="41"/>
    </row>
    <row r="15" spans="1:5" ht="12.75" x14ac:dyDescent="0.15">
      <c r="A15" s="66" t="s">
        <v>74</v>
      </c>
      <c r="B15" s="67"/>
      <c r="C15" s="68">
        <f>'Rekenblad BsGW'!E65</f>
        <v>0</v>
      </c>
      <c r="D15" s="41"/>
    </row>
    <row r="16" spans="1:5" ht="21.75" customHeight="1" x14ac:dyDescent="0.15">
      <c r="A16" s="69" t="s">
        <v>81</v>
      </c>
      <c r="B16" s="70"/>
      <c r="C16" s="71">
        <f>SUM(C3:C15)</f>
        <v>0</v>
      </c>
      <c r="D16" s="41"/>
    </row>
    <row r="17" spans="1:4" x14ac:dyDescent="0.15">
      <c r="A17" s="72" t="s">
        <v>84</v>
      </c>
      <c r="B17" s="73"/>
      <c r="C17" s="60">
        <f>'Rekenblad BsGW'!E75</f>
        <v>0</v>
      </c>
      <c r="D17" s="41"/>
    </row>
    <row r="18" spans="1:4" x14ac:dyDescent="0.15">
      <c r="A18" s="74" t="s">
        <v>96</v>
      </c>
      <c r="B18" s="75"/>
      <c r="C18" s="88">
        <v>0</v>
      </c>
      <c r="D18" s="41"/>
    </row>
    <row r="19" spans="1:4" x14ac:dyDescent="0.15">
      <c r="A19" s="74" t="s">
        <v>97</v>
      </c>
      <c r="B19" s="75"/>
      <c r="C19" s="88">
        <v>0</v>
      </c>
      <c r="D19" s="41"/>
    </row>
    <row r="20" spans="1:4" x14ac:dyDescent="0.15">
      <c r="A20" s="76"/>
      <c r="B20" s="76"/>
      <c r="C20" s="41"/>
      <c r="D20" s="41"/>
    </row>
    <row r="21" spans="1:4" x14ac:dyDescent="0.15">
      <c r="A21" s="77"/>
      <c r="B21" s="77"/>
      <c r="C21" s="41"/>
      <c r="D21" s="41"/>
    </row>
    <row r="22" spans="1:4" ht="45" customHeight="1" x14ac:dyDescent="0.2">
      <c r="A22" s="78" t="s">
        <v>83</v>
      </c>
      <c r="B22" s="79"/>
      <c r="C22" s="80">
        <f>'Rekenblad BsGW'!E76+C18+C19</f>
        <v>0</v>
      </c>
      <c r="D22" s="41"/>
    </row>
    <row r="23" spans="1:4" x14ac:dyDescent="0.15">
      <c r="A23" s="77"/>
      <c r="B23" s="77"/>
      <c r="C23" s="81"/>
      <c r="D23" s="41"/>
    </row>
    <row r="24" spans="1:4" ht="12.75" x14ac:dyDescent="0.2">
      <c r="A24" s="82" t="s">
        <v>85</v>
      </c>
      <c r="C24" s="41"/>
      <c r="D24" s="41"/>
    </row>
    <row r="25" spans="1:4" ht="12.75" x14ac:dyDescent="0.2">
      <c r="A25" s="82" t="s">
        <v>86</v>
      </c>
    </row>
    <row r="26" spans="1:4" ht="12.75" x14ac:dyDescent="0.2">
      <c r="A26" s="82" t="s">
        <v>87</v>
      </c>
    </row>
    <row r="27" spans="1:4" ht="12.75" x14ac:dyDescent="0.2">
      <c r="A27" s="82" t="s">
        <v>88</v>
      </c>
    </row>
    <row r="29" spans="1:4" ht="15.75" thickBot="1" x14ac:dyDescent="0.3">
      <c r="A29" s="83" t="s">
        <v>89</v>
      </c>
    </row>
    <row r="30" spans="1:4" ht="14.25" x14ac:dyDescent="0.2">
      <c r="A30" s="84" t="s">
        <v>90</v>
      </c>
      <c r="B30" s="31"/>
    </row>
    <row r="31" spans="1:4" ht="14.25" x14ac:dyDescent="0.2">
      <c r="A31" s="85" t="s">
        <v>91</v>
      </c>
      <c r="B31" s="32"/>
    </row>
    <row r="32" spans="1:4" ht="14.25" x14ac:dyDescent="0.2">
      <c r="A32" s="85" t="s">
        <v>92</v>
      </c>
      <c r="B32" s="32"/>
    </row>
    <row r="33" spans="1:2" ht="72.75" customHeight="1" x14ac:dyDescent="0.15">
      <c r="A33" s="86" t="s">
        <v>93</v>
      </c>
      <c r="B33" s="32"/>
    </row>
    <row r="34" spans="1:2" ht="15" thickBot="1" x14ac:dyDescent="0.25">
      <c r="A34" s="87" t="s">
        <v>94</v>
      </c>
      <c r="B34" s="33"/>
    </row>
  </sheetData>
  <sheetProtection algorithmName="SHA-512" hashValue="743kAjjRTi1qRdwxibL5gtYU7wP3TFGyFca3zcnS47E9WZBTA6ZO6bPiBk1goJ5xcedRCNJD8EfbZIzgtGOPRA==" saltValue="v5VJW8iXgLl65fyXBkx7nw==" spinCount="100000" sheet="1" objects="1" scenarios="1"/>
  <mergeCells count="19">
    <mergeCell ref="A13:B13"/>
    <mergeCell ref="A1:B2"/>
    <mergeCell ref="C1:C2"/>
    <mergeCell ref="A3:B3"/>
    <mergeCell ref="A4:B5"/>
    <mergeCell ref="C4:C5"/>
    <mergeCell ref="A6:B6"/>
    <mergeCell ref="A7:B9"/>
    <mergeCell ref="C7:C9"/>
    <mergeCell ref="A10:B10"/>
    <mergeCell ref="A11:B11"/>
    <mergeCell ref="A12:B12"/>
    <mergeCell ref="A22:B22"/>
    <mergeCell ref="A17:B17"/>
    <mergeCell ref="A14:B14"/>
    <mergeCell ref="A15:B15"/>
    <mergeCell ref="A16:B16"/>
    <mergeCell ref="A18:B18"/>
    <mergeCell ref="A19:B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9BEA2-DAFA-4E34-B8EF-FBF8ABAFC7A5}">
  <dimension ref="A1:G79"/>
  <sheetViews>
    <sheetView showGridLines="0" topLeftCell="A46" workbookViewId="0">
      <selection activeCell="K59" sqref="K59"/>
    </sheetView>
  </sheetViews>
  <sheetFormatPr defaultRowHeight="11.25" x14ac:dyDescent="0.15"/>
  <cols>
    <col min="1" max="1" width="13" customWidth="1"/>
    <col min="2" max="2" width="63.5" customWidth="1"/>
    <col min="3" max="3" width="12.375" style="1" customWidth="1"/>
    <col min="4" max="4" width="10.75" style="1" customWidth="1"/>
    <col min="5" max="5" width="22.875" style="1" customWidth="1"/>
    <col min="6" max="6" width="3.75" customWidth="1"/>
    <col min="12" max="12" width="3.125" customWidth="1"/>
  </cols>
  <sheetData>
    <row r="1" spans="1:7" ht="21" customHeight="1" x14ac:dyDescent="0.2">
      <c r="B1" s="5" t="s">
        <v>77</v>
      </c>
    </row>
    <row r="2" spans="1:7" x14ac:dyDescent="0.15">
      <c r="C2" s="3" t="s">
        <v>0</v>
      </c>
      <c r="D2" s="3" t="s">
        <v>1</v>
      </c>
      <c r="E2" s="3" t="s">
        <v>2</v>
      </c>
    </row>
    <row r="3" spans="1:7" x14ac:dyDescent="0.15">
      <c r="A3" s="17" t="s">
        <v>3</v>
      </c>
      <c r="B3" s="18" t="s">
        <v>4</v>
      </c>
      <c r="C3" s="3" t="s">
        <v>5</v>
      </c>
      <c r="D3" s="3" t="s">
        <v>6</v>
      </c>
      <c r="E3" s="3" t="s">
        <v>6</v>
      </c>
      <c r="G3" s="3"/>
    </row>
    <row r="4" spans="1:7" x14ac:dyDescent="0.15">
      <c r="A4" s="2" t="s">
        <v>7</v>
      </c>
      <c r="B4" s="14" t="s">
        <v>8</v>
      </c>
      <c r="C4" s="29">
        <v>0</v>
      </c>
      <c r="D4" s="2">
        <f>'[1]bedrijven metingen (bijlage II)'!Q83</f>
        <v>38</v>
      </c>
      <c r="E4" s="19">
        <f t="shared" ref="E4:E9" si="0">C4*D4</f>
        <v>0</v>
      </c>
    </row>
    <row r="5" spans="1:7" x14ac:dyDescent="0.15">
      <c r="A5" s="2" t="s">
        <v>7</v>
      </c>
      <c r="B5" s="14" t="s">
        <v>9</v>
      </c>
      <c r="C5" s="29">
        <v>0</v>
      </c>
      <c r="D5" s="2">
        <f>'[1]bedrijven metingen (bijlage II)'!O83</f>
        <v>185</v>
      </c>
      <c r="E5" s="19">
        <f t="shared" si="0"/>
        <v>0</v>
      </c>
    </row>
    <row r="6" spans="1:7" x14ac:dyDescent="0.15">
      <c r="A6" s="2" t="s">
        <v>7</v>
      </c>
      <c r="B6" s="14" t="s">
        <v>10</v>
      </c>
      <c r="C6" s="29">
        <v>0</v>
      </c>
      <c r="D6" s="2">
        <f>'[1]bedrijven metingen (bijlage II)'!P83</f>
        <v>9</v>
      </c>
      <c r="E6" s="19">
        <f t="shared" si="0"/>
        <v>0</v>
      </c>
    </row>
    <row r="7" spans="1:7" x14ac:dyDescent="0.15">
      <c r="A7" s="2" t="s">
        <v>7</v>
      </c>
      <c r="B7" s="14" t="s">
        <v>11</v>
      </c>
      <c r="C7" s="29">
        <v>0</v>
      </c>
      <c r="D7" s="2">
        <f>'[1]bedrijven metingen (bijlage II)'!R83</f>
        <v>30</v>
      </c>
      <c r="E7" s="19">
        <f t="shared" si="0"/>
        <v>0</v>
      </c>
    </row>
    <row r="8" spans="1:7" x14ac:dyDescent="0.15">
      <c r="A8" s="2" t="s">
        <v>7</v>
      </c>
      <c r="B8" s="14" t="s">
        <v>12</v>
      </c>
      <c r="C8" s="29">
        <v>0</v>
      </c>
      <c r="D8" s="2">
        <f>'[1]bedrijven metingen (bijlage II)'!J83</f>
        <v>3</v>
      </c>
      <c r="E8" s="19">
        <f t="shared" si="0"/>
        <v>0</v>
      </c>
    </row>
    <row r="9" spans="1:7" x14ac:dyDescent="0.15">
      <c r="A9" s="2" t="s">
        <v>7</v>
      </c>
      <c r="B9" s="14" t="s">
        <v>13</v>
      </c>
      <c r="C9" s="29">
        <v>0</v>
      </c>
      <c r="D9" s="2">
        <f>'[1]bedrijven metingen (bijlage II)'!X84</f>
        <v>265</v>
      </c>
      <c r="E9" s="19">
        <f t="shared" si="0"/>
        <v>0</v>
      </c>
    </row>
    <row r="10" spans="1:7" x14ac:dyDescent="0.15">
      <c r="A10" s="1"/>
      <c r="B10" s="10" t="s">
        <v>14</v>
      </c>
    </row>
    <row r="11" spans="1:7" x14ac:dyDescent="0.15">
      <c r="A11" s="1"/>
      <c r="B11" s="4" t="s">
        <v>75</v>
      </c>
      <c r="E11" s="20">
        <f>SUM(E4:E9)</f>
        <v>0</v>
      </c>
    </row>
    <row r="12" spans="1:7" x14ac:dyDescent="0.15">
      <c r="A12" s="1"/>
    </row>
    <row r="13" spans="1:7" x14ac:dyDescent="0.15">
      <c r="A13" s="1" t="s">
        <v>3</v>
      </c>
      <c r="B13" s="4" t="s">
        <v>4</v>
      </c>
      <c r="E13" s="3" t="s">
        <v>2</v>
      </c>
    </row>
    <row r="14" spans="1:7" x14ac:dyDescent="0.15">
      <c r="A14" s="2" t="s">
        <v>15</v>
      </c>
      <c r="B14" s="6" t="s">
        <v>16</v>
      </c>
      <c r="C14" s="30">
        <v>0</v>
      </c>
      <c r="E14" s="20">
        <f>C14</f>
        <v>0</v>
      </c>
    </row>
    <row r="15" spans="1:7" x14ac:dyDescent="0.15">
      <c r="A15" s="1"/>
    </row>
    <row r="16" spans="1:7" x14ac:dyDescent="0.15">
      <c r="A16" s="1" t="s">
        <v>3</v>
      </c>
      <c r="B16" s="4" t="s">
        <v>4</v>
      </c>
      <c r="E16" s="3" t="s">
        <v>2</v>
      </c>
    </row>
    <row r="17" spans="1:5" x14ac:dyDescent="0.15">
      <c r="A17" s="2" t="s">
        <v>17</v>
      </c>
      <c r="B17" s="6" t="s">
        <v>18</v>
      </c>
      <c r="C17" s="30">
        <v>0</v>
      </c>
      <c r="D17" s="2">
        <v>40</v>
      </c>
      <c r="E17" s="20">
        <f>C17*D17</f>
        <v>0</v>
      </c>
    </row>
    <row r="18" spans="1:5" x14ac:dyDescent="0.15">
      <c r="A18" s="1"/>
    </row>
    <row r="19" spans="1:5" x14ac:dyDescent="0.15">
      <c r="A19" s="1" t="s">
        <v>3</v>
      </c>
      <c r="B19" s="4" t="s">
        <v>4</v>
      </c>
      <c r="E19" s="3" t="s">
        <v>2</v>
      </c>
    </row>
    <row r="20" spans="1:5" x14ac:dyDescent="0.15">
      <c r="A20" s="2" t="s">
        <v>19</v>
      </c>
      <c r="B20" s="6" t="s">
        <v>20</v>
      </c>
      <c r="C20" s="30">
        <v>0</v>
      </c>
      <c r="D20" s="2">
        <f>D5+D6+D7</f>
        <v>224</v>
      </c>
      <c r="E20" s="20">
        <f>C20*D20</f>
        <v>0</v>
      </c>
    </row>
    <row r="21" spans="1:5" x14ac:dyDescent="0.15">
      <c r="A21" s="1"/>
    </row>
    <row r="22" spans="1:5" x14ac:dyDescent="0.15">
      <c r="A22" s="1" t="s">
        <v>3</v>
      </c>
      <c r="B22" s="4" t="s">
        <v>4</v>
      </c>
      <c r="E22" s="3" t="s">
        <v>2</v>
      </c>
    </row>
    <row r="23" spans="1:5" x14ac:dyDescent="0.15">
      <c r="A23" s="2" t="s">
        <v>21</v>
      </c>
      <c r="B23" s="14" t="s">
        <v>22</v>
      </c>
      <c r="C23" s="30">
        <v>0</v>
      </c>
      <c r="D23" s="2">
        <f>'[1]bedrijven metingen (bijlage II)'!S83</f>
        <v>224</v>
      </c>
      <c r="E23" s="19">
        <f>C23*D23</f>
        <v>0</v>
      </c>
    </row>
    <row r="24" spans="1:5" x14ac:dyDescent="0.15">
      <c r="A24" s="2" t="s">
        <v>21</v>
      </c>
      <c r="B24" s="14" t="s">
        <v>23</v>
      </c>
      <c r="C24" s="30">
        <v>0</v>
      </c>
      <c r="D24" s="2">
        <f>'[1]bedrijven metingen (bijlage II)'!U83</f>
        <v>18.5</v>
      </c>
      <c r="E24" s="19">
        <f>C24*D24</f>
        <v>0</v>
      </c>
    </row>
    <row r="25" spans="1:5" x14ac:dyDescent="0.15">
      <c r="A25" s="2" t="s">
        <v>21</v>
      </c>
      <c r="B25" s="14" t="s">
        <v>24</v>
      </c>
      <c r="C25" s="30">
        <v>0</v>
      </c>
      <c r="D25" s="2">
        <f>'[1]bedrijven metingen (bijlage II)'!T83</f>
        <v>224</v>
      </c>
      <c r="E25" s="19">
        <f>C25*D25</f>
        <v>0</v>
      </c>
    </row>
    <row r="26" spans="1:5" x14ac:dyDescent="0.15">
      <c r="A26" s="2" t="s">
        <v>21</v>
      </c>
      <c r="B26" s="14" t="s">
        <v>25</v>
      </c>
      <c r="C26" s="30">
        <v>0</v>
      </c>
      <c r="D26" s="2">
        <f>'[1]bedrijven metingen (bijlage II)'!V83</f>
        <v>13</v>
      </c>
      <c r="E26" s="19">
        <f>C26*D26</f>
        <v>0</v>
      </c>
    </row>
    <row r="27" spans="1:5" x14ac:dyDescent="0.15">
      <c r="A27" s="2" t="s">
        <v>21</v>
      </c>
      <c r="B27" s="14" t="s">
        <v>26</v>
      </c>
      <c r="C27" s="30">
        <v>0</v>
      </c>
      <c r="D27" s="2">
        <f>'[1]bedrijven metingen (bijlage II)'!W83</f>
        <v>1.5</v>
      </c>
      <c r="E27" s="19">
        <f>C27*D27</f>
        <v>0</v>
      </c>
    </row>
    <row r="28" spans="1:5" x14ac:dyDescent="0.15">
      <c r="A28" s="1"/>
      <c r="B28" s="4" t="s">
        <v>75</v>
      </c>
      <c r="E28" s="20">
        <f>SUM(E23:E27)</f>
        <v>0</v>
      </c>
    </row>
    <row r="29" spans="1:5" x14ac:dyDescent="0.15">
      <c r="A29" s="1"/>
    </row>
    <row r="30" spans="1:5" x14ac:dyDescent="0.15">
      <c r="A30" s="1" t="s">
        <v>3</v>
      </c>
      <c r="B30" s="4" t="s">
        <v>4</v>
      </c>
      <c r="E30" s="3" t="s">
        <v>2</v>
      </c>
    </row>
    <row r="31" spans="1:5" x14ac:dyDescent="0.15">
      <c r="A31" s="2" t="s">
        <v>27</v>
      </c>
      <c r="B31" s="14" t="s">
        <v>28</v>
      </c>
      <c r="C31" s="30">
        <v>0</v>
      </c>
      <c r="E31" s="20">
        <f>C31</f>
        <v>0</v>
      </c>
    </row>
    <row r="32" spans="1:5" x14ac:dyDescent="0.15">
      <c r="A32" s="1"/>
    </row>
    <row r="33" spans="1:5" x14ac:dyDescent="0.15">
      <c r="A33" s="1" t="s">
        <v>3</v>
      </c>
      <c r="B33" s="4" t="s">
        <v>4</v>
      </c>
      <c r="E33" s="3" t="s">
        <v>2</v>
      </c>
    </row>
    <row r="34" spans="1:5" x14ac:dyDescent="0.15">
      <c r="A34" s="2" t="s">
        <v>29</v>
      </c>
      <c r="B34" s="14" t="s">
        <v>30</v>
      </c>
      <c r="C34" s="30">
        <v>0</v>
      </c>
      <c r="D34" s="2">
        <v>2</v>
      </c>
      <c r="E34" s="19">
        <f t="shared" ref="E34:E46" si="1">C34*D34</f>
        <v>0</v>
      </c>
    </row>
    <row r="35" spans="1:5" x14ac:dyDescent="0.15">
      <c r="A35" s="2" t="s">
        <v>29</v>
      </c>
      <c r="B35" s="14" t="s">
        <v>31</v>
      </c>
      <c r="C35" s="30">
        <v>0</v>
      </c>
      <c r="D35" s="2">
        <v>7</v>
      </c>
      <c r="E35" s="19">
        <f t="shared" si="1"/>
        <v>0</v>
      </c>
    </row>
    <row r="36" spans="1:5" x14ac:dyDescent="0.15">
      <c r="A36" s="2" t="s">
        <v>29</v>
      </c>
      <c r="B36" s="14" t="s">
        <v>32</v>
      </c>
      <c r="C36" s="30">
        <v>0</v>
      </c>
      <c r="D36" s="2">
        <v>2</v>
      </c>
      <c r="E36" s="19">
        <f t="shared" si="1"/>
        <v>0</v>
      </c>
    </row>
    <row r="37" spans="1:5" x14ac:dyDescent="0.15">
      <c r="A37" s="2" t="s">
        <v>29</v>
      </c>
      <c r="B37" s="14" t="s">
        <v>33</v>
      </c>
      <c r="C37" s="30">
        <v>0</v>
      </c>
      <c r="D37" s="2">
        <v>4</v>
      </c>
      <c r="E37" s="19">
        <f t="shared" si="1"/>
        <v>0</v>
      </c>
    </row>
    <row r="38" spans="1:5" x14ac:dyDescent="0.15">
      <c r="A38" s="2" t="s">
        <v>29</v>
      </c>
      <c r="B38" s="14" t="s">
        <v>34</v>
      </c>
      <c r="C38" s="30">
        <v>0</v>
      </c>
      <c r="D38" s="2">
        <v>2</v>
      </c>
      <c r="E38" s="19">
        <f t="shared" si="1"/>
        <v>0</v>
      </c>
    </row>
    <row r="39" spans="1:5" x14ac:dyDescent="0.15">
      <c r="A39" s="2" t="s">
        <v>29</v>
      </c>
      <c r="B39" s="14" t="s">
        <v>35</v>
      </c>
      <c r="C39" s="30">
        <v>0</v>
      </c>
      <c r="D39" s="2">
        <v>1</v>
      </c>
      <c r="E39" s="19">
        <f t="shared" si="1"/>
        <v>0</v>
      </c>
    </row>
    <row r="40" spans="1:5" x14ac:dyDescent="0.15">
      <c r="A40" s="2" t="s">
        <v>29</v>
      </c>
      <c r="B40" s="14" t="s">
        <v>36</v>
      </c>
      <c r="C40" s="30">
        <v>0</v>
      </c>
      <c r="D40" s="2">
        <f>D34+D35+D36+D37+D38+D39</f>
        <v>18</v>
      </c>
      <c r="E40" s="19">
        <f t="shared" si="1"/>
        <v>0</v>
      </c>
    </row>
    <row r="41" spans="1:5" x14ac:dyDescent="0.15">
      <c r="A41" s="2" t="s">
        <v>29</v>
      </c>
      <c r="B41" s="14" t="s">
        <v>37</v>
      </c>
      <c r="C41" s="30">
        <v>0</v>
      </c>
      <c r="D41" s="2">
        <f>D35+D36+D37+D38</f>
        <v>15</v>
      </c>
      <c r="E41" s="19">
        <f t="shared" si="1"/>
        <v>0</v>
      </c>
    </row>
    <row r="42" spans="1:5" x14ac:dyDescent="0.15">
      <c r="A42" s="2" t="s">
        <v>29</v>
      </c>
      <c r="B42" s="14" t="s">
        <v>38</v>
      </c>
      <c r="C42" s="30">
        <v>0</v>
      </c>
      <c r="D42" s="2">
        <v>1</v>
      </c>
      <c r="E42" s="19">
        <f t="shared" si="1"/>
        <v>0</v>
      </c>
    </row>
    <row r="43" spans="1:5" x14ac:dyDescent="0.15">
      <c r="A43" s="2" t="s">
        <v>29</v>
      </c>
      <c r="B43" s="14" t="s">
        <v>39</v>
      </c>
      <c r="C43" s="30">
        <v>0</v>
      </c>
      <c r="D43" s="2">
        <f>D41</f>
        <v>15</v>
      </c>
      <c r="E43" s="19">
        <f t="shared" si="1"/>
        <v>0</v>
      </c>
    </row>
    <row r="44" spans="1:5" x14ac:dyDescent="0.15">
      <c r="A44" s="2" t="s">
        <v>29</v>
      </c>
      <c r="B44" s="14" t="s">
        <v>40</v>
      </c>
      <c r="C44" s="30">
        <v>0</v>
      </c>
      <c r="D44" s="2">
        <v>1</v>
      </c>
      <c r="E44" s="19">
        <f t="shared" si="1"/>
        <v>0</v>
      </c>
    </row>
    <row r="45" spans="1:5" x14ac:dyDescent="0.15">
      <c r="A45" s="2" t="s">
        <v>29</v>
      </c>
      <c r="B45" s="14" t="s">
        <v>41</v>
      </c>
      <c r="C45" s="30">
        <v>0</v>
      </c>
      <c r="D45" s="2">
        <v>1</v>
      </c>
      <c r="E45" s="19">
        <f t="shared" si="1"/>
        <v>0</v>
      </c>
    </row>
    <row r="46" spans="1:5" x14ac:dyDescent="0.15">
      <c r="A46" s="2" t="s">
        <v>29</v>
      </c>
      <c r="B46" s="14" t="s">
        <v>42</v>
      </c>
      <c r="C46" s="30">
        <v>0</v>
      </c>
      <c r="D46" s="2">
        <f>D34+D35+D36+D37+D38+D39</f>
        <v>18</v>
      </c>
      <c r="E46" s="19">
        <f t="shared" si="1"/>
        <v>0</v>
      </c>
    </row>
    <row r="47" spans="1:5" x14ac:dyDescent="0.15">
      <c r="A47" s="1"/>
      <c r="B47" s="4" t="s">
        <v>75</v>
      </c>
      <c r="E47" s="20">
        <f>SUM(E34:E46)</f>
        <v>0</v>
      </c>
    </row>
    <row r="48" spans="1:5" x14ac:dyDescent="0.15">
      <c r="A48" s="1"/>
    </row>
    <row r="49" spans="1:5" x14ac:dyDescent="0.15">
      <c r="A49" s="1" t="s">
        <v>3</v>
      </c>
      <c r="B49" s="4" t="s">
        <v>4</v>
      </c>
      <c r="E49" s="3" t="s">
        <v>2</v>
      </c>
    </row>
    <row r="50" spans="1:5" x14ac:dyDescent="0.15">
      <c r="A50" s="2" t="s">
        <v>43</v>
      </c>
      <c r="B50" s="14" t="s">
        <v>44</v>
      </c>
      <c r="C50" s="30">
        <v>0</v>
      </c>
      <c r="D50" s="2">
        <v>5</v>
      </c>
      <c r="E50" s="19">
        <f>C50*D50</f>
        <v>0</v>
      </c>
    </row>
    <row r="51" spans="1:5" x14ac:dyDescent="0.15">
      <c r="A51" s="2" t="s">
        <v>43</v>
      </c>
      <c r="B51" s="14" t="s">
        <v>45</v>
      </c>
      <c r="C51" s="30">
        <v>0</v>
      </c>
      <c r="D51" s="2">
        <v>1</v>
      </c>
      <c r="E51" s="19">
        <f>C51*D51</f>
        <v>0</v>
      </c>
    </row>
    <row r="52" spans="1:5" x14ac:dyDescent="0.15">
      <c r="A52" s="1"/>
      <c r="B52" s="4" t="s">
        <v>75</v>
      </c>
      <c r="E52" s="20">
        <f>SUM(E50:E51)</f>
        <v>0</v>
      </c>
    </row>
    <row r="53" spans="1:5" x14ac:dyDescent="0.15">
      <c r="A53" s="1"/>
    </row>
    <row r="54" spans="1:5" x14ac:dyDescent="0.15">
      <c r="A54" s="17" t="s">
        <v>3</v>
      </c>
      <c r="B54" s="18" t="s">
        <v>4</v>
      </c>
      <c r="E54" s="3" t="s">
        <v>2</v>
      </c>
    </row>
    <row r="55" spans="1:5" x14ac:dyDescent="0.15">
      <c r="A55" s="7" t="s">
        <v>46</v>
      </c>
      <c r="B55" s="21" t="s">
        <v>47</v>
      </c>
      <c r="C55" s="30">
        <v>0</v>
      </c>
      <c r="E55" s="19">
        <f>C55</f>
        <v>0</v>
      </c>
    </row>
    <row r="56" spans="1:5" x14ac:dyDescent="0.15">
      <c r="A56" s="24"/>
      <c r="B56" s="22" t="s">
        <v>48</v>
      </c>
    </row>
    <row r="57" spans="1:5" x14ac:dyDescent="0.15">
      <c r="A57" s="24"/>
      <c r="B57" s="22" t="s">
        <v>49</v>
      </c>
    </row>
    <row r="58" spans="1:5" x14ac:dyDescent="0.15">
      <c r="A58" s="24"/>
      <c r="B58" s="22" t="s">
        <v>50</v>
      </c>
    </row>
    <row r="59" spans="1:5" x14ac:dyDescent="0.15">
      <c r="A59" s="24"/>
      <c r="B59" s="22" t="s">
        <v>51</v>
      </c>
    </row>
    <row r="60" spans="1:5" x14ac:dyDescent="0.15">
      <c r="A60" s="24"/>
      <c r="B60" s="22" t="s">
        <v>52</v>
      </c>
    </row>
    <row r="61" spans="1:5" x14ac:dyDescent="0.15">
      <c r="A61" s="24"/>
      <c r="B61" s="22" t="s">
        <v>53</v>
      </c>
    </row>
    <row r="62" spans="1:5" x14ac:dyDescent="0.15">
      <c r="A62" s="11"/>
      <c r="B62" s="23" t="s">
        <v>54</v>
      </c>
    </row>
    <row r="63" spans="1:5" x14ac:dyDescent="0.15">
      <c r="A63" s="1"/>
    </row>
    <row r="64" spans="1:5" x14ac:dyDescent="0.15">
      <c r="A64" s="1" t="s">
        <v>3</v>
      </c>
      <c r="B64" s="4" t="s">
        <v>4</v>
      </c>
      <c r="E64" s="3" t="s">
        <v>2</v>
      </c>
    </row>
    <row r="65" spans="1:5" x14ac:dyDescent="0.15">
      <c r="A65" s="12" t="s">
        <v>55</v>
      </c>
      <c r="B65" s="21" t="s">
        <v>56</v>
      </c>
      <c r="C65" s="29">
        <v>0</v>
      </c>
      <c r="D65" s="2">
        <v>80</v>
      </c>
      <c r="E65" s="19">
        <f>C65*D65</f>
        <v>0</v>
      </c>
    </row>
    <row r="66" spans="1:5" x14ac:dyDescent="0.15">
      <c r="A66" s="15"/>
      <c r="B66" s="9" t="s">
        <v>57</v>
      </c>
    </row>
    <row r="67" spans="1:5" x14ac:dyDescent="0.15">
      <c r="A67" s="15"/>
      <c r="B67" s="9" t="s">
        <v>58</v>
      </c>
    </row>
    <row r="68" spans="1:5" x14ac:dyDescent="0.15">
      <c r="A68" s="15"/>
      <c r="B68" s="9" t="s">
        <v>59</v>
      </c>
    </row>
    <row r="69" spans="1:5" x14ac:dyDescent="0.15">
      <c r="A69" s="13"/>
      <c r="B69" s="8" t="s">
        <v>60</v>
      </c>
    </row>
    <row r="70" spans="1:5" x14ac:dyDescent="0.15">
      <c r="A70" s="1"/>
    </row>
    <row r="71" spans="1:5" x14ac:dyDescent="0.15">
      <c r="A71" s="27" t="s">
        <v>61</v>
      </c>
      <c r="B71" s="28" t="s">
        <v>62</v>
      </c>
    </row>
    <row r="72" spans="1:5" ht="12" thickBot="1" x14ac:dyDescent="0.2"/>
    <row r="73" spans="1:5" s="4" customFormat="1" ht="12" thickBot="1" x14ac:dyDescent="0.2">
      <c r="A73" s="34" t="s">
        <v>76</v>
      </c>
      <c r="B73" s="35"/>
      <c r="C73" s="3"/>
      <c r="D73" s="3"/>
      <c r="E73" s="20">
        <f>E11+E14+E17+E20+E28+E31+E47+E52+E55+E65</f>
        <v>0</v>
      </c>
    </row>
    <row r="74" spans="1:5" x14ac:dyDescent="0.15">
      <c r="C74"/>
      <c r="D74"/>
      <c r="E74"/>
    </row>
    <row r="75" spans="1:5" x14ac:dyDescent="0.15">
      <c r="A75" s="14" t="s">
        <v>82</v>
      </c>
      <c r="B75" s="14"/>
      <c r="E75" s="19">
        <f>ROUND(E73*0.2,2)</f>
        <v>0</v>
      </c>
    </row>
    <row r="76" spans="1:5" ht="36.75" customHeight="1" x14ac:dyDescent="0.15">
      <c r="A76" s="36" t="s">
        <v>78</v>
      </c>
      <c r="B76" s="37"/>
      <c r="E76" s="26">
        <f>SUM(E73:E75)</f>
        <v>0</v>
      </c>
    </row>
    <row r="77" spans="1:5" s="25" customFormat="1" x14ac:dyDescent="0.15"/>
    <row r="78" spans="1:5" x14ac:dyDescent="0.15">
      <c r="C78"/>
      <c r="D78"/>
      <c r="E78"/>
    </row>
    <row r="79" spans="1:5" x14ac:dyDescent="0.15">
      <c r="A79" s="16"/>
      <c r="B79" s="16"/>
    </row>
  </sheetData>
  <sheetProtection algorithmName="SHA-512" hashValue="ln6qfFCzvjludUicynK2EoxgRSo5gVeeQG8YrJy4ujxYCffJvMB/vP+P+ACbnm18l/dLIFE5TCjB3UkNUOJgZA==" saltValue="ivYaO5MT2Wl26DieKyT0pg==" spinCount="100000" sheet="1" objects="1" scenarios="1"/>
  <mergeCells count="2">
    <mergeCell ref="A73:B73"/>
    <mergeCell ref="A76:B7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9e1b9b6d-b887-446c-9dce-4968e9b06264" ContentTypeId="0x010100DCD422DC78816243BC06FDD53AB4B00001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WL" ma:contentTypeID="0x010100DCD422DC78816243BC06FDD53AB4B00001050050B5B856F42B474C862652678557011A" ma:contentTypeVersion="185" ma:contentTypeDescription="document WL" ma:contentTypeScope="" ma:versionID="cd532db27b35fe2e79ad13fa9d2c51f0">
  <xsd:schema xmlns:xsd="http://www.w3.org/2001/XMLSchema" xmlns:xs="http://www.w3.org/2001/XMLSchema" xmlns:p="http://schemas.microsoft.com/office/2006/metadata/properties" xmlns:ns1="http://schemas.microsoft.com/sharepoint/v3" xmlns:ns2="c41d040b-1f23-46d8-95f8-73c4343eacb6" xmlns:ns4="9729beee-8231-416b-840d-ac6e112eeed3" xmlns:ns5="dfc62a55-fff3-4b8d-9937-2b197328c51d" targetNamespace="http://schemas.microsoft.com/office/2006/metadata/properties" ma:root="true" ma:fieldsID="be5d51b9481ea0715919493c80a8a8e7" ns1:_="" ns2:_="" ns4:_="" ns5:_="">
    <xsd:import namespace="http://schemas.microsoft.com/sharepoint/v3"/>
    <xsd:import namespace="c41d040b-1f23-46d8-95f8-73c4343eacb6"/>
    <xsd:import namespace="9729beee-8231-416b-840d-ac6e112eeed3"/>
    <xsd:import namespace="dfc62a55-fff3-4b8d-9937-2b197328c51d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Documentsortering1" minOccurs="0"/>
                <xsd:element ref="ns2:Documentsortering2" minOccurs="0"/>
                <xsd:element ref="ns2:UwKenmerk" minOccurs="0"/>
                <xsd:element ref="ns2:ContactNaam" minOccurs="0"/>
                <xsd:element ref="ns2:ContactAdres" minOccurs="0"/>
                <xsd:element ref="ns2:ContactPostcode" minOccurs="0"/>
                <xsd:element ref="ns2:ContactPlaats" minOccurs="0"/>
                <xsd:element ref="ns2:ContactLand" minOccurs="0"/>
                <xsd:element ref="ns2:ContactTelefoon" minOccurs="0"/>
                <xsd:element ref="ns2:ContactEmail" minOccurs="0"/>
                <xsd:element ref="ns2:DatumDocument" minOccurs="0"/>
                <xsd:element ref="ns2:Verzenddatum" minOccurs="0"/>
                <xsd:element ref="ns2:DatumVervanging" minOccurs="0"/>
                <xsd:element ref="ns2:DocumentcreatieXML" minOccurs="0"/>
                <xsd:element ref="ns2:Documentnummer" minOccurs="0"/>
                <xsd:element ref="ns2:IdentificatiekenmerkTMLO" minOccurs="0"/>
                <xsd:element ref="ns2:KlantPlaats" minOccurs="0"/>
                <xsd:element ref="ns2:ZaakId" minOccurs="0"/>
                <xsd:element ref="ns4:Bestandsgrootte" minOccurs="0"/>
                <xsd:element ref="ns4:AfgewekenVanInkoopbeleid" minOccurs="0"/>
                <xsd:element ref="ns4:Inkoopcategorie" minOccurs="0"/>
                <xsd:element ref="ns4:DuurzaamheidscriteriumPianoo" minOccurs="0"/>
                <xsd:element ref="ns4:VoorgeschrevenProcedure" minOccurs="0"/>
                <xsd:element ref="ns4:Gunningscriterium" minOccurs="0"/>
                <xsd:element ref="ns4:SoortAanbesteding" minOccurs="0"/>
                <xsd:element ref="ns2:KlantNaam" minOccurs="0"/>
                <xsd:element ref="ns1:DocumentSetDescription" minOccurs="0"/>
                <xsd:element ref="ns2:KlantLand" minOccurs="0"/>
                <xsd:element ref="ns2:KlantPostcode" minOccurs="0"/>
                <xsd:element ref="ns2:KlantAdres" minOccurs="0"/>
                <xsd:element ref="ns2:Zaaknummer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2:KlantVestigingsnummer" minOccurs="0"/>
                <xsd:element ref="ns2:Zaakbehandelaar" minOccurs="0"/>
                <xsd:element ref="ns4:_dlc_DocId" minOccurs="0"/>
                <xsd:element ref="ns4:_dlc_DocIdUrl" minOccurs="0"/>
                <xsd:element ref="ns4:_dlc_DocIdPersistId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6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d040b-1f23-46d8-95f8-73c4343eacb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1" nillable="true" ma:displayName="Documentomschrijving" ma:internalName="Documentomschrijving" ma:readOnly="false">
      <xsd:simpleType>
        <xsd:restriction base="dms:Text">
          <xsd:maxLength value="255"/>
        </xsd:restriction>
      </xsd:simpleType>
    </xsd:element>
    <xsd:element name="Documentsortering1" ma:index="2" nillable="true" ma:displayName="Documentsortering 1" ma:internalName="Documentsortering1" ma:readOnly="false">
      <xsd:simpleType>
        <xsd:restriction base="dms:Text">
          <xsd:maxLength value="255"/>
        </xsd:restriction>
      </xsd:simpleType>
    </xsd:element>
    <xsd:element name="Documentsortering2" ma:index="3" nillable="true" ma:displayName="Documentsortering 2" ma:internalName="Documentsortering2" ma:readOnly="false">
      <xsd:simpleType>
        <xsd:restriction base="dms:Text">
          <xsd:maxLength value="255"/>
        </xsd:restriction>
      </xsd:simpleType>
    </xsd:element>
    <xsd:element name="UwKenmerk" ma:index="5" nillable="true" ma:displayName="Uw kenmerk" ma:internalName="UwKenmerk" ma:readOnly="false">
      <xsd:simpleType>
        <xsd:restriction base="dms:Text">
          <xsd:maxLength value="255"/>
        </xsd:restriction>
      </xsd:simpleType>
    </xsd:element>
    <xsd:element name="ContactNaam" ma:index="6" nillable="true" ma:displayName="Contact naam" ma:internalName="ContactNaam" ma:readOnly="false">
      <xsd:simpleType>
        <xsd:restriction base="dms:Text">
          <xsd:maxLength value="255"/>
        </xsd:restriction>
      </xsd:simpleType>
    </xsd:element>
    <xsd:element name="ContactAdres" ma:index="7" nillable="true" ma:displayName="Contact adres" ma:internalName="ContactAdres" ma:readOnly="false">
      <xsd:simpleType>
        <xsd:restriction base="dms:Text">
          <xsd:maxLength value="255"/>
        </xsd:restriction>
      </xsd:simpleType>
    </xsd:element>
    <xsd:element name="ContactPostcode" ma:index="8" nillable="true" ma:displayName="Contact postcode" ma:internalName="ContactPostcode" ma:readOnly="false">
      <xsd:simpleType>
        <xsd:restriction base="dms:Text">
          <xsd:maxLength value="255"/>
        </xsd:restriction>
      </xsd:simpleType>
    </xsd:element>
    <xsd:element name="ContactPlaats" ma:index="9" nillable="true" ma:displayName="Contact  Plaats" ma:internalName="ContactPlaats" ma:readOnly="false">
      <xsd:simpleType>
        <xsd:restriction base="dms:Text">
          <xsd:maxLength value="255"/>
        </xsd:restriction>
      </xsd:simpleType>
    </xsd:element>
    <xsd:element name="ContactLand" ma:index="10" nillable="true" ma:displayName="Contact land" ma:default="Nederland" ma:format="Dropdown" ma:internalName="Contac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ContactTelefoon" ma:index="11" nillable="true" ma:displayName="Contact telefoon" ma:internalName="ContactTelefoon" ma:readOnly="false">
      <xsd:simpleType>
        <xsd:restriction base="dms:Text">
          <xsd:maxLength value="255"/>
        </xsd:restriction>
      </xsd:simpleType>
    </xsd:element>
    <xsd:element name="ContactEmail" ma:index="12" nillable="true" ma:displayName="Contact email" ma:internalName="ContactEmail" ma:readOnly="false">
      <xsd:simpleType>
        <xsd:restriction base="dms:Text">
          <xsd:maxLength value="255"/>
        </xsd:restriction>
      </xsd:simpleType>
    </xsd:element>
    <xsd:element name="DatumDocument" ma:index="13" nillable="true" ma:displayName="Datum document" ma:format="DateOnly" ma:internalName="DatumDocument" ma:readOnly="false">
      <xsd:simpleType>
        <xsd:restriction base="dms:DateTime"/>
      </xsd:simpleType>
    </xsd:element>
    <xsd:element name="Verzenddatum" ma:index="14" nillable="true" ma:displayName="Verzenddatum" ma:format="DateOnly" ma:internalName="Verzenddatum" ma:readOnly="false">
      <xsd:simpleType>
        <xsd:restriction base="dms:DateTime"/>
      </xsd:simpleType>
    </xsd:element>
    <xsd:element name="DatumVervanging" ma:index="15" nillable="true" ma:displayName="Datum vervanging" ma:format="DateOnly" ma:internalName="DatumVervanging" ma:readOnly="false">
      <xsd:simpleType>
        <xsd:restriction base="dms:DateTime"/>
      </xsd:simpleType>
    </xsd:element>
    <xsd:element name="DocumentcreatieXML" ma:index="17" nillable="true" ma:displayName="DocumentcreatieXML" ma:internalName="DocumentcreatieXML">
      <xsd:simpleType>
        <xsd:restriction base="dms:Text">
          <xsd:maxLength value="255"/>
        </xsd:restriction>
      </xsd:simpleType>
    </xsd:element>
    <xsd:element name="Documentnummer" ma:index="18" nillable="true" ma:displayName="Documentnummer" ma:internalName="Documentnummer">
      <xsd:simpleType>
        <xsd:restriction base="dms:Text">
          <xsd:maxLength value="255"/>
        </xsd:restriction>
      </xsd:simpleType>
    </xsd:element>
    <xsd:element name="IdentificatiekenmerkTMLO" ma:index="25" nillable="true" ma:displayName="Identificatiekenmerk TMLO" ma:default="Waterschap Limburg" ma:format="Dropdown" ma:internalName="IdentificatiekenmerkTMLO" ma:readOnly="false">
      <xsd:simpleType>
        <xsd:restriction base="dms:Choice">
          <xsd:enumeration value="Waterschap Limburg"/>
        </xsd:restriction>
      </xsd:simpleType>
    </xsd:element>
    <xsd:element name="KlantPlaats" ma:index="26" nillable="true" ma:displayName="Klant plaats" ma:internalName="KlantPlaats" ma:readOnly="false">
      <xsd:simpleType>
        <xsd:restriction base="dms:Text">
          <xsd:maxLength value="255"/>
        </xsd:restriction>
      </xsd:simpleType>
    </xsd:element>
    <xsd:element name="ZaakId" ma:index="27" nillable="true" ma:displayName="ZaakId" ma:indexed="true" ma:internalName="ZaakId">
      <xsd:simpleType>
        <xsd:restriction base="dms:Text">
          <xsd:maxLength value="255"/>
        </xsd:restriction>
      </xsd:simpleType>
    </xsd:element>
    <xsd:element name="KlantNaam" ma:index="35" nillable="true" ma:displayName="Klant naam" ma:internalName="KlantNaam" ma:readOnly="false">
      <xsd:simpleType>
        <xsd:restriction base="dms:Text">
          <xsd:maxLength value="255"/>
        </xsd:restriction>
      </xsd:simpleType>
    </xsd:element>
    <xsd:element name="KlantLand" ma:index="37" nillable="true" ma:displayName="Klant land" ma:default="Nederland" ma:format="Dropdown" ma:internalName="Klan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KlantPostcode" ma:index="38" nillable="true" ma:displayName="Klant postcode" ma:internalName="KlantPostcode" ma:readOnly="false">
      <xsd:simpleType>
        <xsd:restriction base="dms:Text">
          <xsd:maxLength value="255"/>
        </xsd:restriction>
      </xsd:simpleType>
    </xsd:element>
    <xsd:element name="KlantAdres" ma:index="39" nillable="true" ma:displayName="Klant adres" ma:internalName="KlantAdres" ma:readOnly="false">
      <xsd:simpleType>
        <xsd:restriction base="dms:Text">
          <xsd:maxLength value="255"/>
        </xsd:restriction>
      </xsd:simpleType>
    </xsd:element>
    <xsd:element name="Zaaknummer" ma:index="40" nillable="true" ma:displayName="Zaaknummer" ma:indexed="true" ma:internalName="Zaaknummer" ma:readOnly="false">
      <xsd:simpleType>
        <xsd:restriction base="dms:Text">
          <xsd:maxLength value="255"/>
        </xsd:restriction>
      </xsd:simpleType>
    </xsd:element>
    <xsd:element name="KlantVestigingsnummer" ma:index="44" nillable="true" ma:displayName="Klant vestigingsnummer" ma:internalName="KlantVestigingsnummer" ma:readOnly="false">
      <xsd:simpleType>
        <xsd:restriction base="dms:Text">
          <xsd:maxLength value="255"/>
        </xsd:restriction>
      </xsd:simpleType>
    </xsd:element>
    <xsd:element name="Zaakbehandelaar" ma:index="45" nillable="true" ma:displayName="Zaakbehandelaar" ma:indexed="true" ma:internalName="Zaakbehandela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beee-8231-416b-840d-ac6e112eeed3" elementFormDefault="qualified">
    <xsd:import namespace="http://schemas.microsoft.com/office/2006/documentManagement/types"/>
    <xsd:import namespace="http://schemas.microsoft.com/office/infopath/2007/PartnerControls"/>
    <xsd:element name="Bestandsgrootte" ma:index="28" nillable="true" ma:displayName="Bestandsgrootte" ma:hidden="true" ma:internalName="Bestandsgrootte" ma:readOnly="false">
      <xsd:simpleType>
        <xsd:restriction base="dms:Text">
          <xsd:maxLength value="255"/>
        </xsd:restriction>
      </xsd:simpleType>
    </xsd:element>
    <xsd:element name="AfgewekenVanInkoopbeleid" ma:index="29" nillable="true" ma:displayName="Afgeweken van inkoopbeleid" ma:default="Maak uw keuze" ma:format="Dropdown" ma:internalName="AfgewekenVanInkoopbeleid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Inkoopcategorie" ma:index="30" nillable="true" ma:displayName="Inkoopcategorie" ma:default="Maak uw keuze" ma:format="Dropdown" ma:internalName="Inkoopcategorie" ma:readOnly="false">
      <xsd:simpleType>
        <xsd:restriction base="dms:Choice">
          <xsd:enumeration value="Maak uw keuze"/>
          <xsd:enumeration value="werken"/>
          <xsd:enumeration value="leveringen"/>
          <xsd:enumeration value="diensten"/>
        </xsd:restriction>
      </xsd:simpleType>
    </xsd:element>
    <xsd:element name="DuurzaamheidscriteriumPianoo" ma:index="31" nillable="true" ma:displayName="Duurzaamheidscriterium Pianoo" ma:default="Maak uw keuze" ma:format="Dropdown" ma:internalName="DuurzaamheidscriteriumPianoo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VoorgeschrevenProcedure" ma:index="32" nillable="true" ma:displayName="Voorgeschreven procedure" ma:default="Maak uw keuze" ma:format="Dropdown" ma:internalName="VoorgeschrevenProcedure" ma:readOnly="false">
      <xsd:simpleType>
        <xsd:restriction base="dms:Choice">
          <xsd:enumeration value="Maak uw keuze"/>
          <xsd:enumeration value="Enkelvoudig onderhands"/>
          <xsd:enumeration value="Meervoudig onderhands"/>
          <xsd:enumeration value="Nationaal"/>
          <xsd:enumeration value="Europees"/>
        </xsd:restriction>
      </xsd:simpleType>
    </xsd:element>
    <xsd:element name="Gunningscriterium" ma:index="33" nillable="true" ma:displayName="Gunningscriterium" ma:default="Maak uw keuze" ma:format="Dropdown" ma:internalName="Gunningscriterium" ma:readOnly="false">
      <xsd:simpleType>
        <xsd:restriction base="dms:Choice">
          <xsd:enumeration value="Maak uw keuze"/>
          <xsd:enumeration value="laagste prijs"/>
          <xsd:enumeration value="beste prijs kwaliteitsverhouding"/>
          <xsd:enumeration value="levenscycluskosten"/>
          <xsd:enumeration value="n.v.t."/>
        </xsd:restriction>
      </xsd:simpleType>
    </xsd:element>
    <xsd:element name="SoortAanbesteding" ma:index="34" nillable="true" ma:displayName="Soort aanbesteding" ma:default="Maak uw keuze" ma:format="Dropdown" ma:internalName="SoortAanbesteding" ma:readOnly="false">
      <xsd:simpleType>
        <xsd:restriction base="dms:Choice">
          <xsd:enumeration value="Maak uw keuze"/>
          <xsd:enumeration value="Europese aanbesteding"/>
          <xsd:enumeration value="nationale aanbesteding"/>
          <xsd:enumeration value="meervoudig onderhandse aanbesteding"/>
        </xsd:restriction>
      </xsd:simpleType>
    </xsd:element>
    <xsd:element name="_dlc_DocId" ma:index="4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4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62a55-fff3-4b8d-9937-2b197328c51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4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  <xsd:element name="MediaLengthInSeconds" ma:index="4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Afbeeldingtags" ma:readOnly="false" ma:fieldId="{5cf76f15-5ced-4ddc-b409-7134ff3c332f}" ma:taxonomyMulti="true" ma:sspId="9e1b9b6d-b887-446c-9dce-4968e9b06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eur"/>
        <xsd:element ref="dcterms:created" minOccurs="0" maxOccurs="1"/>
        <xsd:element ref="dc:identifier" minOccurs="0" maxOccurs="1"/>
        <xsd:element name="contentType" minOccurs="0" maxOccurs="1" type="xsd:string" ma:index="24" ma:displayName="Inhoudstype"/>
        <xsd:element ref="dc:title" minOccurs="0" maxOccurs="1" ma:index="16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lantLand xmlns="c41d040b-1f23-46d8-95f8-73c4343eacb6">Nederland</KlantLand>
    <KlantAdres xmlns="c41d040b-1f23-46d8-95f8-73c4343eacb6" xsi:nil="true"/>
    <KlantVestigingsnummer xmlns="c41d040b-1f23-46d8-95f8-73c4343eacb6" xsi:nil="true"/>
    <IdentificatiekenmerkTMLO xmlns="c41d040b-1f23-46d8-95f8-73c4343eacb6">Waterschap Limburg</IdentificatiekenmerkTMLO>
    <ZaakId xmlns="c41d040b-1f23-46d8-95f8-73c4343eacb6">132924</ZaakId>
    <SoortAanbesteding xmlns="9729beee-8231-416b-840d-ac6e112eeed3">Maak uw keuze</SoortAanbesteding>
    <KlantNaam xmlns="c41d040b-1f23-46d8-95f8-73c4343eacb6" xsi:nil="true"/>
    <Zaaknummer xmlns="c41d040b-1f23-46d8-95f8-73c4343eacb6">2022-Z503</Zaaknummer>
    <Documentsortering1 xmlns="c41d040b-1f23-46d8-95f8-73c4343eacb6" xsi:nil="true"/>
    <ContactTelefoon xmlns="c41d040b-1f23-46d8-95f8-73c4343eacb6" xsi:nil="true"/>
    <Verzenddatum xmlns="c41d040b-1f23-46d8-95f8-73c4343eacb6" xsi:nil="true"/>
    <Zaakbehandelaar xmlns="c41d040b-1f23-46d8-95f8-73c4343eacb6" xsi:nil="true"/>
    <DocumentSetDescription xmlns="http://schemas.microsoft.com/sharepoint/v3">Raamovereenkomst Laboratoriumdiensten</DocumentSetDescription>
    <Documentsortering2 xmlns="c41d040b-1f23-46d8-95f8-73c4343eacb6" xsi:nil="true"/>
    <UwKenmerk xmlns="c41d040b-1f23-46d8-95f8-73c4343eacb6" xsi:nil="true"/>
    <ContactAdres xmlns="c41d040b-1f23-46d8-95f8-73c4343eacb6" xsi:nil="true"/>
    <ContactLand xmlns="c41d040b-1f23-46d8-95f8-73c4343eacb6">Nederland</ContactLand>
    <Gunningscriterium xmlns="9729beee-8231-416b-840d-ac6e112eeed3">Maak uw keuze</Gunningscriterium>
    <KlantPlaats xmlns="c41d040b-1f23-46d8-95f8-73c4343eacb6" xsi:nil="true"/>
    <Bestandsgrootte xmlns="9729beee-8231-416b-840d-ac6e112eeed3" xsi:nil="true"/>
    <Inkoopcategorie xmlns="9729beee-8231-416b-840d-ac6e112eeed3">Maak uw keuze</Inkoopcategorie>
    <DatumDocument xmlns="c41d040b-1f23-46d8-95f8-73c4343eacb6" xsi:nil="true"/>
    <DocumentcreatieXML xmlns="c41d040b-1f23-46d8-95f8-73c4343eacb6" xsi:nil="true"/>
    <VoorgeschrevenProcedure xmlns="9729beee-8231-416b-840d-ac6e112eeed3">Maak uw keuze</VoorgeschrevenProcedure>
    <Documentomschrijving xmlns="c41d040b-1f23-46d8-95f8-73c4343eacb6" xsi:nil="true"/>
    <ContactNaam xmlns="c41d040b-1f23-46d8-95f8-73c4343eacb6" xsi:nil="true"/>
    <KlantPostcode xmlns="c41d040b-1f23-46d8-95f8-73c4343eacb6" xsi:nil="true"/>
    <ContactPlaats xmlns="c41d040b-1f23-46d8-95f8-73c4343eacb6" xsi:nil="true"/>
    <DatumVervanging xmlns="c41d040b-1f23-46d8-95f8-73c4343eacb6" xsi:nil="true"/>
    <Documentnummer xmlns="c41d040b-1f23-46d8-95f8-73c4343eacb6" xsi:nil="true"/>
    <AfgewekenVanInkoopbeleid xmlns="9729beee-8231-416b-840d-ac6e112eeed3">Maak uw keuze</AfgewekenVanInkoopbeleid>
    <DuurzaamheidscriteriumPianoo xmlns="9729beee-8231-416b-840d-ac6e112eeed3">Maak uw keuze</DuurzaamheidscriteriumPianoo>
    <ContactPostcode xmlns="c41d040b-1f23-46d8-95f8-73c4343eacb6" xsi:nil="true"/>
    <lcf76f155ced4ddcb4097134ff3c332f xmlns="dfc62a55-fff3-4b8d-9937-2b197328c51d">
      <Terms xmlns="http://schemas.microsoft.com/office/infopath/2007/PartnerControls"/>
    </lcf76f155ced4ddcb4097134ff3c332f>
    <ContactEmail xmlns="c41d040b-1f23-46d8-95f8-73c4343eacb6" xsi:nil="true"/>
    <_dlc_DocId xmlns="9729beee-8231-416b-840d-ac6e112eeed3">WLDOC-1187088822-149030</_dlc_DocId>
    <_dlc_DocIdUrl xmlns="9729beee-8231-416b-840d-ac6e112eeed3">
      <Url>https://waterschaplimburg.sharepoint.com/sites/Inkoop/_layouts/15/DocIdRedir.aspx?ID=WLDOC-1187088822-149030</Url>
      <Description>WLDOC-1187088822-149030</Description>
    </_dlc_DocIdUrl>
  </documentManagement>
</p:properties>
</file>

<file path=customXml/itemProps1.xml><?xml version="1.0" encoding="utf-8"?>
<ds:datastoreItem xmlns:ds="http://schemas.openxmlformats.org/officeDocument/2006/customXml" ds:itemID="{A847B019-9A75-43A4-92D7-8FDF34CE30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437846-C620-447A-8076-DB107526852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5286D59-E170-4A0F-A37D-85BD596BA6E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BA4F757-157B-4D9B-8918-A648E3D0D4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41d040b-1f23-46d8-95f8-73c4343eacb6"/>
    <ds:schemaRef ds:uri="9729beee-8231-416b-840d-ac6e112eeed3"/>
    <ds:schemaRef ds:uri="dfc62a55-fff3-4b8d-9937-2b197328c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14FAD45-8875-442F-80D0-5A0934AC2949}">
  <ds:schemaRefs>
    <ds:schemaRef ds:uri="9729beee-8231-416b-840d-ac6e112eeed3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c41d040b-1f23-46d8-95f8-73c4343eacb6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elements/1.1/"/>
    <ds:schemaRef ds:uri="http://schemas.openxmlformats.org/package/2006/metadata/core-properties"/>
    <ds:schemaRef ds:uri="dfc62a55-fff3-4b8d-9937-2b197328c5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Totaalprijs BsGW</vt:lpstr>
      <vt:lpstr>Rekenblad BsGW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Schoenmakers</dc:creator>
  <cp:keywords/>
  <dc:description/>
  <cp:lastModifiedBy>Guido van Rijnsbergen</cp:lastModifiedBy>
  <cp:revision/>
  <dcterms:created xsi:type="dcterms:W3CDTF">2022-09-27T11:44:36Z</dcterms:created>
  <dcterms:modified xsi:type="dcterms:W3CDTF">2023-01-12T21:52:00Z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0x010100DCD422DC78816243BC06FDD53AB4B00001050050B5B856F42B474C862652678557011A</vt:lpwstr>
  </property>
  <property fmtid="{D5CDD505-2E9C-101B-9397-08002B2CF9AE}" pid="3" name="_dlc_DocIdItemGuid">
    <vt:lpwstr>bb092013-dd9c-46f9-adf4-50d34c3266d3</vt:lpwstr>
  </property>
  <property fmtid="{D5CDD505-2E9C-101B-9397-08002B2CF9AE}" pid="4" name="MediaServiceImageTags">
    <vt:lpwstr/>
  </property>
  <property fmtid="{D5CDD505-2E9C-101B-9397-08002B2CF9AE}" pid="5" name="TaxCatchAll">
    <vt:lpwstr/>
  </property>
</Properties>
</file>