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_Programma_bestuur_en_organisatie\2_Mens_en_organisatie\inkoop\Aanbestedingen 2022\2022-Z503 ROK Laboratoriumdiensten\04. Nota van Inlichtingen\"/>
    </mc:Choice>
  </mc:AlternateContent>
  <xr:revisionPtr revIDLastSave="0" documentId="13_ncr:1_{7B87C127-B5B9-456D-BCBE-F3366458AD1D}" xr6:coauthVersionLast="47" xr6:coauthVersionMax="47" xr10:uidLastSave="{00000000-0000-0000-0000-000000000000}"/>
  <bookViews>
    <workbookView xWindow="-120" yWindow="-120" windowWidth="29040" windowHeight="15840" xr2:uid="{3E417EF8-0A08-4062-8ECA-2D7E071D640A}"/>
  </bookViews>
  <sheets>
    <sheet name="Prijzenblad Waterschapsbedrijf " sheetId="1" r:id="rId1"/>
    <sheet name="V. nemen monsters + metingen" sheetId="2" r:id="rId2"/>
    <sheet name="VIII. Analyseren monster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96" i="3"/>
  <c r="E96" i="3" s="1"/>
  <c r="C95" i="3"/>
  <c r="E95" i="3" s="1"/>
  <c r="C38" i="3"/>
  <c r="E38" i="3" s="1"/>
  <c r="C26" i="3"/>
  <c r="E26" i="3" s="1"/>
  <c r="C27" i="3"/>
  <c r="E27" i="3" s="1"/>
  <c r="C28" i="3"/>
  <c r="E28" i="3" s="1"/>
  <c r="C29" i="3"/>
  <c r="E29" i="3" s="1"/>
  <c r="C30" i="3"/>
  <c r="E30" i="3" s="1"/>
  <c r="C31" i="3"/>
  <c r="E31" i="3" s="1"/>
  <c r="C32" i="3"/>
  <c r="E32" i="3" s="1"/>
  <c r="C33" i="3"/>
  <c r="E33" i="3" s="1"/>
  <c r="C25" i="3"/>
  <c r="E25" i="3" s="1"/>
  <c r="C88" i="3"/>
  <c r="E88" i="3" s="1"/>
  <c r="C89" i="3"/>
  <c r="E89" i="3" s="1"/>
  <c r="C90" i="3"/>
  <c r="E90" i="3" s="1"/>
  <c r="C80" i="3"/>
  <c r="E80" i="3" s="1"/>
  <c r="C81" i="3"/>
  <c r="E81" i="3" s="1"/>
  <c r="C83" i="3"/>
  <c r="E83" i="3" s="1"/>
  <c r="C84" i="3"/>
  <c r="E84" i="3" s="1"/>
  <c r="C85" i="3"/>
  <c r="E85" i="3" s="1"/>
  <c r="C86" i="3"/>
  <c r="E86" i="3" s="1"/>
  <c r="C87" i="3"/>
  <c r="E87" i="3" s="1"/>
  <c r="C82" i="3"/>
  <c r="E82" i="3" s="1"/>
  <c r="C79" i="3"/>
  <c r="E79" i="3" s="1"/>
  <c r="C78" i="3"/>
  <c r="E78" i="3" s="1"/>
  <c r="C77" i="3"/>
  <c r="E77" i="3" s="1"/>
  <c r="C76" i="3"/>
  <c r="E76" i="3" s="1"/>
  <c r="C56" i="3"/>
  <c r="E56" i="3" s="1"/>
  <c r="C57" i="3"/>
  <c r="E57" i="3" s="1"/>
  <c r="C58" i="3"/>
  <c r="E58" i="3" s="1"/>
  <c r="C59" i="3"/>
  <c r="E59" i="3" s="1"/>
  <c r="C60" i="3"/>
  <c r="E60" i="3" s="1"/>
  <c r="C61" i="3"/>
  <c r="E61" i="3" s="1"/>
  <c r="C62" i="3"/>
  <c r="E62" i="3" s="1"/>
  <c r="C63" i="3"/>
  <c r="E63" i="3" s="1"/>
  <c r="C64" i="3"/>
  <c r="E64" i="3" s="1"/>
  <c r="C65" i="3"/>
  <c r="E65" i="3" s="1"/>
  <c r="C66" i="3"/>
  <c r="E66" i="3" s="1"/>
  <c r="C71" i="3"/>
  <c r="E71" i="3" s="1"/>
  <c r="C69" i="3"/>
  <c r="E69" i="3" s="1"/>
  <c r="C68" i="3"/>
  <c r="E68" i="3" s="1"/>
  <c r="C67" i="3"/>
  <c r="E67" i="3" s="1"/>
  <c r="C55" i="3"/>
  <c r="E55" i="3" s="1"/>
  <c r="C54" i="3"/>
  <c r="E54" i="3" s="1"/>
  <c r="C53" i="3"/>
  <c r="E53" i="3" s="1"/>
  <c r="C52" i="3"/>
  <c r="E52" i="3" s="1"/>
  <c r="C51" i="3"/>
  <c r="E51" i="3" s="1"/>
  <c r="C50" i="3"/>
  <c r="E50" i="3" s="1"/>
  <c r="C49" i="3"/>
  <c r="E49" i="3" s="1"/>
  <c r="C44" i="3"/>
  <c r="E44" i="3" s="1"/>
  <c r="C43" i="3"/>
  <c r="E43" i="3" s="1"/>
  <c r="C42" i="3"/>
  <c r="E42" i="3" s="1"/>
  <c r="C41" i="3"/>
  <c r="E41" i="3" s="1"/>
  <c r="C40" i="3"/>
  <c r="E40" i="3" s="1"/>
  <c r="C39" i="3"/>
  <c r="E39" i="3" s="1"/>
  <c r="C6" i="3"/>
  <c r="E6" i="3" s="1"/>
  <c r="C7" i="3"/>
  <c r="E7" i="3" s="1"/>
  <c r="C8" i="3"/>
  <c r="E8" i="3" s="1"/>
  <c r="C9" i="3"/>
  <c r="E9" i="3" s="1"/>
  <c r="C10" i="3"/>
  <c r="E10" i="3" s="1"/>
  <c r="C11" i="3"/>
  <c r="E11" i="3" s="1"/>
  <c r="C12" i="3"/>
  <c r="E12" i="3" s="1"/>
  <c r="C13" i="3"/>
  <c r="E13" i="3" s="1"/>
  <c r="C14" i="3"/>
  <c r="E14" i="3" s="1"/>
  <c r="C15" i="3"/>
  <c r="E15" i="3" s="1"/>
  <c r="C16" i="3"/>
  <c r="E16" i="3" s="1"/>
  <c r="C17" i="3"/>
  <c r="E17" i="3" s="1"/>
  <c r="C18" i="3"/>
  <c r="E18" i="3" s="1"/>
  <c r="C19" i="3"/>
  <c r="E19" i="3" s="1"/>
  <c r="C20" i="3"/>
  <c r="E20" i="3" s="1"/>
  <c r="C5" i="3"/>
  <c r="E5" i="3" s="1"/>
  <c r="E5" i="2"/>
  <c r="E4" i="2"/>
  <c r="C5" i="2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4" i="2"/>
  <c r="E97" i="3" l="1"/>
  <c r="E72" i="3"/>
  <c r="E45" i="3"/>
  <c r="E34" i="3"/>
  <c r="E21" i="3"/>
  <c r="E91" i="3"/>
  <c r="E13" i="2"/>
  <c r="B7" i="1" s="1"/>
  <c r="E99" i="3" l="1"/>
  <c r="B10" i="1" s="1"/>
</calcChain>
</file>

<file path=xl/sharedStrings.xml><?xml version="1.0" encoding="utf-8"?>
<sst xmlns="http://schemas.openxmlformats.org/spreadsheetml/2006/main" count="184" uniqueCount="108">
  <si>
    <t>Omschrijving activiteit </t>
  </si>
  <si>
    <t>Totaalprijs </t>
  </si>
  <si>
    <t>Waterschapsbedrijf Limburg </t>
  </si>
  <si>
    <t>per activiteit </t>
  </si>
  <si>
    <t>(i) Het maken van onderzoeksplannen</t>
  </si>
  <si>
    <t>Bijlage 3b. - 'Programma van Eisen - Waterschapsbedrijf Limburg (WBL) - Versie definitief 1.0'</t>
  </si>
  <si>
    <t>(ii) Het verrichten van onderhoud aan, alsmede het beheer en de kalibratie van monsterkasten met apparatuur inclusief randonderdelen</t>
  </si>
  <si>
    <t>(iii) De jaarlijkse keuring van monsternameapparatuur</t>
  </si>
  <si>
    <t>(iv) Het jaarlijks (droog) kalibreren van debietmeters</t>
  </si>
  <si>
    <t>(v) Het nemen van monsters en het verrichten van metingen</t>
  </si>
  <si>
    <t>(vi) Het vervoeren van monsters, waarbij de temperatuur gemonitord wordt</t>
  </si>
  <si>
    <t>(vii) Monstername dient op verzoek plaats te kunnen vinden met de apparatuur welke in het bezit is van Gegadigde</t>
  </si>
  <si>
    <t>(viii) Het analyseren van monsters</t>
  </si>
  <si>
    <t>(ix) Rapportering</t>
  </si>
  <si>
    <t>(x) Het bieden van ondersteuning  ingeval van calamiteiten</t>
  </si>
  <si>
    <t>(xi) Het opstellen van een Transitieplan</t>
  </si>
  <si>
    <t>Totaal Waterschapsbedrijf Limburg = inschrijfprijs perceel 2</t>
  </si>
  <si>
    <t xml:space="preserve">(excl. btw) </t>
  </si>
  <si>
    <t>Prijs per jaar</t>
  </si>
  <si>
    <t>(excl. btw) </t>
  </si>
  <si>
    <t>V. Het nemen van monsters en het verrichten van metingen </t>
  </si>
  <si>
    <t>Beschrijving</t>
  </si>
  <si>
    <t>Administratie per monster</t>
  </si>
  <si>
    <t>Locatiebezoek per rwzi regulier</t>
  </si>
  <si>
    <t>Locatiebezoek per rwzi voor Nat. Rioolwater Surveillance</t>
  </si>
  <si>
    <t>Bemonstering afvalwater (uit monsternamevat)</t>
  </si>
  <si>
    <t>Bemonstering afvalwater/slib steekmonster</t>
  </si>
  <si>
    <t>Debietopname / pulscontrole bemonsteringskast (voldoende monster)</t>
  </si>
  <si>
    <t xml:space="preserve">Opstellen tijdsproportionele monstername apparatuur </t>
  </si>
  <si>
    <t>Aantal monsters per 2 jaar</t>
  </si>
  <si>
    <t>Prijs per monster</t>
  </si>
  <si>
    <t>Het nemen van een grondwatermonster, regulier uit de peilbuis (gem. 10 peilbuizen per rwzi)</t>
  </si>
  <si>
    <t>Totaal - (v) Het nemen van monsters en het verrichten van metingen</t>
  </si>
  <si>
    <r>
      <t xml:space="preserve">Aantal monsters </t>
    </r>
    <r>
      <rPr>
        <b/>
        <sz val="10"/>
        <color rgb="FFFF0000"/>
        <rFont val="Arial"/>
        <family val="2"/>
      </rPr>
      <t>per jaar</t>
    </r>
  </si>
  <si>
    <t>indicatief</t>
  </si>
  <si>
    <t>VIII. Het analyseren van de monsters</t>
  </si>
  <si>
    <t>Parameter</t>
  </si>
  <si>
    <t>Aantal analyses per 2 jaar</t>
  </si>
  <si>
    <r>
      <t xml:space="preserve">Aantal analyses </t>
    </r>
    <r>
      <rPr>
        <b/>
        <sz val="10"/>
        <color rgb="FFFF0000"/>
        <rFont val="Arial"/>
        <family val="2"/>
      </rPr>
      <t>per jaar</t>
    </r>
  </si>
  <si>
    <t>Prijs per analyse</t>
  </si>
  <si>
    <t>Ammonium</t>
  </si>
  <si>
    <t>Biochemisch zuurstofverbruik BZV 5 dagen</t>
  </si>
  <si>
    <t>Chemisch Zuurstofverbruik</t>
  </si>
  <si>
    <t>Chloride</t>
  </si>
  <si>
    <t>EOX, extraheerbare organische halogenen</t>
  </si>
  <si>
    <t>Fosfor totaal</t>
  </si>
  <si>
    <t>Nitraat + nitriet (som)</t>
  </si>
  <si>
    <t>Nitraat berekend</t>
  </si>
  <si>
    <t>Nitriet</t>
  </si>
  <si>
    <t>Onopgeloste stoffen, glasvezelfilter</t>
  </si>
  <si>
    <t>Ortho-fosfaat</t>
  </si>
  <si>
    <t>PAK (6 van Borneff)</t>
  </si>
  <si>
    <t>PCB + pesticiden</t>
  </si>
  <si>
    <t>Stikstof Kjeldahl</t>
  </si>
  <si>
    <t>Stikstof N-totaal (berekend)</t>
  </si>
  <si>
    <t>Sulfaat</t>
  </si>
  <si>
    <t>afvalwater fysisch-chemisch onderzoek (tabel 1)</t>
  </si>
  <si>
    <t>afvalwater, zware metalen (tabel 2)</t>
  </si>
  <si>
    <t>Voorbehandeling van het monster,  de ontsluiting</t>
  </si>
  <si>
    <t>Arseen</t>
  </si>
  <si>
    <t>Cadmium</t>
  </si>
  <si>
    <t>Chroom</t>
  </si>
  <si>
    <t>Koper</t>
  </si>
  <si>
    <t>Kwik</t>
  </si>
  <si>
    <t>Lood</t>
  </si>
  <si>
    <t>Nikkel</t>
  </si>
  <si>
    <t>Zink</t>
  </si>
  <si>
    <t>slib fysisch-chemisch onderzoek  (tabel 3)</t>
  </si>
  <si>
    <t>Droge stof (indamprest)</t>
  </si>
  <si>
    <t>Gloeirest van de droge stof</t>
  </si>
  <si>
    <r>
      <t xml:space="preserve">Minerale Oliën </t>
    </r>
    <r>
      <rPr>
        <b/>
        <sz val="10"/>
        <color theme="1"/>
        <rFont val="Arial"/>
        <family val="2"/>
      </rPr>
      <t>(nat slib)</t>
    </r>
  </si>
  <si>
    <r>
      <t xml:space="preserve">PAK (6 van Borneff) </t>
    </r>
    <r>
      <rPr>
        <b/>
        <sz val="10"/>
        <color theme="1"/>
        <rFont val="Arial"/>
        <family val="2"/>
      </rPr>
      <t>(nat slib)</t>
    </r>
  </si>
  <si>
    <r>
      <t xml:space="preserve">PCB + pesticiden </t>
    </r>
    <r>
      <rPr>
        <b/>
        <sz val="10"/>
        <color rgb="FF000000"/>
        <rFont val="Arial"/>
        <family val="2"/>
      </rPr>
      <t>(nat slib)</t>
    </r>
  </si>
  <si>
    <t>slib, zware metalen  (tabel 4)</t>
  </si>
  <si>
    <t>Aluminium</t>
  </si>
  <si>
    <t>IJzer</t>
  </si>
  <si>
    <t>Antimoon</t>
  </si>
  <si>
    <t>Barium</t>
  </si>
  <si>
    <t>Cobalt</t>
  </si>
  <si>
    <t>Mangaan</t>
  </si>
  <si>
    <t>Molybdeen</t>
  </si>
  <si>
    <t>Seleen</t>
  </si>
  <si>
    <t>Tin</t>
  </si>
  <si>
    <t>Thallium</t>
  </si>
  <si>
    <t>Vanadium</t>
  </si>
  <si>
    <t>Zwavel</t>
  </si>
  <si>
    <t>Gedroogd slib: extra</t>
  </si>
  <si>
    <t>Onderste verbrandingswaarde</t>
  </si>
  <si>
    <t>ijzerproduct/aluminiumproduct/azijnzuurproduct, chemicalien, zware metalen  (tabel 5)</t>
  </si>
  <si>
    <t>Voorbehandeling van het monster, de ontsluiting</t>
  </si>
  <si>
    <t>Soortgelijke massa</t>
  </si>
  <si>
    <t>Massa% CH3COOH</t>
  </si>
  <si>
    <t>Totaal - (viii) Het anaylseren van monsters</t>
  </si>
  <si>
    <t>grondwater (tabel 6)</t>
  </si>
  <si>
    <t xml:space="preserve">M.b.t. de in te vullen prijzen per activiteit (geldt ook voor alle onderliggende tabbladen), wordt inschrijver verwezen naar de gedetailleerde beschrijvingen in bijlage 3b. </t>
  </si>
  <si>
    <r>
      <rPr>
        <i/>
        <sz val="11"/>
        <color rgb="FF002060"/>
        <rFont val="Arial"/>
        <family val="2"/>
      </rPr>
      <t>«</t>
    </r>
    <r>
      <rPr>
        <i/>
        <sz val="10"/>
        <color rgb="FF002060"/>
        <rFont val="Arial"/>
        <family val="2"/>
      </rPr>
      <t xml:space="preserve"> cel neemt automatisch het ingevulde totaal van tabblad </t>
    </r>
    <r>
      <rPr>
        <b/>
        <i/>
        <sz val="10"/>
        <color rgb="FF002060"/>
        <rFont val="Arial"/>
        <family val="2"/>
      </rPr>
      <t>2</t>
    </r>
    <r>
      <rPr>
        <i/>
        <sz val="10"/>
        <color rgb="FF002060"/>
        <rFont val="Arial"/>
        <family val="2"/>
      </rPr>
      <t xml:space="preserve"> over</t>
    </r>
  </si>
  <si>
    <r>
      <rPr>
        <i/>
        <sz val="11"/>
        <color rgb="FF002060"/>
        <rFont val="Arial"/>
        <family val="2"/>
      </rPr>
      <t>«</t>
    </r>
    <r>
      <rPr>
        <i/>
        <sz val="10"/>
        <color rgb="FF002060"/>
        <rFont val="Arial"/>
        <family val="2"/>
      </rPr>
      <t xml:space="preserve"> cel neemt automatisch het ingevulde totaal van tabblad </t>
    </r>
    <r>
      <rPr>
        <b/>
        <i/>
        <sz val="10"/>
        <color rgb="FF002060"/>
        <rFont val="Arial"/>
        <family val="2"/>
      </rPr>
      <t>3</t>
    </r>
    <r>
      <rPr>
        <i/>
        <sz val="10"/>
        <color rgb="FF002060"/>
        <rFont val="Arial"/>
        <family val="2"/>
      </rPr>
      <t xml:space="preserve"> over</t>
    </r>
  </si>
  <si>
    <t>Inschrijver</t>
  </si>
  <si>
    <t>Naam</t>
  </si>
  <si>
    <t>Functie</t>
  </si>
  <si>
    <t>Onderneming</t>
  </si>
  <si>
    <t>Handtekening</t>
  </si>
  <si>
    <t>Plaats en datum</t>
  </si>
  <si>
    <t>negatieve prijzen zijn niet toegestaan</t>
  </si>
  <si>
    <t>Het is (op straffe van uitsluiting) niet toegestaan het prijzenblad / formules aan te passen</t>
  </si>
  <si>
    <t>Inschrijver vult alleen de blauwe velden in (betreft alle tabbladen indien van toepassing)</t>
  </si>
  <si>
    <t>Inschrijver vult in en ondertekent het prijzenblad in onderstaand kader</t>
  </si>
  <si>
    <t>AANPASSING: spoedtarief voor analyses (indicatief: 20 per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</si>
</sst>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10"/>
      <color rgb="FF002060"/>
      <name val="Arial"/>
      <family val="2"/>
    </font>
    <font>
      <i/>
      <sz val="11"/>
      <color rgb="FF002060"/>
      <name val="Arial"/>
      <family val="2"/>
    </font>
    <font>
      <b/>
      <i/>
      <sz val="10"/>
      <color rgb="FF00206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vertical="center" wrapText="1"/>
    </xf>
    <xf numFmtId="0" fontId="6" fillId="0" borderId="0" xfId="0" applyFon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44" fontId="6" fillId="6" borderId="1" xfId="0" applyNumberFormat="1" applyFont="1" applyFill="1" applyBorder="1"/>
    <xf numFmtId="44" fontId="6" fillId="0" borderId="0" xfId="0" applyNumberFormat="1" applyFont="1"/>
    <xf numFmtId="3" fontId="6" fillId="0" borderId="1" xfId="0" applyNumberFormat="1" applyFont="1" applyBorder="1"/>
    <xf numFmtId="0" fontId="5" fillId="9" borderId="3" xfId="0" applyFont="1" applyFill="1" applyBorder="1" applyAlignment="1">
      <alignment horizontal="center" wrapText="1"/>
    </xf>
    <xf numFmtId="0" fontId="5" fillId="9" borderId="4" xfId="0" applyFont="1" applyFill="1" applyBorder="1" applyAlignment="1">
      <alignment horizontal="center" wrapText="1"/>
    </xf>
    <xf numFmtId="44" fontId="7" fillId="7" borderId="9" xfId="0" applyNumberFormat="1" applyFont="1" applyFill="1" applyBorder="1"/>
    <xf numFmtId="0" fontId="6" fillId="0" borderId="1" xfId="0" applyFont="1" applyBorder="1" applyAlignment="1">
      <alignment wrapText="1"/>
    </xf>
    <xf numFmtId="0" fontId="0" fillId="0" borderId="0" xfId="0" applyBorder="1" applyAlignment="1">
      <alignment vertical="center" wrapText="1"/>
    </xf>
    <xf numFmtId="3" fontId="6" fillId="0" borderId="2" xfId="0" applyNumberFormat="1" applyFont="1" applyBorder="1"/>
    <xf numFmtId="0" fontId="6" fillId="0" borderId="2" xfId="0" applyFont="1" applyBorder="1"/>
    <xf numFmtId="0" fontId="5" fillId="0" borderId="0" xfId="0" applyFont="1" applyBorder="1"/>
    <xf numFmtId="3" fontId="6" fillId="0" borderId="0" xfId="0" applyNumberFormat="1" applyFont="1" applyBorder="1"/>
    <xf numFmtId="0" fontId="5" fillId="8" borderId="4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0" fillId="0" borderId="4" xfId="0" applyBorder="1" applyAlignment="1">
      <alignment vertical="center" wrapText="1"/>
    </xf>
    <xf numFmtId="3" fontId="6" fillId="0" borderId="3" xfId="0" applyNumberFormat="1" applyFont="1" applyBorder="1"/>
    <xf numFmtId="0" fontId="2" fillId="0" borderId="5" xfId="0" applyFont="1" applyBorder="1"/>
    <xf numFmtId="3" fontId="6" fillId="0" borderId="13" xfId="0" applyNumberFormat="1" applyFont="1" applyBorder="1"/>
    <xf numFmtId="0" fontId="5" fillId="0" borderId="3" xfId="0" applyFont="1" applyBorder="1"/>
    <xf numFmtId="44" fontId="6" fillId="6" borderId="3" xfId="0" applyNumberFormat="1" applyFont="1" applyFill="1" applyBorder="1"/>
    <xf numFmtId="0" fontId="6" fillId="0" borderId="4" xfId="0" applyFont="1" applyBorder="1"/>
    <xf numFmtId="0" fontId="5" fillId="0" borderId="4" xfId="0" applyFont="1" applyBorder="1"/>
    <xf numFmtId="44" fontId="6" fillId="6" borderId="4" xfId="0" applyNumberFormat="1" applyFont="1" applyFill="1" applyBorder="1"/>
    <xf numFmtId="0" fontId="5" fillId="3" borderId="0" xfId="0" applyFont="1" applyFill="1"/>
    <xf numFmtId="44" fontId="9" fillId="10" borderId="1" xfId="0" applyNumberFormat="1" applyFont="1" applyFill="1" applyBorder="1"/>
    <xf numFmtId="44" fontId="10" fillId="10" borderId="1" xfId="0" applyNumberFormat="1" applyFont="1" applyFill="1" applyBorder="1"/>
    <xf numFmtId="0" fontId="6" fillId="8" borderId="1" xfId="0" applyFont="1" applyFill="1" applyBorder="1"/>
    <xf numFmtId="0" fontId="6" fillId="8" borderId="5" xfId="0" applyFont="1" applyFill="1" applyBorder="1"/>
    <xf numFmtId="0" fontId="6" fillId="8" borderId="6" xfId="0" applyFont="1" applyFill="1" applyBorder="1"/>
    <xf numFmtId="0" fontId="5" fillId="0" borderId="0" xfId="0" applyFont="1" applyAlignment="1">
      <alignment vertical="center"/>
    </xf>
    <xf numFmtId="44" fontId="0" fillId="4" borderId="2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4" fontId="6" fillId="5" borderId="1" xfId="0" applyNumberFormat="1" applyFont="1" applyFill="1" applyBorder="1" applyProtection="1">
      <protection locked="0"/>
    </xf>
    <xf numFmtId="44" fontId="6" fillId="11" borderId="1" xfId="0" applyNumberFormat="1" applyFont="1" applyFill="1" applyBorder="1" applyProtection="1">
      <protection locked="0"/>
    </xf>
    <xf numFmtId="44" fontId="6" fillId="5" borderId="3" xfId="0" applyNumberFormat="1" applyFont="1" applyFill="1" applyBorder="1" applyProtection="1">
      <protection locked="0"/>
    </xf>
    <xf numFmtId="44" fontId="6" fillId="5" borderId="4" xfId="0" applyNumberFormat="1" applyFont="1" applyFill="1" applyBorder="1" applyProtection="1">
      <protection locked="0"/>
    </xf>
    <xf numFmtId="0" fontId="5" fillId="0" borderId="12" xfId="0" applyFont="1" applyBorder="1"/>
    <xf numFmtId="0" fontId="6" fillId="0" borderId="11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2" fillId="0" borderId="3" xfId="0" applyFont="1" applyBorder="1" applyAlignment="1" applyProtection="1">
      <alignment wrapText="1"/>
    </xf>
    <xf numFmtId="0" fontId="2" fillId="0" borderId="3" xfId="0" applyFont="1" applyBorder="1" applyProtection="1"/>
    <xf numFmtId="0" fontId="0" fillId="0" borderId="0" xfId="0" applyProtection="1"/>
    <xf numFmtId="0" fontId="0" fillId="3" borderId="0" xfId="0" applyFill="1" applyProtection="1"/>
    <xf numFmtId="0" fontId="2" fillId="0" borderId="4" xfId="0" applyFont="1" applyBorder="1" applyAlignment="1" applyProtection="1">
      <alignment wrapText="1"/>
    </xf>
    <xf numFmtId="0" fontId="2" fillId="0" borderId="4" xfId="0" applyFont="1" applyBorder="1" applyProtection="1"/>
    <xf numFmtId="0" fontId="2" fillId="3" borderId="0" xfId="0" quotePrefix="1" applyFont="1" applyFill="1" applyProtection="1"/>
    <xf numFmtId="0" fontId="1" fillId="0" borderId="0" xfId="0" applyFont="1" applyProtection="1"/>
    <xf numFmtId="0" fontId="0" fillId="0" borderId="1" xfId="0" applyBorder="1" applyAlignment="1" applyProtection="1">
      <alignment vertical="center" wrapText="1"/>
    </xf>
    <xf numFmtId="44" fontId="0" fillId="9" borderId="2" xfId="0" applyNumberFormat="1" applyFill="1" applyBorder="1" applyProtection="1"/>
    <xf numFmtId="0" fontId="12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44" fontId="3" fillId="2" borderId="1" xfId="0" applyNumberFormat="1" applyFont="1" applyFill="1" applyBorder="1" applyProtection="1"/>
    <xf numFmtId="0" fontId="11" fillId="0" borderId="0" xfId="0" applyFont="1" applyProtection="1"/>
    <xf numFmtId="0" fontId="8" fillId="12" borderId="14" xfId="0" applyFont="1" applyFill="1" applyBorder="1" applyProtection="1"/>
    <xf numFmtId="0" fontId="8" fillId="12" borderId="15" xfId="0" applyFont="1" applyFill="1" applyBorder="1" applyProtection="1"/>
    <xf numFmtId="0" fontId="8" fillId="12" borderId="15" xfId="0" applyFont="1" applyFill="1" applyBorder="1" applyAlignment="1" applyProtection="1">
      <alignment vertical="top"/>
    </xf>
    <xf numFmtId="0" fontId="8" fillId="12" borderId="16" xfId="0" applyFon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2E90-7277-4943-9E6A-7F7CFCD65233}">
  <dimension ref="A1:E27"/>
  <sheetViews>
    <sheetView showGridLines="0" tabSelected="1" workbookViewId="0">
      <selection activeCell="A14" sqref="A14"/>
    </sheetView>
  </sheetViews>
  <sheetFormatPr defaultRowHeight="12.75" x14ac:dyDescent="0.2"/>
  <cols>
    <col min="1" max="1" width="68.42578125" style="54" customWidth="1"/>
    <col min="2" max="2" width="36.140625" style="54" customWidth="1"/>
    <col min="3" max="3" width="2.42578125" style="54" customWidth="1"/>
    <col min="4" max="4" width="135.42578125" style="54" customWidth="1"/>
    <col min="5" max="16384" width="9.140625" style="54"/>
  </cols>
  <sheetData>
    <row r="1" spans="1:5" ht="15" customHeight="1" x14ac:dyDescent="0.2">
      <c r="A1" s="52" t="s">
        <v>0</v>
      </c>
      <c r="B1" s="53" t="s">
        <v>1</v>
      </c>
      <c r="D1" s="55" t="s">
        <v>94</v>
      </c>
    </row>
    <row r="2" spans="1:5" ht="15" customHeight="1" x14ac:dyDescent="0.2">
      <c r="A2" s="56" t="s">
        <v>2</v>
      </c>
      <c r="B2" s="57" t="s">
        <v>3</v>
      </c>
      <c r="D2" s="58" t="s">
        <v>5</v>
      </c>
      <c r="E2" s="59"/>
    </row>
    <row r="3" spans="1:5" x14ac:dyDescent="0.2">
      <c r="A3" s="60" t="s">
        <v>4</v>
      </c>
      <c r="B3" s="39">
        <v>0</v>
      </c>
    </row>
    <row r="4" spans="1:5" ht="25.5" x14ac:dyDescent="0.2">
      <c r="A4" s="60" t="s">
        <v>6</v>
      </c>
      <c r="B4" s="39">
        <v>0</v>
      </c>
    </row>
    <row r="5" spans="1:5" x14ac:dyDescent="0.2">
      <c r="A5" s="60" t="s">
        <v>7</v>
      </c>
      <c r="B5" s="39">
        <v>0</v>
      </c>
    </row>
    <row r="6" spans="1:5" x14ac:dyDescent="0.2">
      <c r="A6" s="60" t="s">
        <v>8</v>
      </c>
      <c r="B6" s="39">
        <v>0</v>
      </c>
    </row>
    <row r="7" spans="1:5" ht="14.25" x14ac:dyDescent="0.2">
      <c r="A7" s="60" t="s">
        <v>9</v>
      </c>
      <c r="B7" s="61">
        <f>'V. nemen monsters + metingen'!E13</f>
        <v>0</v>
      </c>
      <c r="D7" s="62" t="s">
        <v>95</v>
      </c>
    </row>
    <row r="8" spans="1:5" x14ac:dyDescent="0.2">
      <c r="A8" s="60" t="s">
        <v>10</v>
      </c>
      <c r="B8" s="39">
        <v>0</v>
      </c>
    </row>
    <row r="9" spans="1:5" ht="25.5" x14ac:dyDescent="0.2">
      <c r="A9" s="60" t="s">
        <v>11</v>
      </c>
      <c r="B9" s="39">
        <v>0</v>
      </c>
    </row>
    <row r="10" spans="1:5" ht="14.25" x14ac:dyDescent="0.2">
      <c r="A10" s="60" t="s">
        <v>12</v>
      </c>
      <c r="B10" s="61">
        <f>'VIII. Analyseren monsters'!E99</f>
        <v>0</v>
      </c>
      <c r="D10" s="62" t="s">
        <v>96</v>
      </c>
    </row>
    <row r="11" spans="1:5" x14ac:dyDescent="0.2">
      <c r="A11" s="60" t="s">
        <v>13</v>
      </c>
      <c r="B11" s="39">
        <v>0</v>
      </c>
    </row>
    <row r="12" spans="1:5" x14ac:dyDescent="0.2">
      <c r="A12" s="60" t="s">
        <v>14</v>
      </c>
      <c r="B12" s="39">
        <v>0</v>
      </c>
    </row>
    <row r="13" spans="1:5" x14ac:dyDescent="0.2">
      <c r="A13" s="60" t="s">
        <v>15</v>
      </c>
      <c r="B13" s="39">
        <v>0</v>
      </c>
    </row>
    <row r="14" spans="1:5" x14ac:dyDescent="0.2">
      <c r="A14" s="63" t="s">
        <v>107</v>
      </c>
      <c r="B14" s="39">
        <v>0</v>
      </c>
    </row>
    <row r="15" spans="1:5" ht="33" customHeight="1" x14ac:dyDescent="0.25">
      <c r="A15" s="64" t="s">
        <v>16</v>
      </c>
      <c r="B15" s="65">
        <f>SUM(B3:B14)</f>
        <v>0</v>
      </c>
    </row>
    <row r="17" spans="1:2" x14ac:dyDescent="0.2">
      <c r="A17" s="59" t="s">
        <v>105</v>
      </c>
    </row>
    <row r="18" spans="1:2" x14ac:dyDescent="0.2">
      <c r="A18" s="59" t="s">
        <v>103</v>
      </c>
    </row>
    <row r="19" spans="1:2" x14ac:dyDescent="0.2">
      <c r="A19" s="59" t="s">
        <v>104</v>
      </c>
    </row>
    <row r="20" spans="1:2" x14ac:dyDescent="0.2">
      <c r="A20" s="59" t="s">
        <v>106</v>
      </c>
    </row>
    <row r="22" spans="1:2" ht="15.75" thickBot="1" x14ac:dyDescent="0.3">
      <c r="A22" s="66" t="s">
        <v>97</v>
      </c>
    </row>
    <row r="23" spans="1:2" ht="14.25" x14ac:dyDescent="0.2">
      <c r="A23" s="67" t="s">
        <v>98</v>
      </c>
      <c r="B23" s="40"/>
    </row>
    <row r="24" spans="1:2" ht="14.25" x14ac:dyDescent="0.2">
      <c r="A24" s="68" t="s">
        <v>99</v>
      </c>
      <c r="B24" s="41"/>
    </row>
    <row r="25" spans="1:2" ht="14.25" x14ac:dyDescent="0.2">
      <c r="A25" s="68" t="s">
        <v>100</v>
      </c>
      <c r="B25" s="41"/>
    </row>
    <row r="26" spans="1:2" ht="66.75" customHeight="1" x14ac:dyDescent="0.2">
      <c r="A26" s="69" t="s">
        <v>101</v>
      </c>
      <c r="B26" s="41"/>
    </row>
    <row r="27" spans="1:2" ht="15" thickBot="1" x14ac:dyDescent="0.25">
      <c r="A27" s="70" t="s">
        <v>102</v>
      </c>
      <c r="B27" s="42"/>
    </row>
  </sheetData>
  <sheetProtection algorithmName="SHA-512" hashValue="QssasW+n7xeY1TirVDWljdtM0TfYxFuQTjQCT6YxOsetroQs/M9JDR8x5bSOCy5Uqdnry4sjma9ehE4TaWO02Q==" saltValue="N0EAsKovRy5D0Cn4ERcbb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6F1D-612E-499B-B49E-3A1490934E65}">
  <dimension ref="A1:E13"/>
  <sheetViews>
    <sheetView showGridLines="0" workbookViewId="0">
      <selection activeCell="E5" sqref="E5"/>
    </sheetView>
  </sheetViews>
  <sheetFormatPr defaultRowHeight="12.75" x14ac:dyDescent="0.2"/>
  <cols>
    <col min="1" max="1" width="78.85546875" bestFit="1" customWidth="1"/>
    <col min="2" max="3" width="15.7109375" bestFit="1" customWidth="1"/>
    <col min="4" max="4" width="14.7109375" customWidth="1"/>
    <col min="5" max="5" width="24.7109375" customWidth="1"/>
  </cols>
  <sheetData>
    <row r="1" spans="1:5" ht="30.75" customHeight="1" x14ac:dyDescent="0.2">
      <c r="A1" s="38" t="s">
        <v>20</v>
      </c>
      <c r="B1" s="2"/>
      <c r="C1" s="2"/>
      <c r="D1" s="2"/>
      <c r="E1" s="2"/>
    </row>
    <row r="2" spans="1:5" ht="25.5" x14ac:dyDescent="0.2">
      <c r="A2" s="47" t="s">
        <v>21</v>
      </c>
      <c r="B2" s="8" t="s">
        <v>29</v>
      </c>
      <c r="C2" s="8" t="s">
        <v>33</v>
      </c>
      <c r="D2" s="7" t="s">
        <v>30</v>
      </c>
      <c r="E2" s="12" t="s">
        <v>18</v>
      </c>
    </row>
    <row r="3" spans="1:5" x14ac:dyDescent="0.2">
      <c r="A3" s="48"/>
      <c r="B3" s="6" t="s">
        <v>34</v>
      </c>
      <c r="C3" s="6" t="s">
        <v>34</v>
      </c>
      <c r="D3" s="6" t="s">
        <v>17</v>
      </c>
      <c r="E3" s="13" t="s">
        <v>19</v>
      </c>
    </row>
    <row r="4" spans="1:5" x14ac:dyDescent="0.2">
      <c r="A4" s="5" t="s">
        <v>22</v>
      </c>
      <c r="B4" s="11">
        <v>7136</v>
      </c>
      <c r="C4" s="4">
        <f>B4/2</f>
        <v>3568</v>
      </c>
      <c r="D4" s="43">
        <v>0</v>
      </c>
      <c r="E4" s="9">
        <f>D4*C4</f>
        <v>0</v>
      </c>
    </row>
    <row r="5" spans="1:5" x14ac:dyDescent="0.2">
      <c r="A5" s="5" t="s">
        <v>23</v>
      </c>
      <c r="B5" s="11">
        <v>2348</v>
      </c>
      <c r="C5" s="4">
        <f t="shared" ref="C5:C11" si="0">B5/2</f>
        <v>1174</v>
      </c>
      <c r="D5" s="43">
        <v>0</v>
      </c>
      <c r="E5" s="9">
        <f t="shared" ref="E5:E11" si="1">D5*C5</f>
        <v>0</v>
      </c>
    </row>
    <row r="6" spans="1:5" x14ac:dyDescent="0.2">
      <c r="A6" s="5" t="s">
        <v>24</v>
      </c>
      <c r="B6" s="11">
        <v>3536</v>
      </c>
      <c r="C6" s="4">
        <f t="shared" si="0"/>
        <v>1768</v>
      </c>
      <c r="D6" s="43">
        <v>0</v>
      </c>
      <c r="E6" s="9">
        <f t="shared" si="1"/>
        <v>0</v>
      </c>
    </row>
    <row r="7" spans="1:5" x14ac:dyDescent="0.2">
      <c r="A7" s="5" t="s">
        <v>25</v>
      </c>
      <c r="B7" s="11">
        <v>5576</v>
      </c>
      <c r="C7" s="4">
        <f t="shared" si="0"/>
        <v>2788</v>
      </c>
      <c r="D7" s="43">
        <v>0</v>
      </c>
      <c r="E7" s="9">
        <f t="shared" si="1"/>
        <v>0</v>
      </c>
    </row>
    <row r="8" spans="1:5" x14ac:dyDescent="0.2">
      <c r="A8" s="5" t="s">
        <v>26</v>
      </c>
      <c r="B8" s="11">
        <v>1784</v>
      </c>
      <c r="C8" s="4">
        <f t="shared" si="0"/>
        <v>892</v>
      </c>
      <c r="D8" s="43">
        <v>0</v>
      </c>
      <c r="E8" s="9">
        <f t="shared" si="1"/>
        <v>0</v>
      </c>
    </row>
    <row r="9" spans="1:5" x14ac:dyDescent="0.2">
      <c r="A9" s="5" t="s">
        <v>27</v>
      </c>
      <c r="B9" s="11">
        <v>9352</v>
      </c>
      <c r="C9" s="4">
        <f t="shared" si="0"/>
        <v>4676</v>
      </c>
      <c r="D9" s="43">
        <v>0</v>
      </c>
      <c r="E9" s="9">
        <f t="shared" si="1"/>
        <v>0</v>
      </c>
    </row>
    <row r="10" spans="1:5" x14ac:dyDescent="0.2">
      <c r="A10" s="5" t="s">
        <v>28</v>
      </c>
      <c r="B10" s="5">
        <v>10</v>
      </c>
      <c r="C10" s="4">
        <f t="shared" si="0"/>
        <v>5</v>
      </c>
      <c r="D10" s="43">
        <v>0</v>
      </c>
      <c r="E10" s="9">
        <f t="shared" si="1"/>
        <v>0</v>
      </c>
    </row>
    <row r="11" spans="1:5" x14ac:dyDescent="0.2">
      <c r="A11" s="5" t="s">
        <v>31</v>
      </c>
      <c r="B11" s="5">
        <v>340</v>
      </c>
      <c r="C11" s="4">
        <f t="shared" si="0"/>
        <v>170</v>
      </c>
      <c r="D11" s="44">
        <v>0</v>
      </c>
      <c r="E11" s="9">
        <f t="shared" si="1"/>
        <v>0</v>
      </c>
    </row>
    <row r="12" spans="1:5" x14ac:dyDescent="0.2">
      <c r="A12" s="2"/>
      <c r="B12" s="2"/>
      <c r="C12" s="2"/>
      <c r="D12" s="2"/>
      <c r="E12" s="10"/>
    </row>
    <row r="13" spans="1:5" ht="24.75" customHeight="1" x14ac:dyDescent="0.25">
      <c r="A13" s="49" t="s">
        <v>32</v>
      </c>
      <c r="B13" s="50"/>
      <c r="C13" s="50"/>
      <c r="D13" s="51"/>
      <c r="E13" s="14">
        <f>SUM(E4:E11)</f>
        <v>0</v>
      </c>
    </row>
  </sheetData>
  <sheetProtection algorithmName="SHA-512" hashValue="s7WG1ycXszBwrfQhRhP+IpsOrFlyalhcb3sHvG6ThjBrSGGj+jlPS4Wel8FJaH0FYT9sh64Kae3vXQ4IpWJhkw==" saltValue="WcLP7SL5YDMSuew/CLjXkw==" spinCount="100000" sheet="1" objects="1" scenarios="1"/>
  <mergeCells count="2">
    <mergeCell ref="A2:A3"/>
    <mergeCell ref="A13:D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8B5B-7910-48F5-ACD6-A8A4DE312AA3}">
  <dimension ref="A1:E99"/>
  <sheetViews>
    <sheetView showGridLines="0" workbookViewId="0">
      <selection activeCell="J18" sqref="J18"/>
    </sheetView>
  </sheetViews>
  <sheetFormatPr defaultRowHeight="12.75" x14ac:dyDescent="0.2"/>
  <cols>
    <col min="1" max="1" width="78.85546875" bestFit="1" customWidth="1"/>
    <col min="2" max="3" width="15.7109375" bestFit="1" customWidth="1"/>
    <col min="4" max="4" width="16.42578125" customWidth="1"/>
    <col min="5" max="5" width="24.7109375" customWidth="1"/>
  </cols>
  <sheetData>
    <row r="1" spans="1:5" ht="30" customHeight="1" x14ac:dyDescent="0.2">
      <c r="A1" s="38" t="s">
        <v>35</v>
      </c>
    </row>
    <row r="2" spans="1:5" x14ac:dyDescent="0.2">
      <c r="A2" s="32" t="s">
        <v>56</v>
      </c>
      <c r="B2" s="2"/>
      <c r="C2" s="2"/>
      <c r="D2" s="2"/>
      <c r="E2" s="2"/>
    </row>
    <row r="3" spans="1:5" ht="25.5" x14ac:dyDescent="0.2">
      <c r="A3" s="47" t="s">
        <v>36</v>
      </c>
      <c r="B3" s="8" t="s">
        <v>37</v>
      </c>
      <c r="C3" s="8" t="s">
        <v>38</v>
      </c>
      <c r="D3" s="7" t="s">
        <v>39</v>
      </c>
      <c r="E3" s="22" t="s">
        <v>18</v>
      </c>
    </row>
    <row r="4" spans="1:5" x14ac:dyDescent="0.2">
      <c r="A4" s="48"/>
      <c r="B4" s="6" t="s">
        <v>34</v>
      </c>
      <c r="C4" s="6" t="s">
        <v>34</v>
      </c>
      <c r="D4" s="6" t="s">
        <v>17</v>
      </c>
      <c r="E4" s="21" t="s">
        <v>19</v>
      </c>
    </row>
    <row r="5" spans="1:5" x14ac:dyDescent="0.2">
      <c r="A5" s="15" t="s">
        <v>40</v>
      </c>
      <c r="B5" s="17">
        <v>5544</v>
      </c>
      <c r="C5" s="4">
        <f>B5/2</f>
        <v>2772</v>
      </c>
      <c r="D5" s="43">
        <v>0</v>
      </c>
      <c r="E5" s="9">
        <f>D5*C5</f>
        <v>0</v>
      </c>
    </row>
    <row r="6" spans="1:5" x14ac:dyDescent="0.2">
      <c r="A6" s="5" t="s">
        <v>41</v>
      </c>
      <c r="B6" s="17">
        <v>5768</v>
      </c>
      <c r="C6" s="4">
        <f t="shared" ref="C6:C20" si="0">B6/2</f>
        <v>2884</v>
      </c>
      <c r="D6" s="43">
        <v>0</v>
      </c>
      <c r="E6" s="9">
        <f t="shared" ref="E6:E20" si="1">D6*C6</f>
        <v>0</v>
      </c>
    </row>
    <row r="7" spans="1:5" x14ac:dyDescent="0.2">
      <c r="A7" s="1" t="s">
        <v>42</v>
      </c>
      <c r="B7" s="17">
        <v>5768</v>
      </c>
      <c r="C7" s="4">
        <f t="shared" si="0"/>
        <v>2884</v>
      </c>
      <c r="D7" s="43">
        <v>0</v>
      </c>
      <c r="E7" s="9">
        <f t="shared" si="1"/>
        <v>0</v>
      </c>
    </row>
    <row r="8" spans="1:5" x14ac:dyDescent="0.2">
      <c r="A8" s="1" t="s">
        <v>43</v>
      </c>
      <c r="B8" s="17">
        <v>5544</v>
      </c>
      <c r="C8" s="4">
        <f t="shared" si="0"/>
        <v>2772</v>
      </c>
      <c r="D8" s="43">
        <v>0</v>
      </c>
      <c r="E8" s="9">
        <f t="shared" si="1"/>
        <v>0</v>
      </c>
    </row>
    <row r="9" spans="1:5" x14ac:dyDescent="0.2">
      <c r="A9" s="1" t="s">
        <v>44</v>
      </c>
      <c r="B9" s="17">
        <v>68</v>
      </c>
      <c r="C9" s="4">
        <f t="shared" si="0"/>
        <v>34</v>
      </c>
      <c r="D9" s="43">
        <v>0</v>
      </c>
      <c r="E9" s="9">
        <f t="shared" si="1"/>
        <v>0</v>
      </c>
    </row>
    <row r="10" spans="1:5" x14ac:dyDescent="0.2">
      <c r="A10" s="5" t="s">
        <v>45</v>
      </c>
      <c r="B10" s="17">
        <v>5544</v>
      </c>
      <c r="C10" s="4">
        <f t="shared" si="0"/>
        <v>2772</v>
      </c>
      <c r="D10" s="43">
        <v>0</v>
      </c>
      <c r="E10" s="9">
        <f t="shared" si="1"/>
        <v>0</v>
      </c>
    </row>
    <row r="11" spans="1:5" x14ac:dyDescent="0.2">
      <c r="A11" s="1" t="s">
        <v>46</v>
      </c>
      <c r="B11" s="17">
        <v>5544</v>
      </c>
      <c r="C11" s="4">
        <f t="shared" si="0"/>
        <v>2772</v>
      </c>
      <c r="D11" s="43">
        <v>0</v>
      </c>
      <c r="E11" s="9">
        <f t="shared" si="1"/>
        <v>0</v>
      </c>
    </row>
    <row r="12" spans="1:5" x14ac:dyDescent="0.2">
      <c r="A12" s="1" t="s">
        <v>47</v>
      </c>
      <c r="B12" s="17">
        <v>5544</v>
      </c>
      <c r="C12" s="4">
        <f t="shared" si="0"/>
        <v>2772</v>
      </c>
      <c r="D12" s="43">
        <v>0</v>
      </c>
      <c r="E12" s="9">
        <f t="shared" si="1"/>
        <v>0</v>
      </c>
    </row>
    <row r="13" spans="1:5" x14ac:dyDescent="0.2">
      <c r="A13" s="1" t="s">
        <v>48</v>
      </c>
      <c r="B13" s="17">
        <v>5544</v>
      </c>
      <c r="C13" s="4">
        <f t="shared" si="0"/>
        <v>2772</v>
      </c>
      <c r="D13" s="43">
        <v>0</v>
      </c>
      <c r="E13" s="9">
        <f t="shared" si="1"/>
        <v>0</v>
      </c>
    </row>
    <row r="14" spans="1:5" x14ac:dyDescent="0.2">
      <c r="A14" s="1" t="s">
        <v>49</v>
      </c>
      <c r="B14" s="17">
        <v>5768</v>
      </c>
      <c r="C14" s="4">
        <f t="shared" si="0"/>
        <v>2884</v>
      </c>
      <c r="D14" s="43">
        <v>0</v>
      </c>
      <c r="E14" s="9">
        <f t="shared" si="1"/>
        <v>0</v>
      </c>
    </row>
    <row r="15" spans="1:5" x14ac:dyDescent="0.2">
      <c r="A15" s="3" t="s">
        <v>50</v>
      </c>
      <c r="B15" s="17">
        <v>5544</v>
      </c>
      <c r="C15" s="4">
        <f t="shared" si="0"/>
        <v>2772</v>
      </c>
      <c r="D15" s="43">
        <v>0</v>
      </c>
      <c r="E15" s="9">
        <f t="shared" si="1"/>
        <v>0</v>
      </c>
    </row>
    <row r="16" spans="1:5" x14ac:dyDescent="0.2">
      <c r="A16" s="3" t="s">
        <v>51</v>
      </c>
      <c r="B16" s="17">
        <v>68</v>
      </c>
      <c r="C16" s="4">
        <f t="shared" si="0"/>
        <v>34</v>
      </c>
      <c r="D16" s="43">
        <v>0</v>
      </c>
      <c r="E16" s="9">
        <f t="shared" si="1"/>
        <v>0</v>
      </c>
    </row>
    <row r="17" spans="1:5" x14ac:dyDescent="0.2">
      <c r="A17" s="3" t="s">
        <v>52</v>
      </c>
      <c r="B17" s="18">
        <v>68</v>
      </c>
      <c r="C17" s="4">
        <f t="shared" si="0"/>
        <v>34</v>
      </c>
      <c r="D17" s="43">
        <v>0</v>
      </c>
      <c r="E17" s="9">
        <f t="shared" si="1"/>
        <v>0</v>
      </c>
    </row>
    <row r="18" spans="1:5" x14ac:dyDescent="0.2">
      <c r="A18" s="3" t="s">
        <v>53</v>
      </c>
      <c r="B18" s="5">
        <v>5768</v>
      </c>
      <c r="C18" s="4">
        <f t="shared" si="0"/>
        <v>2884</v>
      </c>
      <c r="D18" s="43">
        <v>0</v>
      </c>
      <c r="E18" s="9">
        <f t="shared" si="1"/>
        <v>0</v>
      </c>
    </row>
    <row r="19" spans="1:5" x14ac:dyDescent="0.2">
      <c r="A19" s="3" t="s">
        <v>54</v>
      </c>
      <c r="B19" s="5">
        <v>5544</v>
      </c>
      <c r="C19" s="4">
        <f t="shared" si="0"/>
        <v>2772</v>
      </c>
      <c r="D19" s="43">
        <v>0</v>
      </c>
      <c r="E19" s="9">
        <f t="shared" si="1"/>
        <v>0</v>
      </c>
    </row>
    <row r="20" spans="1:5" x14ac:dyDescent="0.2">
      <c r="A20" s="3" t="s">
        <v>55</v>
      </c>
      <c r="B20" s="5">
        <v>5544</v>
      </c>
      <c r="C20" s="4">
        <f t="shared" si="0"/>
        <v>2772</v>
      </c>
      <c r="D20" s="43">
        <v>0</v>
      </c>
      <c r="E20" s="9">
        <f t="shared" si="1"/>
        <v>0</v>
      </c>
    </row>
    <row r="21" spans="1:5" x14ac:dyDescent="0.2">
      <c r="B21" s="2"/>
      <c r="C21" s="2"/>
      <c r="D21" s="2"/>
      <c r="E21" s="33">
        <f>SUM(E5:E20)</f>
        <v>0</v>
      </c>
    </row>
    <row r="22" spans="1:5" x14ac:dyDescent="0.2">
      <c r="A22" s="32" t="s">
        <v>57</v>
      </c>
      <c r="B22" s="2"/>
      <c r="C22" s="2"/>
      <c r="D22" s="2"/>
      <c r="E22" s="2"/>
    </row>
    <row r="23" spans="1:5" ht="25.5" x14ac:dyDescent="0.2">
      <c r="A23" s="47" t="s">
        <v>36</v>
      </c>
      <c r="B23" s="8" t="s">
        <v>37</v>
      </c>
      <c r="C23" s="8" t="s">
        <v>38</v>
      </c>
      <c r="D23" s="7" t="s">
        <v>39</v>
      </c>
      <c r="E23" s="22" t="s">
        <v>18</v>
      </c>
    </row>
    <row r="24" spans="1:5" x14ac:dyDescent="0.2">
      <c r="A24" s="48"/>
      <c r="B24" s="6" t="s">
        <v>34</v>
      </c>
      <c r="C24" s="6" t="s">
        <v>34</v>
      </c>
      <c r="D24" s="6" t="s">
        <v>17</v>
      </c>
      <c r="E24" s="21" t="s">
        <v>19</v>
      </c>
    </row>
    <row r="25" spans="1:5" x14ac:dyDescent="0.2">
      <c r="A25" s="15" t="s">
        <v>58</v>
      </c>
      <c r="B25" s="17">
        <v>312</v>
      </c>
      <c r="C25" s="4">
        <f>B25/2</f>
        <v>156</v>
      </c>
      <c r="D25" s="43">
        <v>0</v>
      </c>
      <c r="E25" s="9">
        <f>D25*C25</f>
        <v>0</v>
      </c>
    </row>
    <row r="26" spans="1:5" x14ac:dyDescent="0.2">
      <c r="A26" s="5" t="s">
        <v>59</v>
      </c>
      <c r="B26" s="17">
        <v>312</v>
      </c>
      <c r="C26" s="4">
        <f t="shared" ref="C26:C33" si="2">B26/2</f>
        <v>156</v>
      </c>
      <c r="D26" s="43">
        <v>0</v>
      </c>
      <c r="E26" s="9">
        <f t="shared" ref="E26:E33" si="3">D26*C26</f>
        <v>0</v>
      </c>
    </row>
    <row r="27" spans="1:5" x14ac:dyDescent="0.2">
      <c r="A27" s="1" t="s">
        <v>60</v>
      </c>
      <c r="B27" s="17">
        <v>312</v>
      </c>
      <c r="C27" s="4">
        <f t="shared" si="2"/>
        <v>156</v>
      </c>
      <c r="D27" s="43">
        <v>0</v>
      </c>
      <c r="E27" s="9">
        <f t="shared" si="3"/>
        <v>0</v>
      </c>
    </row>
    <row r="28" spans="1:5" x14ac:dyDescent="0.2">
      <c r="A28" s="1" t="s">
        <v>61</v>
      </c>
      <c r="B28" s="17">
        <v>312</v>
      </c>
      <c r="C28" s="4">
        <f t="shared" si="2"/>
        <v>156</v>
      </c>
      <c r="D28" s="43">
        <v>0</v>
      </c>
      <c r="E28" s="9">
        <f t="shared" si="3"/>
        <v>0</v>
      </c>
    </row>
    <row r="29" spans="1:5" x14ac:dyDescent="0.2">
      <c r="A29" s="1" t="s">
        <v>62</v>
      </c>
      <c r="B29" s="17">
        <v>312</v>
      </c>
      <c r="C29" s="4">
        <f t="shared" si="2"/>
        <v>156</v>
      </c>
      <c r="D29" s="43">
        <v>0</v>
      </c>
      <c r="E29" s="9">
        <f t="shared" si="3"/>
        <v>0</v>
      </c>
    </row>
    <row r="30" spans="1:5" x14ac:dyDescent="0.2">
      <c r="A30" s="5" t="s">
        <v>63</v>
      </c>
      <c r="B30" s="17">
        <v>312</v>
      </c>
      <c r="C30" s="4">
        <f t="shared" si="2"/>
        <v>156</v>
      </c>
      <c r="D30" s="43">
        <v>0</v>
      </c>
      <c r="E30" s="9">
        <f t="shared" si="3"/>
        <v>0</v>
      </c>
    </row>
    <row r="31" spans="1:5" x14ac:dyDescent="0.2">
      <c r="A31" s="1" t="s">
        <v>64</v>
      </c>
      <c r="B31" s="17">
        <v>312</v>
      </c>
      <c r="C31" s="4">
        <f t="shared" si="2"/>
        <v>156</v>
      </c>
      <c r="D31" s="43">
        <v>0</v>
      </c>
      <c r="E31" s="9">
        <f t="shared" si="3"/>
        <v>0</v>
      </c>
    </row>
    <row r="32" spans="1:5" x14ac:dyDescent="0.2">
      <c r="A32" s="1" t="s">
        <v>65</v>
      </c>
      <c r="B32" s="17">
        <v>312</v>
      </c>
      <c r="C32" s="4">
        <f t="shared" si="2"/>
        <v>156</v>
      </c>
      <c r="D32" s="43">
        <v>0</v>
      </c>
      <c r="E32" s="9">
        <f t="shared" si="3"/>
        <v>0</v>
      </c>
    </row>
    <row r="33" spans="1:5" x14ac:dyDescent="0.2">
      <c r="A33" s="1" t="s">
        <v>66</v>
      </c>
      <c r="B33" s="17">
        <v>312</v>
      </c>
      <c r="C33" s="4">
        <f t="shared" si="2"/>
        <v>156</v>
      </c>
      <c r="D33" s="43">
        <v>0</v>
      </c>
      <c r="E33" s="9">
        <f t="shared" si="3"/>
        <v>0</v>
      </c>
    </row>
    <row r="34" spans="1:5" x14ac:dyDescent="0.2">
      <c r="B34" s="2"/>
      <c r="C34" s="2"/>
      <c r="D34" s="2"/>
      <c r="E34" s="33">
        <f>SUM(E25:E33)</f>
        <v>0</v>
      </c>
    </row>
    <row r="35" spans="1:5" x14ac:dyDescent="0.2">
      <c r="A35" s="32" t="s">
        <v>67</v>
      </c>
      <c r="B35" s="2"/>
      <c r="C35" s="2"/>
      <c r="D35" s="2"/>
      <c r="E35" s="2"/>
    </row>
    <row r="36" spans="1:5" ht="25.5" x14ac:dyDescent="0.2">
      <c r="A36" s="47" t="s">
        <v>36</v>
      </c>
      <c r="B36" s="8" t="s">
        <v>37</v>
      </c>
      <c r="C36" s="8" t="s">
        <v>38</v>
      </c>
      <c r="D36" s="7" t="s">
        <v>39</v>
      </c>
      <c r="E36" s="22" t="s">
        <v>18</v>
      </c>
    </row>
    <row r="37" spans="1:5" x14ac:dyDescent="0.2">
      <c r="A37" s="48"/>
      <c r="B37" s="6" t="s">
        <v>34</v>
      </c>
      <c r="C37" s="6" t="s">
        <v>34</v>
      </c>
      <c r="D37" s="6" t="s">
        <v>17</v>
      </c>
      <c r="E37" s="21" t="s">
        <v>19</v>
      </c>
    </row>
    <row r="38" spans="1:5" x14ac:dyDescent="0.2">
      <c r="A38" s="15" t="s">
        <v>68</v>
      </c>
      <c r="B38" s="17">
        <v>408</v>
      </c>
      <c r="C38" s="4">
        <f>B38/2</f>
        <v>204</v>
      </c>
      <c r="D38" s="43">
        <v>0</v>
      </c>
      <c r="E38" s="9">
        <f>D38*C38</f>
        <v>0</v>
      </c>
    </row>
    <row r="39" spans="1:5" x14ac:dyDescent="0.2">
      <c r="A39" s="5" t="s">
        <v>45</v>
      </c>
      <c r="B39" s="17">
        <v>408</v>
      </c>
      <c r="C39" s="4">
        <f t="shared" ref="C39:C44" si="4">B39/2</f>
        <v>204</v>
      </c>
      <c r="D39" s="43">
        <v>0</v>
      </c>
      <c r="E39" s="9">
        <f t="shared" ref="E39:E44" si="5">D39*C39</f>
        <v>0</v>
      </c>
    </row>
    <row r="40" spans="1:5" x14ac:dyDescent="0.2">
      <c r="A40" s="1" t="s">
        <v>69</v>
      </c>
      <c r="B40" s="17">
        <v>408</v>
      </c>
      <c r="C40" s="4">
        <f t="shared" si="4"/>
        <v>204</v>
      </c>
      <c r="D40" s="43">
        <v>0</v>
      </c>
      <c r="E40" s="9">
        <f t="shared" si="5"/>
        <v>0</v>
      </c>
    </row>
    <row r="41" spans="1:5" x14ac:dyDescent="0.2">
      <c r="A41" s="1" t="s">
        <v>70</v>
      </c>
      <c r="B41" s="17">
        <v>136</v>
      </c>
      <c r="C41" s="4">
        <f t="shared" si="4"/>
        <v>68</v>
      </c>
      <c r="D41" s="43">
        <v>0</v>
      </c>
      <c r="E41" s="9">
        <f t="shared" si="5"/>
        <v>0</v>
      </c>
    </row>
    <row r="42" spans="1:5" x14ac:dyDescent="0.2">
      <c r="A42" s="1" t="s">
        <v>71</v>
      </c>
      <c r="B42" s="17">
        <v>136</v>
      </c>
      <c r="C42" s="4">
        <f t="shared" si="4"/>
        <v>68</v>
      </c>
      <c r="D42" s="43">
        <v>0</v>
      </c>
      <c r="E42" s="9">
        <f t="shared" si="5"/>
        <v>0</v>
      </c>
    </row>
    <row r="43" spans="1:5" x14ac:dyDescent="0.2">
      <c r="A43" s="5" t="s">
        <v>72</v>
      </c>
      <c r="B43" s="17">
        <v>136</v>
      </c>
      <c r="C43" s="4">
        <f t="shared" si="4"/>
        <v>68</v>
      </c>
      <c r="D43" s="43">
        <v>0</v>
      </c>
      <c r="E43" s="9">
        <f t="shared" si="5"/>
        <v>0</v>
      </c>
    </row>
    <row r="44" spans="1:5" x14ac:dyDescent="0.2">
      <c r="A44" s="1" t="s">
        <v>53</v>
      </c>
      <c r="B44" s="17">
        <v>408</v>
      </c>
      <c r="C44" s="4">
        <f t="shared" si="4"/>
        <v>204</v>
      </c>
      <c r="D44" s="43">
        <v>0</v>
      </c>
      <c r="E44" s="9">
        <f t="shared" si="5"/>
        <v>0</v>
      </c>
    </row>
    <row r="45" spans="1:5" x14ac:dyDescent="0.2">
      <c r="A45" s="16"/>
      <c r="B45" s="20"/>
      <c r="C45" s="19"/>
      <c r="E45" s="34">
        <f>SUM(E38:E44)</f>
        <v>0</v>
      </c>
    </row>
    <row r="46" spans="1:5" x14ac:dyDescent="0.2">
      <c r="A46" s="32" t="s">
        <v>73</v>
      </c>
      <c r="B46" s="2"/>
      <c r="C46" s="2"/>
      <c r="D46" s="2"/>
      <c r="E46" s="2"/>
    </row>
    <row r="47" spans="1:5" ht="25.5" x14ac:dyDescent="0.2">
      <c r="A47" s="47" t="s">
        <v>36</v>
      </c>
      <c r="B47" s="8" t="s">
        <v>37</v>
      </c>
      <c r="C47" s="8" t="s">
        <v>38</v>
      </c>
      <c r="D47" s="7" t="s">
        <v>39</v>
      </c>
      <c r="E47" s="22" t="s">
        <v>18</v>
      </c>
    </row>
    <row r="48" spans="1:5" x14ac:dyDescent="0.2">
      <c r="A48" s="48"/>
      <c r="B48" s="6" t="s">
        <v>34</v>
      </c>
      <c r="C48" s="6" t="s">
        <v>34</v>
      </c>
      <c r="D48" s="6" t="s">
        <v>17</v>
      </c>
      <c r="E48" s="21" t="s">
        <v>19</v>
      </c>
    </row>
    <row r="49" spans="1:5" x14ac:dyDescent="0.2">
      <c r="A49" s="15" t="s">
        <v>89</v>
      </c>
      <c r="B49" s="17">
        <v>408</v>
      </c>
      <c r="C49" s="4">
        <f>B49/2</f>
        <v>204</v>
      </c>
      <c r="D49" s="43">
        <v>0</v>
      </c>
      <c r="E49" s="9">
        <f>D49*C49</f>
        <v>0</v>
      </c>
    </row>
    <row r="50" spans="1:5" x14ac:dyDescent="0.2">
      <c r="A50" s="5" t="s">
        <v>74</v>
      </c>
      <c r="B50" s="17">
        <v>408</v>
      </c>
      <c r="C50" s="4">
        <f t="shared" ref="C50:C71" si="6">B50/2</f>
        <v>204</v>
      </c>
      <c r="D50" s="43">
        <v>0</v>
      </c>
      <c r="E50" s="9">
        <f t="shared" ref="E50:E71" si="7">D50*C50</f>
        <v>0</v>
      </c>
    </row>
    <row r="51" spans="1:5" x14ac:dyDescent="0.2">
      <c r="A51" s="1" t="s">
        <v>59</v>
      </c>
      <c r="B51" s="17">
        <v>408</v>
      </c>
      <c r="C51" s="4">
        <f>B51/2</f>
        <v>204</v>
      </c>
      <c r="D51" s="43">
        <v>0</v>
      </c>
      <c r="E51" s="9">
        <f t="shared" si="7"/>
        <v>0</v>
      </c>
    </row>
    <row r="52" spans="1:5" x14ac:dyDescent="0.2">
      <c r="A52" t="s">
        <v>60</v>
      </c>
      <c r="B52" s="11">
        <v>408</v>
      </c>
      <c r="C52" s="4">
        <f t="shared" si="6"/>
        <v>204</v>
      </c>
      <c r="D52" s="43">
        <v>0</v>
      </c>
      <c r="E52" s="9">
        <f t="shared" si="7"/>
        <v>0</v>
      </c>
    </row>
    <row r="53" spans="1:5" x14ac:dyDescent="0.2">
      <c r="A53" s="1" t="s">
        <v>61</v>
      </c>
      <c r="B53" s="17">
        <v>408</v>
      </c>
      <c r="C53" s="4">
        <f t="shared" si="6"/>
        <v>204</v>
      </c>
      <c r="D53" s="43">
        <v>0</v>
      </c>
      <c r="E53" s="9">
        <f t="shared" si="7"/>
        <v>0</v>
      </c>
    </row>
    <row r="54" spans="1:5" x14ac:dyDescent="0.2">
      <c r="A54" s="5" t="s">
        <v>75</v>
      </c>
      <c r="B54" s="17">
        <v>408</v>
      </c>
      <c r="C54" s="4">
        <f>B54/2</f>
        <v>204</v>
      </c>
      <c r="D54" s="43">
        <v>0</v>
      </c>
      <c r="E54" s="9">
        <f t="shared" si="7"/>
        <v>0</v>
      </c>
    </row>
    <row r="55" spans="1:5" x14ac:dyDescent="0.2">
      <c r="A55" s="1" t="s">
        <v>62</v>
      </c>
      <c r="B55" s="17">
        <v>408</v>
      </c>
      <c r="C55" s="4">
        <f t="shared" si="6"/>
        <v>204</v>
      </c>
      <c r="D55" s="43">
        <v>0</v>
      </c>
      <c r="E55" s="9">
        <f t="shared" si="7"/>
        <v>0</v>
      </c>
    </row>
    <row r="56" spans="1:5" x14ac:dyDescent="0.2">
      <c r="A56" s="1" t="s">
        <v>63</v>
      </c>
      <c r="B56" s="17">
        <v>408</v>
      </c>
      <c r="C56" s="4">
        <f t="shared" si="6"/>
        <v>204</v>
      </c>
      <c r="D56" s="43">
        <v>0</v>
      </c>
      <c r="E56" s="9">
        <f t="shared" ref="E56:E66" si="8">D56*C56</f>
        <v>0</v>
      </c>
    </row>
    <row r="57" spans="1:5" x14ac:dyDescent="0.2">
      <c r="A57" s="23" t="s">
        <v>64</v>
      </c>
      <c r="B57" s="17">
        <v>408</v>
      </c>
      <c r="C57" s="4">
        <f t="shared" si="6"/>
        <v>204</v>
      </c>
      <c r="D57" s="43">
        <v>0</v>
      </c>
      <c r="E57" s="9">
        <f t="shared" si="8"/>
        <v>0</v>
      </c>
    </row>
    <row r="58" spans="1:5" x14ac:dyDescent="0.2">
      <c r="A58" s="1" t="s">
        <v>65</v>
      </c>
      <c r="B58" s="17">
        <v>408</v>
      </c>
      <c r="C58" s="4">
        <f t="shared" si="6"/>
        <v>204</v>
      </c>
      <c r="D58" s="43">
        <v>0</v>
      </c>
      <c r="E58" s="9">
        <f t="shared" si="8"/>
        <v>0</v>
      </c>
    </row>
    <row r="59" spans="1:5" x14ac:dyDescent="0.2">
      <c r="A59" s="1" t="s">
        <v>66</v>
      </c>
      <c r="B59" s="17">
        <v>408</v>
      </c>
      <c r="C59" s="4">
        <f t="shared" si="6"/>
        <v>204</v>
      </c>
      <c r="D59" s="43">
        <v>0</v>
      </c>
      <c r="E59" s="9">
        <f t="shared" si="8"/>
        <v>0</v>
      </c>
    </row>
    <row r="60" spans="1:5" x14ac:dyDescent="0.2">
      <c r="A60" s="1" t="s">
        <v>76</v>
      </c>
      <c r="B60" s="17">
        <v>408</v>
      </c>
      <c r="C60" s="4">
        <f t="shared" si="6"/>
        <v>204</v>
      </c>
      <c r="D60" s="43">
        <v>0</v>
      </c>
      <c r="E60" s="9">
        <f t="shared" si="8"/>
        <v>0</v>
      </c>
    </row>
    <row r="61" spans="1:5" x14ac:dyDescent="0.2">
      <c r="A61" s="1" t="s">
        <v>77</v>
      </c>
      <c r="B61" s="17">
        <v>408</v>
      </c>
      <c r="C61" s="4">
        <f t="shared" si="6"/>
        <v>204</v>
      </c>
      <c r="D61" s="43">
        <v>0</v>
      </c>
      <c r="E61" s="9">
        <f t="shared" si="8"/>
        <v>0</v>
      </c>
    </row>
    <row r="62" spans="1:5" x14ac:dyDescent="0.2">
      <c r="A62" s="1" t="s">
        <v>78</v>
      </c>
      <c r="B62" s="17">
        <v>408</v>
      </c>
      <c r="C62" s="4">
        <f t="shared" si="6"/>
        <v>204</v>
      </c>
      <c r="D62" s="43">
        <v>0</v>
      </c>
      <c r="E62" s="9">
        <f t="shared" si="8"/>
        <v>0</v>
      </c>
    </row>
    <row r="63" spans="1:5" x14ac:dyDescent="0.2">
      <c r="A63" s="1" t="s">
        <v>79</v>
      </c>
      <c r="B63" s="17">
        <v>408</v>
      </c>
      <c r="C63" s="4">
        <f t="shared" si="6"/>
        <v>204</v>
      </c>
      <c r="D63" s="43">
        <v>0</v>
      </c>
      <c r="E63" s="9">
        <f t="shared" si="8"/>
        <v>0</v>
      </c>
    </row>
    <row r="64" spans="1:5" x14ac:dyDescent="0.2">
      <c r="A64" s="1" t="s">
        <v>80</v>
      </c>
      <c r="B64" s="17">
        <v>408</v>
      </c>
      <c r="C64" s="4">
        <f t="shared" si="6"/>
        <v>204</v>
      </c>
      <c r="D64" s="43">
        <v>0</v>
      </c>
      <c r="E64" s="9">
        <f t="shared" si="8"/>
        <v>0</v>
      </c>
    </row>
    <row r="65" spans="1:5" x14ac:dyDescent="0.2">
      <c r="A65" s="1" t="s">
        <v>81</v>
      </c>
      <c r="B65" s="17">
        <v>408</v>
      </c>
      <c r="C65" s="4">
        <f t="shared" si="6"/>
        <v>204</v>
      </c>
      <c r="D65" s="43">
        <v>0</v>
      </c>
      <c r="E65" s="9">
        <f t="shared" si="8"/>
        <v>0</v>
      </c>
    </row>
    <row r="66" spans="1:5" x14ac:dyDescent="0.2">
      <c r="A66" s="1" t="s">
        <v>82</v>
      </c>
      <c r="B66" s="17">
        <v>408</v>
      </c>
      <c r="C66" s="4">
        <f t="shared" si="6"/>
        <v>204</v>
      </c>
      <c r="D66" s="44">
        <v>0</v>
      </c>
      <c r="E66" s="9">
        <f t="shared" si="8"/>
        <v>0</v>
      </c>
    </row>
    <row r="67" spans="1:5" x14ac:dyDescent="0.2">
      <c r="A67" s="1" t="s">
        <v>83</v>
      </c>
      <c r="B67" s="17">
        <v>408</v>
      </c>
      <c r="C67" s="4">
        <f t="shared" si="6"/>
        <v>204</v>
      </c>
      <c r="D67" s="43">
        <v>0</v>
      </c>
      <c r="E67" s="9">
        <f t="shared" si="7"/>
        <v>0</v>
      </c>
    </row>
    <row r="68" spans="1:5" x14ac:dyDescent="0.2">
      <c r="A68" s="3" t="s">
        <v>84</v>
      </c>
      <c r="B68" s="17">
        <v>408</v>
      </c>
      <c r="C68" s="4">
        <f t="shared" si="6"/>
        <v>204</v>
      </c>
      <c r="D68" s="43">
        <v>0</v>
      </c>
      <c r="E68" s="9">
        <f t="shared" si="7"/>
        <v>0</v>
      </c>
    </row>
    <row r="69" spans="1:5" x14ac:dyDescent="0.2">
      <c r="A69" s="3" t="s">
        <v>85</v>
      </c>
      <c r="B69" s="26">
        <v>144</v>
      </c>
      <c r="C69" s="27">
        <f t="shared" si="6"/>
        <v>72</v>
      </c>
      <c r="D69" s="45">
        <v>0</v>
      </c>
      <c r="E69" s="28">
        <f t="shared" si="7"/>
        <v>0</v>
      </c>
    </row>
    <row r="70" spans="1:5" x14ac:dyDescent="0.2">
      <c r="A70" s="25" t="s">
        <v>86</v>
      </c>
      <c r="B70" s="36"/>
      <c r="C70" s="37"/>
      <c r="D70" s="37"/>
      <c r="E70" s="35"/>
    </row>
    <row r="71" spans="1:5" x14ac:dyDescent="0.2">
      <c r="A71" s="3" t="s">
        <v>87</v>
      </c>
      <c r="B71" s="29">
        <v>4</v>
      </c>
      <c r="C71" s="30">
        <f t="shared" si="6"/>
        <v>2</v>
      </c>
      <c r="D71" s="46">
        <v>0</v>
      </c>
      <c r="E71" s="31">
        <f t="shared" si="7"/>
        <v>0</v>
      </c>
    </row>
    <row r="72" spans="1:5" x14ac:dyDescent="0.2">
      <c r="A72" s="16"/>
      <c r="B72" s="20"/>
      <c r="C72" s="19"/>
      <c r="E72" s="34">
        <f>SUM(E49:E71)</f>
        <v>0</v>
      </c>
    </row>
    <row r="73" spans="1:5" x14ac:dyDescent="0.2">
      <c r="A73" s="32" t="s">
        <v>88</v>
      </c>
      <c r="B73" s="2"/>
      <c r="C73" s="2"/>
      <c r="D73" s="2"/>
      <c r="E73" s="2"/>
    </row>
    <row r="74" spans="1:5" ht="25.5" x14ac:dyDescent="0.2">
      <c r="A74" s="47" t="s">
        <v>36</v>
      </c>
      <c r="B74" s="8" t="s">
        <v>37</v>
      </c>
      <c r="C74" s="8" t="s">
        <v>38</v>
      </c>
      <c r="D74" s="7" t="s">
        <v>39</v>
      </c>
      <c r="E74" s="22" t="s">
        <v>18</v>
      </c>
    </row>
    <row r="75" spans="1:5" x14ac:dyDescent="0.2">
      <c r="A75" s="48"/>
      <c r="B75" s="6" t="s">
        <v>34</v>
      </c>
      <c r="C75" s="6" t="s">
        <v>34</v>
      </c>
      <c r="D75" s="6" t="s">
        <v>17</v>
      </c>
      <c r="E75" s="21" t="s">
        <v>19</v>
      </c>
    </row>
    <row r="76" spans="1:5" x14ac:dyDescent="0.2">
      <c r="A76" s="15" t="s">
        <v>89</v>
      </c>
      <c r="B76" s="17">
        <v>460</v>
      </c>
      <c r="C76" s="4">
        <f>B76/2</f>
        <v>230</v>
      </c>
      <c r="D76" s="43">
        <v>0</v>
      </c>
      <c r="E76" s="9">
        <f>D76*C76</f>
        <v>0</v>
      </c>
    </row>
    <row r="77" spans="1:5" x14ac:dyDescent="0.2">
      <c r="A77" s="5" t="s">
        <v>74</v>
      </c>
      <c r="B77" s="17">
        <v>20</v>
      </c>
      <c r="C77" s="4">
        <f t="shared" ref="C77:C96" si="9">B77/2</f>
        <v>10</v>
      </c>
      <c r="D77" s="43">
        <v>0</v>
      </c>
      <c r="E77" s="9">
        <f t="shared" ref="E77:E90" si="10">D77*C77</f>
        <v>0</v>
      </c>
    </row>
    <row r="78" spans="1:5" x14ac:dyDescent="0.2">
      <c r="A78" s="1" t="s">
        <v>59</v>
      </c>
      <c r="B78" s="17">
        <v>460</v>
      </c>
      <c r="C78" s="4">
        <f t="shared" si="9"/>
        <v>230</v>
      </c>
      <c r="D78" s="43">
        <v>0</v>
      </c>
      <c r="E78" s="9">
        <f t="shared" si="10"/>
        <v>0</v>
      </c>
    </row>
    <row r="79" spans="1:5" x14ac:dyDescent="0.2">
      <c r="A79" t="s">
        <v>60</v>
      </c>
      <c r="B79" s="24">
        <v>460</v>
      </c>
      <c r="C79" s="4">
        <f t="shared" si="9"/>
        <v>230</v>
      </c>
      <c r="D79" s="43">
        <v>0</v>
      </c>
      <c r="E79" s="9">
        <f t="shared" si="10"/>
        <v>0</v>
      </c>
    </row>
    <row r="80" spans="1:5" x14ac:dyDescent="0.2">
      <c r="A80" s="3" t="s">
        <v>43</v>
      </c>
      <c r="B80" s="11">
        <v>460</v>
      </c>
      <c r="C80" s="4">
        <f t="shared" si="9"/>
        <v>230</v>
      </c>
      <c r="D80" s="43">
        <v>0</v>
      </c>
      <c r="E80" s="9">
        <f t="shared" si="10"/>
        <v>0</v>
      </c>
    </row>
    <row r="81" spans="1:5" x14ac:dyDescent="0.2">
      <c r="A81" s="1" t="s">
        <v>61</v>
      </c>
      <c r="B81" s="24">
        <v>460</v>
      </c>
      <c r="C81" s="4">
        <f t="shared" si="9"/>
        <v>230</v>
      </c>
      <c r="D81" s="43">
        <v>0</v>
      </c>
      <c r="E81" s="9">
        <f t="shared" si="10"/>
        <v>0</v>
      </c>
    </row>
    <row r="82" spans="1:5" x14ac:dyDescent="0.2">
      <c r="A82" s="5" t="s">
        <v>75</v>
      </c>
      <c r="B82" s="11">
        <v>460</v>
      </c>
      <c r="C82" s="4">
        <f t="shared" si="9"/>
        <v>230</v>
      </c>
      <c r="D82" s="43">
        <v>0</v>
      </c>
      <c r="E82" s="9">
        <f t="shared" si="10"/>
        <v>0</v>
      </c>
    </row>
    <row r="83" spans="1:5" x14ac:dyDescent="0.2">
      <c r="A83" s="1" t="s">
        <v>62</v>
      </c>
      <c r="B83" s="24">
        <v>460</v>
      </c>
      <c r="C83" s="4">
        <f t="shared" si="9"/>
        <v>230</v>
      </c>
      <c r="D83" s="43">
        <v>0</v>
      </c>
      <c r="E83" s="9">
        <f t="shared" si="10"/>
        <v>0</v>
      </c>
    </row>
    <row r="84" spans="1:5" x14ac:dyDescent="0.2">
      <c r="A84" s="1" t="s">
        <v>63</v>
      </c>
      <c r="B84" s="11">
        <v>460</v>
      </c>
      <c r="C84" s="4">
        <f t="shared" si="9"/>
        <v>230</v>
      </c>
      <c r="D84" s="43">
        <v>0</v>
      </c>
      <c r="E84" s="9">
        <f t="shared" si="10"/>
        <v>0</v>
      </c>
    </row>
    <row r="85" spans="1:5" x14ac:dyDescent="0.2">
      <c r="A85" s="23" t="s">
        <v>64</v>
      </c>
      <c r="B85" s="24">
        <v>460</v>
      </c>
      <c r="C85" s="4">
        <f t="shared" si="9"/>
        <v>230</v>
      </c>
      <c r="D85" s="43">
        <v>0</v>
      </c>
      <c r="E85" s="9">
        <f t="shared" si="10"/>
        <v>0</v>
      </c>
    </row>
    <row r="86" spans="1:5" x14ac:dyDescent="0.2">
      <c r="A86" s="1" t="s">
        <v>65</v>
      </c>
      <c r="B86" s="11">
        <v>460</v>
      </c>
      <c r="C86" s="4">
        <f t="shared" si="9"/>
        <v>230</v>
      </c>
      <c r="D86" s="43">
        <v>0</v>
      </c>
      <c r="E86" s="9">
        <f t="shared" si="10"/>
        <v>0</v>
      </c>
    </row>
    <row r="87" spans="1:5" x14ac:dyDescent="0.2">
      <c r="A87" s="1" t="s">
        <v>90</v>
      </c>
      <c r="B87" s="24">
        <v>460</v>
      </c>
      <c r="C87" s="4">
        <f t="shared" si="9"/>
        <v>230</v>
      </c>
      <c r="D87" s="43">
        <v>0</v>
      </c>
      <c r="E87" s="9">
        <f t="shared" si="10"/>
        <v>0</v>
      </c>
    </row>
    <row r="88" spans="1:5" x14ac:dyDescent="0.2">
      <c r="A88" s="1" t="s">
        <v>55</v>
      </c>
      <c r="B88" s="11">
        <v>460</v>
      </c>
      <c r="C88" s="4">
        <f t="shared" si="9"/>
        <v>230</v>
      </c>
      <c r="D88" s="43">
        <v>0</v>
      </c>
      <c r="E88" s="9">
        <f t="shared" si="10"/>
        <v>0</v>
      </c>
    </row>
    <row r="89" spans="1:5" x14ac:dyDescent="0.2">
      <c r="A89" s="1" t="s">
        <v>66</v>
      </c>
      <c r="B89" s="24">
        <v>460</v>
      </c>
      <c r="C89" s="4">
        <f t="shared" si="9"/>
        <v>230</v>
      </c>
      <c r="D89" s="43">
        <v>0</v>
      </c>
      <c r="E89" s="9">
        <f t="shared" si="10"/>
        <v>0</v>
      </c>
    </row>
    <row r="90" spans="1:5" x14ac:dyDescent="0.2">
      <c r="A90" s="1" t="s">
        <v>91</v>
      </c>
      <c r="B90" s="17">
        <v>20</v>
      </c>
      <c r="C90" s="4">
        <f t="shared" si="9"/>
        <v>10</v>
      </c>
      <c r="D90" s="43">
        <v>0</v>
      </c>
      <c r="E90" s="9">
        <f t="shared" si="10"/>
        <v>0</v>
      </c>
    </row>
    <row r="91" spans="1:5" x14ac:dyDescent="0.2">
      <c r="E91" s="34">
        <f>SUM(E76:E90)</f>
        <v>0</v>
      </c>
    </row>
    <row r="92" spans="1:5" x14ac:dyDescent="0.2">
      <c r="A92" s="32" t="s">
        <v>93</v>
      </c>
      <c r="B92" s="2"/>
      <c r="C92" s="2"/>
      <c r="D92" s="2"/>
      <c r="E92" s="2"/>
    </row>
    <row r="93" spans="1:5" ht="25.5" x14ac:dyDescent="0.2">
      <c r="A93" s="47" t="s">
        <v>36</v>
      </c>
      <c r="B93" s="8" t="s">
        <v>37</v>
      </c>
      <c r="C93" s="8" t="s">
        <v>38</v>
      </c>
      <c r="D93" s="7" t="s">
        <v>39</v>
      </c>
      <c r="E93" s="22" t="s">
        <v>18</v>
      </c>
    </row>
    <row r="94" spans="1:5" x14ac:dyDescent="0.2">
      <c r="A94" s="48"/>
      <c r="B94" s="6" t="s">
        <v>34</v>
      </c>
      <c r="C94" s="6" t="s">
        <v>34</v>
      </c>
      <c r="D94" s="6" t="s">
        <v>17</v>
      </c>
      <c r="E94" s="21" t="s">
        <v>19</v>
      </c>
    </row>
    <row r="95" spans="1:5" x14ac:dyDescent="0.2">
      <c r="A95" s="15" t="s">
        <v>89</v>
      </c>
      <c r="B95" s="17">
        <v>340</v>
      </c>
      <c r="C95" s="4">
        <f>B95/2</f>
        <v>170</v>
      </c>
      <c r="D95" s="43">
        <v>0</v>
      </c>
      <c r="E95" s="9">
        <f>D95*C95</f>
        <v>0</v>
      </c>
    </row>
    <row r="96" spans="1:5" x14ac:dyDescent="0.2">
      <c r="A96" s="5" t="s">
        <v>74</v>
      </c>
      <c r="B96" s="17">
        <v>340</v>
      </c>
      <c r="C96" s="4">
        <f t="shared" si="9"/>
        <v>170</v>
      </c>
      <c r="D96" s="43">
        <v>0</v>
      </c>
      <c r="E96" s="9">
        <f t="shared" ref="E96" si="11">D96*C96</f>
        <v>0</v>
      </c>
    </row>
    <row r="97" spans="1:5" x14ac:dyDescent="0.2">
      <c r="A97" s="16"/>
      <c r="B97" s="20"/>
      <c r="C97" s="19"/>
      <c r="E97" s="34">
        <f>SUM(E95:E96)</f>
        <v>0</v>
      </c>
    </row>
    <row r="98" spans="1:5" x14ac:dyDescent="0.2">
      <c r="A98" s="16"/>
      <c r="B98" s="20"/>
      <c r="C98" s="19"/>
    </row>
    <row r="99" spans="1:5" ht="24.75" customHeight="1" x14ac:dyDescent="0.25">
      <c r="A99" s="49" t="s">
        <v>92</v>
      </c>
      <c r="B99" s="50"/>
      <c r="C99" s="50"/>
      <c r="D99" s="51"/>
      <c r="E99" s="14">
        <f>E21+E34+E45+E72+E91+E97</f>
        <v>0</v>
      </c>
    </row>
  </sheetData>
  <sheetProtection algorithmName="SHA-512" hashValue="pnLyt3KhzZq/VXTgiYBPsEDddrydtYlvMHkQM5KEhw74HKd7OKJol+0Od1pB3ckBdFsn3lntt/Zh1Ng7KfFeyg==" saltValue="RQV/0uvtQAk0C48Kmlhm4w==" spinCount="100000" sheet="1" objects="1" scenarios="1"/>
  <mergeCells count="7">
    <mergeCell ref="A3:A4"/>
    <mergeCell ref="A99:D99"/>
    <mergeCell ref="A23:A24"/>
    <mergeCell ref="A36:A37"/>
    <mergeCell ref="A47:A48"/>
    <mergeCell ref="A74:A75"/>
    <mergeCell ref="A93:A9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Land xmlns="c41d040b-1f23-46d8-95f8-73c4343eacb6">Nederland</KlantLand>
    <KlantAdres xmlns="c41d040b-1f23-46d8-95f8-73c4343eacb6" xsi:nil="true"/>
    <KlantVestigingsnummer xmlns="c41d040b-1f23-46d8-95f8-73c4343eacb6" xsi:nil="true"/>
    <IdentificatiekenmerkTMLO xmlns="c41d040b-1f23-46d8-95f8-73c4343eacb6">Waterschap Limburg</IdentificatiekenmerkTMLO>
    <ZaakId xmlns="c41d040b-1f23-46d8-95f8-73c4343eacb6">132924</ZaakId>
    <SoortAanbesteding xmlns="9729beee-8231-416b-840d-ac6e112eeed3">Maak uw keuze</SoortAanbesteding>
    <KlantNaam xmlns="c41d040b-1f23-46d8-95f8-73c4343eacb6" xsi:nil="true"/>
    <Zaaknummer xmlns="c41d040b-1f23-46d8-95f8-73c4343eacb6">2022-Z503</Zaaknummer>
    <Documentsortering1 xmlns="c41d040b-1f23-46d8-95f8-73c4343eacb6" xsi:nil="true"/>
    <ContactTelefoon xmlns="c41d040b-1f23-46d8-95f8-73c4343eacb6" xsi:nil="true"/>
    <Verzenddatum xmlns="c41d040b-1f23-46d8-95f8-73c4343eacb6" xsi:nil="true"/>
    <Zaakbehandelaar xmlns="c41d040b-1f23-46d8-95f8-73c4343eacb6" xsi:nil="true"/>
    <DocumentSetDescription xmlns="http://schemas.microsoft.com/sharepoint/v3">Raamovereenkomst Laboratoriumdiensten</DocumentSetDescription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Gunningscriterium xmlns="9729beee-8231-416b-840d-ac6e112eeed3">Maak uw keuze</Gunningscriterium>
    <KlantPlaats xmlns="c41d040b-1f23-46d8-95f8-73c4343eacb6" xsi:nil="true"/>
    <Bestandsgrootte xmlns="9729beee-8231-416b-840d-ac6e112eeed3" xsi:nil="true"/>
    <Inkoopcategorie xmlns="9729beee-8231-416b-840d-ac6e112eeed3">Maak uw keuze</Inkoopcategorie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Documentomschrijving xmlns="c41d040b-1f23-46d8-95f8-73c4343eacb6" xsi:nil="true"/>
    <ContactNaam xmlns="c41d040b-1f23-46d8-95f8-73c4343eacb6" xsi:nil="true"/>
    <KlantPostcode xmlns="c41d040b-1f23-46d8-95f8-73c4343eacb6" xsi:nil="true"/>
    <ContactPlaats xmlns="c41d040b-1f23-46d8-95f8-73c4343eacb6" xsi:nil="true"/>
    <DatumVervanging xmlns="c41d040b-1f23-46d8-95f8-73c4343eacb6" xsi:nil="true"/>
    <Documentnummer xmlns="c41d040b-1f23-46d8-95f8-73c4343eacb6" xsi:nil="true"/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lcf76f155ced4ddcb4097134ff3c332f xmlns="dfc62a55-fff3-4b8d-9937-2b197328c51d">
      <Terms xmlns="http://schemas.microsoft.com/office/infopath/2007/PartnerControls"/>
    </lcf76f155ced4ddcb4097134ff3c332f>
    <ContactEmail xmlns="c41d040b-1f23-46d8-95f8-73c4343eacb6" xsi:nil="true"/>
    <_dlc_DocId xmlns="9729beee-8231-416b-840d-ac6e112eeed3">WLDOC-1187088822-149002</_dlc_DocId>
    <_dlc_DocIdUrl xmlns="9729beee-8231-416b-840d-ac6e112eeed3">
      <Url>https://waterschaplimburg.sharepoint.com/sites/Inkoop/_layouts/15/DocIdRedir.aspx?ID=WLDOC-1187088822-149002</Url>
      <Description>WLDOC-1187088822-149002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185" ma:contentTypeDescription="document WL" ma:contentTypeScope="" ma:versionID="cd532db27b35fe2e79ad13fa9d2c51f0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be5d51b9481ea0715919493c80a8a8e7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sortering1" minOccurs="0"/>
                <xsd:element ref="ns2:Documentsortering2" minOccurs="0"/>
                <xsd:element ref="ns2:UwKenmerk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Documentnummer" minOccurs="0"/>
                <xsd:element ref="ns2:IdentificatiekenmerkTMLO" minOccurs="0"/>
                <xsd:element ref="ns2:KlantPlaats" minOccurs="0"/>
                <xsd:element ref="ns2:ZaakId" minOccurs="0"/>
                <xsd:element ref="ns4:Bestandsgrootte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4:_dlc_DocId" minOccurs="0"/>
                <xsd:element ref="ns4:_dlc_DocIdUrl" minOccurs="0"/>
                <xsd:element ref="ns4:_dlc_DocIdPersistId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6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sortering1" ma:index="2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3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UwKenmerk" ma:index="5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DatumDocument" ma:index="13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4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5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17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Documentnummer" ma:index="18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IdentificatiekenmerkTMLO" ma:index="2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26" nillable="true" ma:displayName="Klant plaats" ma:internalName="KlantPlaats" ma:readOnly="false">
      <xsd:simpleType>
        <xsd:restriction base="dms:Text">
          <xsd:maxLength value="255"/>
        </xsd:restriction>
      </xsd:simpleType>
    </xsd:element>
    <xsd:element name="ZaakId" ma:index="27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KlantNaam" ma:index="35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7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8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9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40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4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5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Bestandsgrootte" ma:index="28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29" nillable="true" ma:displayName="Afgeweken van inkoopbeleid" ma:default="Maak uw keuze" ma:format="Dropdown" ma:internalName="AfgewekenVanInkoopbeleid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30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31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32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Gunningscriterium" ma:index="33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4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_dlc_DocId" ma:index="4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eur"/>
        <xsd:element ref="dcterms:created" minOccurs="0" maxOccurs="1"/>
        <xsd:element ref="dc:identifier" minOccurs="0" maxOccurs="1"/>
        <xsd:element name="contentType" minOccurs="0" maxOccurs="1" type="xsd:string" ma:index="24" ma:displayName="Inhoudstype"/>
        <xsd:element ref="dc:title" minOccurs="0" maxOccurs="1" ma:index="16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96F65-EAC6-48F6-B32F-5AFD71E858A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52EEDB6-CFA8-404B-B52D-39ABFDEC1CB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400F3DA-4024-47FB-94C2-A5A8C1F823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D43FB93-801B-41EC-B74B-14B6F89B49F0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c41d040b-1f23-46d8-95f8-73c4343eacb6"/>
    <ds:schemaRef ds:uri="dfc62a55-fff3-4b8d-9937-2b197328c51d"/>
    <ds:schemaRef ds:uri="http://purl.org/dc/elements/1.1/"/>
    <ds:schemaRef ds:uri="http://schemas.microsoft.com/sharepoint/v3"/>
    <ds:schemaRef ds:uri="9729beee-8231-416b-840d-ac6e112eeed3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EB62134F-1D37-4A90-8F0B-4CA226600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 Waterschapsbedrijf </vt:lpstr>
      <vt:lpstr>V. nemen monsters + metingen</vt:lpstr>
      <vt:lpstr>VIII. Analyseren monsters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Guido van Rijnsbergen</dc:creator>
  <cp:keywords/>
  <dc:description/>
  <cp:lastModifiedBy>Guido van Rijnsbergen</cp:lastModifiedBy>
  <cp:revision/>
  <dcterms:created xsi:type="dcterms:W3CDTF">2022-11-21T10:31:15Z</dcterms:created>
  <dcterms:modified xsi:type="dcterms:W3CDTF">2023-01-12T21:27:28Z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_dlc_DocIdItemGuid">
    <vt:lpwstr>f19ee0ac-1401-4787-87ab-6653e6863706</vt:lpwstr>
  </property>
</Properties>
</file>