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gemehv-my.sharepoint.com/personal/w_coolen_eindhoven_nl/Documents/Documenten/"/>
    </mc:Choice>
  </mc:AlternateContent>
  <xr:revisionPtr revIDLastSave="293" documentId="8_{2853AA20-464B-48BF-AFF2-D04D5F5ACD7B}" xr6:coauthVersionLast="47" xr6:coauthVersionMax="47" xr10:uidLastSave="{8C68D9FD-02A9-486F-83E6-0EF7302F5C75}"/>
  <bookViews>
    <workbookView xWindow="-120" yWindow="-120" windowWidth="29040" windowHeight="15840" tabRatio="500" firstSheet="4" activeTab="4" xr2:uid="{00000000-000D-0000-FFFF-FFFF00000000}"/>
  </bookViews>
  <sheets>
    <sheet name="Lease B segment (compact)" sheetId="1" r:id="rId1"/>
    <sheet name="Koop Bestelvoertuig Compact" sheetId="5" r:id="rId2"/>
    <sheet name="Koop Bestelvoertuig Middelgroot" sheetId="12" r:id="rId3"/>
    <sheet name="Koop Bestelvoertuig Groot" sheetId="13" r:id="rId4"/>
    <sheet name="Onderhoud Koop" sheetId="11" r:id="rId5"/>
    <sheet name="Totaal rekenmodel" sheetId="4" r:id="rId6"/>
  </sheets>
  <definedNames>
    <definedName name="_xlnm.Print_Area" localSheetId="0">'Lease B segment (compact)'!$A$1:$D$29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B7" i="4"/>
  <c r="B6" i="4"/>
  <c r="B5" i="4"/>
  <c r="D28" i="13"/>
  <c r="C28" i="13"/>
  <c r="B28" i="13"/>
  <c r="D28" i="12"/>
  <c r="C28" i="12"/>
  <c r="B28" i="12"/>
  <c r="E30" i="13"/>
  <c r="E30" i="12"/>
  <c r="B30" i="1"/>
  <c r="E32" i="1"/>
  <c r="F7" i="11"/>
  <c r="F5" i="11"/>
  <c r="F6" i="11"/>
  <c r="F8" i="11"/>
  <c r="F9" i="11"/>
  <c r="F4" i="11"/>
  <c r="B10" i="11"/>
  <c r="C28" i="5"/>
  <c r="D28" i="5"/>
  <c r="B28" i="5"/>
  <c r="F13" i="11" l="1"/>
  <c r="B8" i="4" s="1"/>
  <c r="E30" i="5"/>
  <c r="B4" i="4"/>
  <c r="B9" i="4" l="1"/>
</calcChain>
</file>

<file path=xl/sharedStrings.xml><?xml version="1.0" encoding="utf-8"?>
<sst xmlns="http://schemas.openxmlformats.org/spreadsheetml/2006/main" count="210" uniqueCount="88">
  <si>
    <t>Prijzenblad Lease - B Segment</t>
  </si>
  <si>
    <t>Let u s.v.p. op dat u alle groene cellen invult, voor het indienen van een volledige offerte.</t>
  </si>
  <si>
    <t>Uitsluitend 3 voeruigen offreren conform PVE (combinatie mogelijk)</t>
  </si>
  <si>
    <t>Voorbeelden aangedragen door Opdrachtgever</t>
  </si>
  <si>
    <t xml:space="preserve">Verwachte totale afname </t>
  </si>
  <si>
    <t>Voertuig#</t>
  </si>
  <si>
    <t>Merk</t>
  </si>
  <si>
    <t xml:space="preserve">Opel </t>
  </si>
  <si>
    <t>Renault</t>
  </si>
  <si>
    <t>Peugeot</t>
  </si>
  <si>
    <t>Model</t>
  </si>
  <si>
    <t>Corsa Electric</t>
  </si>
  <si>
    <t>Zoe</t>
  </si>
  <si>
    <t>e-208</t>
  </si>
  <si>
    <t>Uitvoering</t>
  </si>
  <si>
    <t>Level 2</t>
  </si>
  <si>
    <t>R110 Equilibre</t>
  </si>
  <si>
    <t>Active</t>
  </si>
  <si>
    <t>Motorvermogen</t>
  </si>
  <si>
    <t>50 kwh</t>
  </si>
  <si>
    <t>52 kwh</t>
  </si>
  <si>
    <t xml:space="preserve">Catalogusprijs (excl. BTW en BPM) </t>
  </si>
  <si>
    <t>Opties</t>
  </si>
  <si>
    <t>conform eisen</t>
  </si>
  <si>
    <t>Looptijd</t>
  </si>
  <si>
    <t>Jaarkilometrage</t>
  </si>
  <si>
    <t>(Alternatief) Aanbod Inschrijver</t>
  </si>
  <si>
    <t xml:space="preserve">Voertuig# </t>
  </si>
  <si>
    <t xml:space="preserve">Catalogusprijs + opties conform eisen (excl. BTW en BPM) </t>
  </si>
  <si>
    <t xml:space="preserve">Kortingspercentage auto </t>
  </si>
  <si>
    <t>Investeringswaarde ex. BTW, incl. BPM*, incl. korting</t>
  </si>
  <si>
    <t>Maandelijks leasebedrag</t>
  </si>
  <si>
    <r>
      <rPr>
        <sz val="12"/>
        <color rgb="FF000000"/>
        <rFont val="Helvetica"/>
      </rPr>
      <t>Totaal maandelijks leasebedrag, op basis van</t>
    </r>
    <r>
      <rPr>
        <b/>
        <sz val="12"/>
        <color rgb="FF000000"/>
        <rFont val="Helvetica"/>
      </rPr>
      <t xml:space="preserve"> 8 </t>
    </r>
    <r>
      <rPr>
        <sz val="12"/>
        <color rgb="FF000000"/>
        <rFont val="Helvetica"/>
      </rPr>
      <t>voertuigen en 60 maanden</t>
    </r>
  </si>
  <si>
    <t>Rekenmodel</t>
  </si>
  <si>
    <t xml:space="preserve">Fictief gemiddelde B Segment </t>
  </si>
  <si>
    <t>Prijzenblad Koop - Bestelvoertuig N segment Compact</t>
  </si>
  <si>
    <t>verwachte totale afname</t>
  </si>
  <si>
    <t>Voertuig</t>
  </si>
  <si>
    <t>Fiat</t>
  </si>
  <si>
    <t>e-Doblò</t>
  </si>
  <si>
    <t>Combo-e</t>
  </si>
  <si>
    <t>e-Partner</t>
  </si>
  <si>
    <t>L1</t>
  </si>
  <si>
    <t xml:space="preserve">Basis catalogusprijs (excl. BTW en BPM) </t>
  </si>
  <si>
    <t>Jaarkilometrage circa</t>
  </si>
  <si>
    <t>Verplichte accessoires</t>
  </si>
  <si>
    <t xml:space="preserve">Catalogusprijs + fabrieksopties conform eisen (excl. BTW en BPM) </t>
  </si>
  <si>
    <r>
      <t xml:space="preserve">Aankoopprijs totaal, op basis van </t>
    </r>
    <r>
      <rPr>
        <b/>
        <sz val="12"/>
        <color theme="1"/>
        <rFont val="Helvetica"/>
      </rPr>
      <t>6</t>
    </r>
    <r>
      <rPr>
        <sz val="12"/>
        <color theme="1"/>
        <rFont val="Helvetica"/>
        <family val="2"/>
      </rPr>
      <t xml:space="preserve"> voertuigen </t>
    </r>
  </si>
  <si>
    <t>Fictief gemiddelde N Segment Compact</t>
  </si>
  <si>
    <t>Prijzenblad Koop - Bestelvoeruig Middelgroot N Segment</t>
  </si>
  <si>
    <t>Opel</t>
  </si>
  <si>
    <t>e-Scudo</t>
  </si>
  <si>
    <t>e-Vivaro</t>
  </si>
  <si>
    <t>e-Expert</t>
  </si>
  <si>
    <t>L2</t>
  </si>
  <si>
    <t xml:space="preserve">Aankoopprijs totaal, op basis van 4 voertuigen </t>
  </si>
  <si>
    <t>Fictief gemiddelde N Segment Middelgroot</t>
  </si>
  <si>
    <t>Prijzenblad Koop - Bestelvoertuig Groot N segment</t>
  </si>
  <si>
    <t>e-Ducato</t>
  </si>
  <si>
    <t>e-Movano</t>
  </si>
  <si>
    <t>e-Boxer</t>
  </si>
  <si>
    <t>505.AG0.7 L2H2</t>
  </si>
  <si>
    <t>L2H2</t>
  </si>
  <si>
    <t>47 kwh</t>
  </si>
  <si>
    <t>37 kwh</t>
  </si>
  <si>
    <t xml:space="preserve">Aankoopprijs totaal, op basis van 2 voertuigen </t>
  </si>
  <si>
    <t>Fictief gemiddelde N Segment Groot</t>
  </si>
  <si>
    <t>Aanvullende opties bij koop (geen verplichte afname)</t>
  </si>
  <si>
    <t>Tarief</t>
  </si>
  <si>
    <t>Fictieve afname per auto over 60 maanden</t>
  </si>
  <si>
    <t>Totaal tbv 12 auto's</t>
  </si>
  <si>
    <t>APK per keer</t>
  </si>
  <si>
    <t>Banden vervanging en opslag (winter en zomer wissel) per wissel</t>
  </si>
  <si>
    <t>Vervangend vervoer inzet per dag (buiten garantie)</t>
  </si>
  <si>
    <t>Haal- en brengservice (buiten garantie)</t>
  </si>
  <si>
    <t>Pechhulpverlening per jaar</t>
  </si>
  <si>
    <t>Nationale laadpas per jaar</t>
  </si>
  <si>
    <t xml:space="preserve">Totaal </t>
  </si>
  <si>
    <t xml:space="preserve">Totaal ob.v. 12 voertuigen en 60 maanden </t>
  </si>
  <si>
    <t>Totaal rekenmodel</t>
  </si>
  <si>
    <t>Onderdeel</t>
  </si>
  <si>
    <t>Totaal</t>
  </si>
  <si>
    <t>Totaal gemiddelde leasebedrag B-Segment</t>
  </si>
  <si>
    <t>Totaal gemiddelde aankoopbedrag N-segment Compact</t>
  </si>
  <si>
    <t>Totaal gemiddelde aankoopbedrag N-segment Middelgroot</t>
  </si>
  <si>
    <t>Totaal gemiddelde aankoopbedrag N-segment Groot</t>
  </si>
  <si>
    <t>Totaal onderhoud bij Koop</t>
  </si>
  <si>
    <t>Totale fictieve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</si>
</sst>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€&quot;\ * #,##0_-;_-&quot;€&quot;\ * #,##0\-;_-&quot;€&quot;\ * &quot;-&quot;??_-;_-@_-"/>
    <numFmt numFmtId="167" formatCode="#,##0_ ;\-#,##0\ "/>
    <numFmt numFmtId="168" formatCode="_ [$€-2]\ * #,##0.00_ ;_ [$€-2]\ * \-#,##0.00_ ;_ [$€-2]\ * &quot;-&quot;??_ ;_ @_ "/>
    <numFmt numFmtId="169" formatCode="_ [$€-2]\ * #,##0.0000_ ;_ [$€-2]\ * \-#,##0.0000_ ;_ [$€-2]\ * &quot;-&quot;??_ ;_ @_ 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8"/>
      <name val="Calibri"/>
      <family val="2"/>
      <scheme val="minor"/>
    </font>
    <font>
      <i/>
      <sz val="10"/>
      <color theme="1"/>
      <name val="Helvetica"/>
      <family val="2"/>
    </font>
    <font>
      <b/>
      <sz val="12"/>
      <color rgb="FFFF0000"/>
      <name val="Helvetic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Helvetica"/>
      <family val="2"/>
    </font>
    <font>
      <b/>
      <sz val="12"/>
      <color theme="1"/>
      <name val="Helvetica"/>
    </font>
    <font>
      <sz val="12"/>
      <color rgb="FF000000"/>
      <name val="Helvetica"/>
    </font>
    <font>
      <b/>
      <sz val="12"/>
      <color rgb="FF000000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/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medium">
        <color rgb="FF000000"/>
      </bottom>
      <diagonal/>
    </border>
  </borders>
  <cellStyleXfs count="91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95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/>
    </xf>
    <xf numFmtId="166" fontId="6" fillId="0" borderId="3" xfId="1" applyNumberFormat="1" applyFont="1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6" fillId="2" borderId="3" xfId="0" applyFont="1" applyFill="1" applyBorder="1" applyAlignment="1">
      <alignment horizontal="center"/>
    </xf>
    <xf numFmtId="0" fontId="6" fillId="0" borderId="20" xfId="0" applyFont="1" applyBorder="1" applyAlignment="1">
      <alignment vertical="top"/>
    </xf>
    <xf numFmtId="0" fontId="6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/>
    </xf>
    <xf numFmtId="1" fontId="5" fillId="3" borderId="7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6" fillId="0" borderId="26" xfId="0" applyFont="1" applyBorder="1" applyAlignment="1">
      <alignment vertical="top"/>
    </xf>
    <xf numFmtId="0" fontId="5" fillId="0" borderId="2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vertical="top"/>
    </xf>
    <xf numFmtId="0" fontId="6" fillId="0" borderId="31" xfId="0" applyFont="1" applyBorder="1" applyAlignment="1">
      <alignment vertical="top"/>
    </xf>
    <xf numFmtId="0" fontId="6" fillId="0" borderId="31" xfId="0" applyFont="1" applyBorder="1" applyAlignment="1">
      <alignment vertical="top" wrapText="1"/>
    </xf>
    <xf numFmtId="0" fontId="6" fillId="0" borderId="33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166" fontId="6" fillId="0" borderId="3" xfId="1" applyNumberFormat="1" applyFont="1" applyBorder="1" applyAlignment="1">
      <alignment vertical="top"/>
    </xf>
    <xf numFmtId="0" fontId="6" fillId="0" borderId="35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 wrapText="1"/>
    </xf>
    <xf numFmtId="167" fontId="6" fillId="0" borderId="24" xfId="4" applyNumberFormat="1" applyFont="1" applyBorder="1" applyAlignment="1">
      <alignment horizontal="left" vertical="top"/>
    </xf>
    <xf numFmtId="167" fontId="6" fillId="0" borderId="25" xfId="4" applyNumberFormat="1" applyFont="1" applyBorder="1" applyAlignment="1">
      <alignment horizontal="left" vertical="top"/>
    </xf>
    <xf numFmtId="168" fontId="6" fillId="0" borderId="6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 vertical="top" wrapText="1"/>
    </xf>
    <xf numFmtId="166" fontId="6" fillId="0" borderId="14" xfId="1" applyNumberFormat="1" applyFont="1" applyBorder="1" applyAlignment="1">
      <alignment horizontal="left" vertical="top"/>
    </xf>
    <xf numFmtId="167" fontId="6" fillId="0" borderId="30" xfId="4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168" fontId="6" fillId="0" borderId="3" xfId="0" applyNumberFormat="1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168" fontId="6" fillId="0" borderId="15" xfId="0" applyNumberFormat="1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 wrapText="1"/>
    </xf>
    <xf numFmtId="168" fontId="6" fillId="0" borderId="18" xfId="0" applyNumberFormat="1" applyFont="1" applyBorder="1" applyAlignment="1">
      <alignment horizontal="left" vertical="top"/>
    </xf>
    <xf numFmtId="167" fontId="6" fillId="0" borderId="23" xfId="4" applyNumberFormat="1" applyFont="1" applyBorder="1" applyAlignment="1">
      <alignment horizontal="left" vertical="top"/>
    </xf>
    <xf numFmtId="0" fontId="5" fillId="0" borderId="4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 wrapText="1"/>
    </xf>
    <xf numFmtId="1" fontId="5" fillId="3" borderId="9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 vertical="top"/>
    </xf>
    <xf numFmtId="168" fontId="6" fillId="0" borderId="14" xfId="0" applyNumberFormat="1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/>
    </xf>
    <xf numFmtId="0" fontId="6" fillId="0" borderId="14" xfId="0" applyFont="1" applyBorder="1"/>
    <xf numFmtId="164" fontId="6" fillId="0" borderId="15" xfId="1" applyFont="1" applyBorder="1"/>
    <xf numFmtId="168" fontId="6" fillId="0" borderId="15" xfId="0" applyNumberFormat="1" applyFont="1" applyBorder="1"/>
    <xf numFmtId="0" fontId="6" fillId="0" borderId="40" xfId="0" applyFont="1" applyBorder="1"/>
    <xf numFmtId="168" fontId="6" fillId="0" borderId="38" xfId="0" applyNumberFormat="1" applyFont="1" applyBorder="1"/>
    <xf numFmtId="164" fontId="6" fillId="4" borderId="9" xfId="0" applyNumberFormat="1" applyFont="1" applyFill="1" applyBorder="1"/>
    <xf numFmtId="168" fontId="11" fillId="4" borderId="12" xfId="0" applyNumberFormat="1" applyFont="1" applyFill="1" applyBorder="1"/>
    <xf numFmtId="168" fontId="11" fillId="4" borderId="9" xfId="0" applyNumberFormat="1" applyFont="1" applyFill="1" applyBorder="1"/>
    <xf numFmtId="1" fontId="5" fillId="3" borderId="10" xfId="0" applyNumberFormat="1" applyFont="1" applyFill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66" fontId="6" fillId="0" borderId="2" xfId="1" applyNumberFormat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7" fontId="6" fillId="0" borderId="2" xfId="4" applyNumberFormat="1" applyFont="1" applyBorder="1" applyAlignment="1">
      <alignment horizontal="left"/>
    </xf>
    <xf numFmtId="167" fontId="6" fillId="0" borderId="1" xfId="4" applyNumberFormat="1" applyFont="1" applyBorder="1" applyAlignment="1">
      <alignment horizontal="left"/>
    </xf>
    <xf numFmtId="0" fontId="5" fillId="6" borderId="39" xfId="0" applyFont="1" applyFill="1" applyBorder="1"/>
    <xf numFmtId="0" fontId="5" fillId="6" borderId="37" xfId="0" applyFont="1" applyFill="1" applyBorder="1"/>
    <xf numFmtId="167" fontId="6" fillId="0" borderId="40" xfId="4" applyNumberFormat="1" applyFont="1" applyBorder="1" applyAlignment="1">
      <alignment horizontal="left" vertical="top"/>
    </xf>
    <xf numFmtId="167" fontId="6" fillId="0" borderId="13" xfId="4" applyNumberFormat="1" applyFont="1" applyBorder="1" applyAlignment="1">
      <alignment horizontal="left" vertical="top"/>
    </xf>
    <xf numFmtId="168" fontId="6" fillId="7" borderId="6" xfId="0" applyNumberFormat="1" applyFont="1" applyFill="1" applyBorder="1" applyAlignment="1">
      <alignment horizontal="center"/>
    </xf>
    <xf numFmtId="168" fontId="6" fillId="7" borderId="9" xfId="0" applyNumberFormat="1" applyFont="1" applyFill="1" applyBorder="1" applyAlignment="1">
      <alignment horizontal="center"/>
    </xf>
    <xf numFmtId="168" fontId="6" fillId="7" borderId="29" xfId="0" applyNumberFormat="1" applyFont="1" applyFill="1" applyBorder="1" applyAlignment="1">
      <alignment horizontal="center"/>
    </xf>
    <xf numFmtId="0" fontId="12" fillId="0" borderId="6" xfId="0" applyFont="1" applyBorder="1"/>
    <xf numFmtId="168" fontId="6" fillId="2" borderId="51" xfId="1" applyNumberFormat="1" applyFont="1" applyFill="1" applyBorder="1" applyAlignment="1">
      <alignment horizontal="center"/>
    </xf>
    <xf numFmtId="0" fontId="6" fillId="0" borderId="50" xfId="0" applyFont="1" applyBorder="1" applyAlignment="1">
      <alignment vertical="top"/>
    </xf>
    <xf numFmtId="168" fontId="6" fillId="2" borderId="49" xfId="1" applyNumberFormat="1" applyFont="1" applyFill="1" applyBorder="1" applyAlignment="1">
      <alignment horizontal="center"/>
    </xf>
    <xf numFmtId="0" fontId="6" fillId="0" borderId="48" xfId="0" applyFont="1" applyBorder="1" applyAlignment="1">
      <alignment vertical="top"/>
    </xf>
    <xf numFmtId="168" fontId="6" fillId="2" borderId="47" xfId="1" applyNumberFormat="1" applyFont="1" applyFill="1" applyBorder="1" applyAlignment="1">
      <alignment horizontal="center"/>
    </xf>
    <xf numFmtId="0" fontId="6" fillId="0" borderId="46" xfId="0" applyFont="1" applyBorder="1" applyAlignment="1">
      <alignment vertical="top"/>
    </xf>
    <xf numFmtId="0" fontId="12" fillId="0" borderId="45" xfId="0" applyFont="1" applyBorder="1" applyAlignment="1">
      <alignment vertical="top"/>
    </xf>
    <xf numFmtId="164" fontId="6" fillId="7" borderId="44" xfId="1" applyFont="1" applyFill="1" applyBorder="1" applyAlignment="1">
      <alignment horizontal="left" vertical="top"/>
    </xf>
    <xf numFmtId="0" fontId="6" fillId="0" borderId="28" xfId="0" applyFont="1" applyBorder="1"/>
    <xf numFmtId="0" fontId="6" fillId="0" borderId="12" xfId="0" applyFont="1" applyBorder="1"/>
    <xf numFmtId="168" fontId="6" fillId="0" borderId="28" xfId="0" applyNumberFormat="1" applyFont="1" applyBorder="1"/>
    <xf numFmtId="168" fontId="6" fillId="0" borderId="52" xfId="0" applyNumberFormat="1" applyFont="1" applyBorder="1"/>
    <xf numFmtId="168" fontId="6" fillId="0" borderId="12" xfId="0" applyNumberFormat="1" applyFont="1" applyBorder="1"/>
    <xf numFmtId="168" fontId="11" fillId="0" borderId="11" xfId="0" applyNumberFormat="1" applyFont="1" applyBorder="1"/>
    <xf numFmtId="1" fontId="5" fillId="0" borderId="0" xfId="0" applyNumberFormat="1" applyFont="1" applyAlignment="1">
      <alignment horizontal="center"/>
    </xf>
    <xf numFmtId="0" fontId="12" fillId="0" borderId="53" xfId="0" applyFont="1" applyBorder="1" applyAlignment="1">
      <alignment horizontal="left" vertical="top" wrapText="1"/>
    </xf>
    <xf numFmtId="0" fontId="0" fillId="0" borderId="29" xfId="0" applyBorder="1"/>
    <xf numFmtId="0" fontId="5" fillId="5" borderId="9" xfId="0" applyFont="1" applyFill="1" applyBorder="1" applyAlignment="1">
      <alignment vertical="top" wrapText="1"/>
    </xf>
    <xf numFmtId="0" fontId="5" fillId="5" borderId="52" xfId="0" applyFont="1" applyFill="1" applyBorder="1" applyAlignment="1">
      <alignment vertical="top"/>
    </xf>
    <xf numFmtId="1" fontId="5" fillId="3" borderId="32" xfId="0" applyNumberFormat="1" applyFont="1" applyFill="1" applyBorder="1" applyAlignment="1">
      <alignment vertical="top"/>
    </xf>
    <xf numFmtId="0" fontId="12" fillId="3" borderId="8" xfId="0" applyFont="1" applyFill="1" applyBorder="1" applyAlignment="1">
      <alignment vertical="top"/>
    </xf>
    <xf numFmtId="0" fontId="6" fillId="0" borderId="54" xfId="0" applyFont="1" applyBorder="1" applyAlignment="1">
      <alignment vertical="top"/>
    </xf>
    <xf numFmtId="168" fontId="6" fillId="2" borderId="55" xfId="1" applyNumberFormat="1" applyFont="1" applyFill="1" applyBorder="1" applyAlignment="1">
      <alignment horizontal="center"/>
    </xf>
    <xf numFmtId="168" fontId="10" fillId="4" borderId="9" xfId="0" applyNumberFormat="1" applyFont="1" applyFill="1" applyBorder="1"/>
    <xf numFmtId="1" fontId="5" fillId="3" borderId="56" xfId="0" applyNumberFormat="1" applyFont="1" applyFill="1" applyBorder="1" applyAlignment="1">
      <alignment horizontal="center"/>
    </xf>
    <xf numFmtId="1" fontId="5" fillId="3" borderId="57" xfId="0" applyNumberFormat="1" applyFont="1" applyFill="1" applyBorder="1" applyAlignment="1">
      <alignment horizontal="center"/>
    </xf>
    <xf numFmtId="166" fontId="6" fillId="0" borderId="58" xfId="1" applyNumberFormat="1" applyFont="1" applyBorder="1" applyAlignment="1">
      <alignment horizontal="left"/>
    </xf>
    <xf numFmtId="166" fontId="6" fillId="0" borderId="13" xfId="1" applyNumberFormat="1" applyFont="1" applyBorder="1" applyAlignment="1">
      <alignment horizontal="left"/>
    </xf>
    <xf numFmtId="0" fontId="6" fillId="0" borderId="0" xfId="0" applyFont="1" applyAlignment="1">
      <alignment vertical="top" wrapText="1"/>
    </xf>
    <xf numFmtId="169" fontId="6" fillId="0" borderId="0" xfId="0" applyNumberFormat="1" applyFont="1" applyAlignment="1">
      <alignment horizontal="center"/>
    </xf>
    <xf numFmtId="169" fontId="6" fillId="0" borderId="0" xfId="0" applyNumberFormat="1" applyFont="1"/>
    <xf numFmtId="0" fontId="6" fillId="0" borderId="59" xfId="0" applyFont="1" applyBorder="1" applyAlignment="1">
      <alignment horizontal="left" vertical="top" wrapText="1"/>
    </xf>
    <xf numFmtId="0" fontId="5" fillId="2" borderId="3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166" fontId="6" fillId="2" borderId="14" xfId="1" applyNumberFormat="1" applyFont="1" applyFill="1" applyBorder="1" applyAlignment="1">
      <alignment horizontal="left" vertical="top"/>
    </xf>
    <xf numFmtId="166" fontId="6" fillId="2" borderId="3" xfId="1" applyNumberFormat="1" applyFont="1" applyFill="1" applyBorder="1" applyAlignment="1">
      <alignment vertical="top"/>
    </xf>
    <xf numFmtId="167" fontId="6" fillId="0" borderId="0" xfId="4" applyNumberFormat="1" applyFont="1" applyBorder="1" applyAlignment="1">
      <alignment horizontal="left" vertical="top"/>
    </xf>
    <xf numFmtId="0" fontId="6" fillId="0" borderId="60" xfId="0" applyFont="1" applyBorder="1" applyAlignment="1">
      <alignment vertical="top"/>
    </xf>
    <xf numFmtId="1" fontId="5" fillId="3" borderId="61" xfId="0" applyNumberFormat="1" applyFont="1" applyFill="1" applyBorder="1" applyAlignment="1">
      <alignment horizontal="center"/>
    </xf>
    <xf numFmtId="0" fontId="5" fillId="0" borderId="62" xfId="0" applyFont="1" applyBorder="1" applyAlignment="1">
      <alignment horizontal="left" vertical="top"/>
    </xf>
    <xf numFmtId="0" fontId="6" fillId="0" borderId="63" xfId="0" applyFont="1" applyBorder="1" applyAlignment="1">
      <alignment horizontal="left" vertical="top"/>
    </xf>
    <xf numFmtId="0" fontId="6" fillId="0" borderId="64" xfId="0" applyFont="1" applyBorder="1" applyAlignment="1">
      <alignment horizontal="left" vertical="top" wrapText="1"/>
    </xf>
    <xf numFmtId="168" fontId="6" fillId="0" borderId="64" xfId="1" applyNumberFormat="1" applyFont="1" applyBorder="1" applyAlignment="1">
      <alignment vertical="top"/>
    </xf>
    <xf numFmtId="166" fontId="6" fillId="0" borderId="64" xfId="1" applyNumberFormat="1" applyFont="1" applyBorder="1" applyAlignment="1">
      <alignment horizontal="left" vertical="top"/>
    </xf>
    <xf numFmtId="167" fontId="6" fillId="0" borderId="65" xfId="4" applyNumberFormat="1" applyFont="1" applyBorder="1" applyAlignment="1">
      <alignment horizontal="left" vertical="top"/>
    </xf>
    <xf numFmtId="0" fontId="5" fillId="2" borderId="62" xfId="0" applyFont="1" applyFill="1" applyBorder="1" applyAlignment="1">
      <alignment horizontal="left" vertical="top"/>
    </xf>
    <xf numFmtId="0" fontId="6" fillId="2" borderId="63" xfId="0" applyFont="1" applyFill="1" applyBorder="1" applyAlignment="1">
      <alignment horizontal="left" vertical="top"/>
    </xf>
    <xf numFmtId="0" fontId="6" fillId="2" borderId="64" xfId="0" applyFont="1" applyFill="1" applyBorder="1" applyAlignment="1">
      <alignment horizontal="left" vertical="top" wrapText="1"/>
    </xf>
    <xf numFmtId="168" fontId="6" fillId="2" borderId="64" xfId="1" applyNumberFormat="1" applyFont="1" applyFill="1" applyBorder="1" applyAlignment="1">
      <alignment vertical="top"/>
    </xf>
    <xf numFmtId="0" fontId="6" fillId="0" borderId="67" xfId="0" applyFont="1" applyBorder="1" applyAlignment="1">
      <alignment vertical="top"/>
    </xf>
    <xf numFmtId="0" fontId="5" fillId="0" borderId="27" xfId="0" applyFont="1" applyBorder="1" applyAlignment="1">
      <alignment horizontal="left" vertical="top"/>
    </xf>
    <xf numFmtId="0" fontId="6" fillId="0" borderId="68" xfId="0" applyFont="1" applyBorder="1" applyAlignment="1">
      <alignment horizontal="left" vertical="top"/>
    </xf>
    <xf numFmtId="166" fontId="6" fillId="0" borderId="18" xfId="1" applyNumberFormat="1" applyFont="1" applyBorder="1" applyAlignment="1">
      <alignment horizontal="left" vertical="top"/>
    </xf>
    <xf numFmtId="167" fontId="6" fillId="0" borderId="58" xfId="4" applyNumberFormat="1" applyFont="1" applyBorder="1" applyAlignment="1">
      <alignment horizontal="left" vertical="top"/>
    </xf>
    <xf numFmtId="0" fontId="5" fillId="0" borderId="17" xfId="0" applyFont="1" applyBorder="1" applyAlignment="1">
      <alignment vertical="top"/>
    </xf>
    <xf numFmtId="0" fontId="5" fillId="0" borderId="69" xfId="0" applyFont="1" applyBorder="1" applyAlignment="1">
      <alignment vertical="top"/>
    </xf>
    <xf numFmtId="0" fontId="5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top"/>
    </xf>
    <xf numFmtId="0" fontId="6" fillId="0" borderId="6" xfId="0" applyFont="1" applyBorder="1"/>
    <xf numFmtId="0" fontId="5" fillId="2" borderId="27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166" fontId="6" fillId="2" borderId="2" xfId="1" applyNumberFormat="1" applyFont="1" applyFill="1" applyBorder="1" applyAlignment="1">
      <alignment horizontal="left"/>
    </xf>
    <xf numFmtId="166" fontId="6" fillId="2" borderId="1" xfId="1" applyNumberFormat="1" applyFont="1" applyFill="1" applyBorder="1" applyAlignment="1">
      <alignment horizontal="left"/>
    </xf>
    <xf numFmtId="168" fontId="6" fillId="2" borderId="73" xfId="0" applyNumberFormat="1" applyFont="1" applyFill="1" applyBorder="1" applyAlignment="1">
      <alignment horizontal="center"/>
    </xf>
    <xf numFmtId="168" fontId="6" fillId="2" borderId="66" xfId="0" applyNumberFormat="1" applyFont="1" applyFill="1" applyBorder="1" applyAlignment="1">
      <alignment horizontal="center"/>
    </xf>
    <xf numFmtId="168" fontId="6" fillId="0" borderId="9" xfId="0" applyNumberFormat="1" applyFont="1" applyBorder="1" applyAlignment="1">
      <alignment horizontal="center"/>
    </xf>
    <xf numFmtId="1" fontId="5" fillId="3" borderId="75" xfId="0" applyNumberFormat="1" applyFont="1" applyFill="1" applyBorder="1" applyAlignment="1">
      <alignment horizontal="center"/>
    </xf>
    <xf numFmtId="0" fontId="5" fillId="0" borderId="62" xfId="0" applyFont="1" applyBorder="1" applyAlignment="1">
      <alignment horizontal="center" vertical="top"/>
    </xf>
    <xf numFmtId="0" fontId="6" fillId="0" borderId="76" xfId="0" applyFont="1" applyBorder="1" applyAlignment="1">
      <alignment horizontal="left"/>
    </xf>
    <xf numFmtId="0" fontId="6" fillId="0" borderId="76" xfId="0" applyFont="1" applyBorder="1" applyAlignment="1">
      <alignment horizontal="left" wrapText="1"/>
    </xf>
    <xf numFmtId="166" fontId="6" fillId="0" borderId="76" xfId="1" applyNumberFormat="1" applyFont="1" applyBorder="1" applyAlignment="1">
      <alignment horizontal="left"/>
    </xf>
    <xf numFmtId="167" fontId="6" fillId="0" borderId="76" xfId="4" applyNumberFormat="1" applyFont="1" applyBorder="1" applyAlignment="1">
      <alignment horizontal="left"/>
    </xf>
    <xf numFmtId="166" fontId="6" fillId="0" borderId="65" xfId="1" applyNumberFormat="1" applyFont="1" applyBorder="1" applyAlignment="1">
      <alignment horizontal="left"/>
    </xf>
    <xf numFmtId="0" fontId="5" fillId="2" borderId="62" xfId="0" applyFont="1" applyFill="1" applyBorder="1" applyAlignment="1">
      <alignment horizontal="center" vertical="top"/>
    </xf>
    <xf numFmtId="0" fontId="6" fillId="2" borderId="76" xfId="0" applyFont="1" applyFill="1" applyBorder="1" applyAlignment="1">
      <alignment horizontal="left"/>
    </xf>
    <xf numFmtId="0" fontId="6" fillId="2" borderId="76" xfId="0" applyFont="1" applyFill="1" applyBorder="1" applyAlignment="1">
      <alignment horizontal="left" wrapText="1"/>
    </xf>
    <xf numFmtId="166" fontId="6" fillId="2" borderId="76" xfId="1" applyNumberFormat="1" applyFont="1" applyFill="1" applyBorder="1" applyAlignment="1">
      <alignment horizontal="left"/>
    </xf>
    <xf numFmtId="168" fontId="6" fillId="2" borderId="77" xfId="0" applyNumberFormat="1" applyFont="1" applyFill="1" applyBorder="1"/>
    <xf numFmtId="0" fontId="6" fillId="2" borderId="64" xfId="0" applyFont="1" applyFill="1" applyBorder="1"/>
    <xf numFmtId="1" fontId="5" fillId="3" borderId="78" xfId="0" applyNumberFormat="1" applyFont="1" applyFill="1" applyBorder="1" applyAlignment="1">
      <alignment horizontal="center"/>
    </xf>
    <xf numFmtId="0" fontId="5" fillId="0" borderId="72" xfId="0" applyFont="1" applyBorder="1" applyAlignment="1">
      <alignment horizontal="center" vertical="center"/>
    </xf>
    <xf numFmtId="1" fontId="5" fillId="3" borderId="32" xfId="0" applyNumberFormat="1" applyFont="1" applyFill="1" applyBorder="1" applyAlignment="1">
      <alignment horizontal="center"/>
    </xf>
    <xf numFmtId="1" fontId="5" fillId="3" borderId="29" xfId="0" applyNumberFormat="1" applyFont="1" applyFill="1" applyBorder="1" applyAlignment="1">
      <alignment horizontal="left" vertical="top"/>
    </xf>
    <xf numFmtId="168" fontId="6" fillId="2" borderId="3" xfId="0" applyNumberFormat="1" applyFont="1" applyFill="1" applyBorder="1" applyAlignment="1">
      <alignment horizontal="center"/>
    </xf>
    <xf numFmtId="167" fontId="6" fillId="2" borderId="39" xfId="4" applyNumberFormat="1" applyFont="1" applyFill="1" applyBorder="1" applyAlignment="1">
      <alignment horizontal="left" vertical="top"/>
    </xf>
    <xf numFmtId="167" fontId="6" fillId="2" borderId="36" xfId="4" applyNumberFormat="1" applyFont="1" applyFill="1" applyBorder="1" applyAlignment="1">
      <alignment horizontal="left" vertical="top"/>
    </xf>
    <xf numFmtId="167" fontId="6" fillId="2" borderId="37" xfId="4" applyNumberFormat="1" applyFont="1" applyFill="1" applyBorder="1" applyAlignment="1">
      <alignment horizontal="left" vertical="top"/>
    </xf>
    <xf numFmtId="168" fontId="6" fillId="2" borderId="14" xfId="0" applyNumberFormat="1" applyFont="1" applyFill="1" applyBorder="1" applyAlignment="1">
      <alignment horizontal="center"/>
    </xf>
    <xf numFmtId="168" fontId="6" fillId="2" borderId="15" xfId="0" applyNumberFormat="1" applyFont="1" applyFill="1" applyBorder="1"/>
    <xf numFmtId="0" fontId="6" fillId="2" borderId="4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8" xfId="0" applyFont="1" applyFill="1" applyBorder="1"/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top"/>
    </xf>
    <xf numFmtId="0" fontId="6" fillId="4" borderId="71" xfId="0" applyFont="1" applyFill="1" applyBorder="1" applyAlignment="1">
      <alignment horizontal="center" vertical="top"/>
    </xf>
    <xf numFmtId="0" fontId="6" fillId="4" borderId="72" xfId="0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" vertical="top"/>
    </xf>
    <xf numFmtId="0" fontId="5" fillId="0" borderId="7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/>
    </xf>
  </cellXfs>
  <cellStyles count="91">
    <cellStyle name="Gevolgde hyperlink" xfId="43" builtinId="9" hidden="1"/>
    <cellStyle name="Gevolgde hyperlink" xfId="57" builtinId="9" hidden="1"/>
    <cellStyle name="Gevolgde hyperlink" xfId="35" builtinId="9" hidden="1"/>
    <cellStyle name="Gevolgde hyperlink" xfId="47" builtinId="9" hidden="1"/>
    <cellStyle name="Gevolgde hyperlink" xfId="75" builtinId="9" hidden="1"/>
    <cellStyle name="Gevolgde hyperlink" xfId="45" builtinId="9" hidden="1"/>
    <cellStyle name="Gevolgde hyperlink" xfId="67" builtinId="9" hidden="1"/>
    <cellStyle name="Gevolgde hyperlink" xfId="87" builtinId="9" hidden="1"/>
    <cellStyle name="Gevolgde hyperlink" xfId="55" builtinId="9" hidden="1"/>
    <cellStyle name="Gevolgde hyperlink" xfId="37" builtinId="9" hidden="1"/>
    <cellStyle name="Gevolgde hyperlink" xfId="51" builtinId="9" hidden="1"/>
    <cellStyle name="Gevolgde hyperlink" xfId="9" builtinId="9" hidden="1"/>
    <cellStyle name="Gevolgde hyperlink" xfId="89" builtinId="9" hidden="1"/>
    <cellStyle name="Gevolgde hyperlink" xfId="83" builtinId="9" hidden="1"/>
    <cellStyle name="Gevolgde hyperlink" xfId="85" builtinId="9" hidden="1"/>
    <cellStyle name="Gevolgde hyperlink" xfId="77" builtinId="9" hidden="1"/>
    <cellStyle name="Gevolgde hyperlink" xfId="81" builtinId="9" hidden="1"/>
    <cellStyle name="Gevolgde hyperlink" xfId="41" builtinId="9" hidden="1"/>
    <cellStyle name="Gevolgde hyperlink" xfId="65" builtinId="9" hidden="1"/>
    <cellStyle name="Gevolgde hyperlink" xfId="61" builtinId="9" hidden="1"/>
    <cellStyle name="Gevolgde hyperlink" xfId="79" builtinId="9" hidden="1"/>
    <cellStyle name="Gevolgde hyperlink" xfId="27" builtinId="9" hidden="1"/>
    <cellStyle name="Gevolgde hyperlink" xfId="49" builtinId="9" hidden="1"/>
    <cellStyle name="Gevolgde hyperlink" xfId="69" builtinId="9" hidden="1"/>
    <cellStyle name="Gevolgde hyperlink" xfId="71" builtinId="9" hidden="1"/>
    <cellStyle name="Gevolgde hyperlink" xfId="63" builtinId="9" hidden="1"/>
    <cellStyle name="Gevolgde hyperlink" xfId="73" builtinId="9" hidden="1"/>
    <cellStyle name="Gevolgde hyperlink" xfId="17" builtinId="9" hidden="1"/>
    <cellStyle name="Gevolgde hyperlink" xfId="15" builtinId="9" hidden="1"/>
    <cellStyle name="Gevolgde hyperlink" xfId="20" builtinId="9" hidden="1"/>
    <cellStyle name="Gevolgde hyperlink" xfId="19" builtinId="9" hidden="1"/>
    <cellStyle name="Gevolgde hyperlink" xfId="33" builtinId="9" hidden="1"/>
    <cellStyle name="Gevolgde hyperlink" xfId="24" builtinId="9" hidden="1"/>
    <cellStyle name="Gevolgde hyperlink" xfId="14" builtinId="9" hidden="1"/>
    <cellStyle name="Gevolgde hyperlink" xfId="53" builtinId="9" hidden="1"/>
    <cellStyle name="Gevolgde hyperlink" xfId="22" builtinId="9" hidden="1"/>
    <cellStyle name="Gevolgde hyperlink" xfId="12" builtinId="9" hidden="1"/>
    <cellStyle name="Gevolgde hyperlink" xfId="10" builtinId="9" hidden="1"/>
    <cellStyle name="Gevolgde hyperlink" xfId="39" builtinId="9" hidden="1"/>
    <cellStyle name="Gevolgde hyperlink" xfId="21" builtinId="9" hidden="1"/>
    <cellStyle name="Gevolgde hyperlink" xfId="29" builtinId="9" hidden="1"/>
    <cellStyle name="Gevolgde hyperlink" xfId="23" builtinId="9" hidden="1"/>
    <cellStyle name="Gevolgde hyperlink" xfId="18" builtinId="9" hidden="1"/>
    <cellStyle name="Gevolgde hyperlink" xfId="7" builtinId="9" hidden="1"/>
    <cellStyle name="Gevolgde hyperlink" xfId="13" builtinId="9" hidden="1"/>
    <cellStyle name="Gevolgde hyperlink" xfId="31" builtinId="9" hidden="1"/>
    <cellStyle name="Gevolgde hyperlink" xfId="11" builtinId="9" hidden="1"/>
    <cellStyle name="Gevolgde hyperlink" xfId="16" builtinId="9" hidden="1"/>
    <cellStyle name="Gevolgde hyperlink" xfId="8" builtinId="9" hidden="1"/>
    <cellStyle name="Gevolgde hyperlink" xfId="25" builtinId="9" hidden="1"/>
    <cellStyle name="Gevolgde hyperlink" xfId="6" builtinId="9" hidden="1"/>
    <cellStyle name="Gevolgde hyperlink" xfId="59" builtinId="9" hidden="1"/>
    <cellStyle name="Gevolgde hyperlink" xfId="3" builtinId="9" hidden="1"/>
    <cellStyle name="Hyperlink" xfId="80" builtinId="8" hidden="1"/>
    <cellStyle name="Hyperlink" xfId="54" builtinId="8" hidden="1"/>
    <cellStyle name="Hyperlink" xfId="46" builtinId="8" hidden="1"/>
    <cellStyle name="Hyperlink" xfId="68" builtinId="8" hidden="1"/>
    <cellStyle name="Hyperlink" xfId="86" builtinId="8" hidden="1"/>
    <cellStyle name="Hyperlink" xfId="36" builtinId="8" hidden="1"/>
    <cellStyle name="Hyperlink" xfId="62" builtinId="8" hidden="1"/>
    <cellStyle name="Hyperlink" xfId="88" builtinId="8" hidden="1"/>
    <cellStyle name="Hyperlink" xfId="78" builtinId="8" hidden="1"/>
    <cellStyle name="Hyperlink" xfId="82" builtinId="8" hidden="1"/>
    <cellStyle name="Hyperlink" xfId="38" builtinId="8" hidden="1"/>
    <cellStyle name="Hyperlink" xfId="2" builtinId="8" hidden="1"/>
    <cellStyle name="Hyperlink" xfId="50" builtinId="8" hidden="1"/>
    <cellStyle name="Hyperlink" xfId="42" builtinId="8" hidden="1"/>
    <cellStyle name="Hyperlink" xfId="28" builtinId="8" hidden="1"/>
    <cellStyle name="Hyperlink" xfId="48" builtinId="8" hidden="1"/>
    <cellStyle name="Hyperlink" xfId="76" builtinId="8" hidden="1"/>
    <cellStyle name="Hyperlink" xfId="60" builtinId="8" hidden="1"/>
    <cellStyle name="Hyperlink" xfId="52" builtinId="8" hidden="1"/>
    <cellStyle name="Hyperlink" xfId="84" builtinId="8" hidden="1"/>
    <cellStyle name="Hyperlink" xfId="70" builtinId="8" hidden="1"/>
    <cellStyle name="Hyperlink" xfId="58" builtinId="8" hidden="1"/>
    <cellStyle name="Hyperlink" xfId="40" builtinId="8" hidden="1"/>
    <cellStyle name="Hyperlink" xfId="72" builtinId="8" hidden="1"/>
    <cellStyle name="Hyperlink" xfId="64" builtinId="8" hidden="1"/>
    <cellStyle name="Hyperlink" xfId="30" builtinId="8" hidden="1"/>
    <cellStyle name="Hyperlink" xfId="34" builtinId="8" hidden="1"/>
    <cellStyle name="Hyperlink" xfId="26" builtinId="8" hidden="1"/>
    <cellStyle name="Hyperlink" xfId="74" builtinId="8" hidden="1"/>
    <cellStyle name="Hyperlink" xfId="66" builtinId="8" hidden="1"/>
    <cellStyle name="Hyperlink" xfId="56" builtinId="8" hidden="1"/>
    <cellStyle name="Hyperlink" xfId="32" builtinId="8" hidden="1"/>
    <cellStyle name="Hyperlink" xfId="44" builtinId="8" hidden="1"/>
    <cellStyle name="Hyperlink" xfId="5" builtinId="8" hidden="1"/>
    <cellStyle name="Komma" xfId="4" builtinId="3"/>
    <cellStyle name="Standaard" xfId="0" builtinId="0"/>
    <cellStyle name="Valuta" xfId="1" builtinId="4"/>
    <cellStyle name="Valuta 2" xfId="90" xr:uid="{184F243E-5C39-483E-BBFE-1F79E7432B4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:J39"/>
  <sheetViews>
    <sheetView topLeftCell="A3" workbookViewId="0">
      <selection activeCell="A33" sqref="A33"/>
    </sheetView>
  </sheetViews>
  <sheetFormatPr defaultColWidth="11" defaultRowHeight="15" customHeight="1"/>
  <cols>
    <col min="1" max="1" width="70.625" style="3" customWidth="1"/>
    <col min="2" max="2" width="14.75" style="2" customWidth="1"/>
    <col min="3" max="3" width="15" style="2" bestFit="1" customWidth="1"/>
    <col min="4" max="4" width="16.75" style="3" customWidth="1"/>
    <col min="5" max="5" width="35.875" style="3" customWidth="1"/>
    <col min="6" max="6" width="14" style="3" customWidth="1"/>
    <col min="7" max="7" width="15.25" style="3" customWidth="1"/>
    <col min="8" max="8" width="31.75" style="3" customWidth="1"/>
    <col min="9" max="16384" width="11" style="3"/>
  </cols>
  <sheetData>
    <row r="1" spans="1:10" ht="15.75">
      <c r="A1" s="1" t="s">
        <v>0</v>
      </c>
      <c r="B1" s="7" t="s">
        <v>1</v>
      </c>
    </row>
    <row r="2" spans="1:10" ht="15.75">
      <c r="A2" s="1"/>
      <c r="B2" s="178" t="s">
        <v>2</v>
      </c>
      <c r="C2" s="178"/>
      <c r="D2" s="178"/>
      <c r="E2" s="178"/>
      <c r="F2" s="178"/>
      <c r="G2" s="178"/>
    </row>
    <row r="3" spans="1:10" ht="15.75">
      <c r="A3" s="1"/>
      <c r="B3" s="7"/>
    </row>
    <row r="4" spans="1:10" ht="15" customHeight="1">
      <c r="B4" s="179" t="s">
        <v>3</v>
      </c>
      <c r="C4" s="180"/>
      <c r="D4" s="181"/>
      <c r="E4" s="165" t="s">
        <v>4</v>
      </c>
    </row>
    <row r="5" spans="1:10" ht="15.75">
      <c r="A5" s="135" t="s">
        <v>5</v>
      </c>
      <c r="B5" s="101">
        <v>1</v>
      </c>
      <c r="C5" s="102">
        <v>2</v>
      </c>
      <c r="D5" s="119">
        <v>3</v>
      </c>
      <c r="E5" s="184">
        <v>8</v>
      </c>
    </row>
    <row r="6" spans="1:10" ht="15.75">
      <c r="A6" s="20" t="s">
        <v>6</v>
      </c>
      <c r="B6" s="131" t="s">
        <v>7</v>
      </c>
      <c r="C6" s="24" t="s">
        <v>8</v>
      </c>
      <c r="D6" s="120" t="s">
        <v>9</v>
      </c>
      <c r="E6" s="185"/>
    </row>
    <row r="7" spans="1:10" ht="15" customHeight="1">
      <c r="A7" s="130" t="s">
        <v>10</v>
      </c>
      <c r="B7" s="132" t="s">
        <v>11</v>
      </c>
      <c r="C7" s="28" t="s">
        <v>12</v>
      </c>
      <c r="D7" s="121" t="s">
        <v>13</v>
      </c>
      <c r="E7" s="185"/>
    </row>
    <row r="8" spans="1:10" s="5" customFormat="1" ht="17.25">
      <c r="A8" s="12" t="s">
        <v>14</v>
      </c>
      <c r="B8" s="41" t="s">
        <v>15</v>
      </c>
      <c r="C8" s="25" t="s">
        <v>16</v>
      </c>
      <c r="D8" s="122" t="s">
        <v>17</v>
      </c>
      <c r="E8" s="185"/>
    </row>
    <row r="9" spans="1:10" s="5" customFormat="1" ht="17.25">
      <c r="A9" s="12" t="s">
        <v>18</v>
      </c>
      <c r="B9" s="41" t="s">
        <v>19</v>
      </c>
      <c r="C9" s="25" t="s">
        <v>20</v>
      </c>
      <c r="D9" s="122" t="s">
        <v>19</v>
      </c>
      <c r="E9" s="185"/>
      <c r="J9"/>
    </row>
    <row r="10" spans="1:10" ht="15" customHeight="1">
      <c r="A10" s="11" t="s">
        <v>21</v>
      </c>
      <c r="B10" s="133">
        <v>28306</v>
      </c>
      <c r="C10" s="26">
        <v>27954.55</v>
      </c>
      <c r="D10" s="123">
        <v>27479</v>
      </c>
      <c r="E10" s="185"/>
    </row>
    <row r="11" spans="1:10" ht="15" customHeight="1">
      <c r="A11" s="11" t="s">
        <v>22</v>
      </c>
      <c r="B11" s="133" t="s">
        <v>23</v>
      </c>
      <c r="C11" s="8" t="s">
        <v>23</v>
      </c>
      <c r="D11" s="124" t="s">
        <v>23</v>
      </c>
      <c r="E11" s="185"/>
    </row>
    <row r="12" spans="1:10" ht="15" customHeight="1">
      <c r="A12" s="11" t="s">
        <v>24</v>
      </c>
      <c r="B12" s="41">
        <v>60</v>
      </c>
      <c r="C12" s="25">
        <v>60</v>
      </c>
      <c r="D12" s="122">
        <v>60</v>
      </c>
      <c r="E12" s="185"/>
    </row>
    <row r="13" spans="1:10" ht="15" customHeight="1">
      <c r="A13" s="130" t="s">
        <v>25</v>
      </c>
      <c r="B13" s="134">
        <v>15000</v>
      </c>
      <c r="C13" s="72">
        <v>15000</v>
      </c>
      <c r="D13" s="125">
        <v>15000</v>
      </c>
      <c r="E13" s="185"/>
    </row>
    <row r="14" spans="1:10" ht="15.75">
      <c r="A14" s="139"/>
      <c r="B14" s="182" t="s">
        <v>26</v>
      </c>
      <c r="C14" s="183"/>
      <c r="D14" s="183"/>
      <c r="E14" s="185"/>
      <c r="F14" s="117"/>
      <c r="G14" s="117"/>
    </row>
    <row r="15" spans="1:10" ht="15.75">
      <c r="A15" s="136" t="s">
        <v>27</v>
      </c>
      <c r="B15" s="48">
        <v>1</v>
      </c>
      <c r="C15" s="15">
        <v>2</v>
      </c>
      <c r="D15" s="151">
        <v>3</v>
      </c>
      <c r="E15" s="185"/>
      <c r="F15" s="117"/>
      <c r="G15" s="117"/>
    </row>
    <row r="16" spans="1:10" ht="15.75">
      <c r="A16" s="23" t="s">
        <v>6</v>
      </c>
      <c r="B16" s="109"/>
      <c r="C16" s="110"/>
      <c r="D16" s="126"/>
      <c r="E16" s="185"/>
      <c r="F16" s="117"/>
      <c r="G16" s="117"/>
    </row>
    <row r="17" spans="1:7" ht="15.75" customHeight="1">
      <c r="A17" s="27" t="s">
        <v>10</v>
      </c>
      <c r="B17" s="111"/>
      <c r="C17" s="112"/>
      <c r="D17" s="127"/>
      <c r="E17" s="185"/>
      <c r="F17" s="117"/>
      <c r="G17" s="117"/>
    </row>
    <row r="18" spans="1:7" ht="17.25">
      <c r="A18" s="22" t="s">
        <v>14</v>
      </c>
      <c r="B18" s="113"/>
      <c r="C18" s="114"/>
      <c r="D18" s="128"/>
      <c r="E18" s="185"/>
      <c r="F18" s="117"/>
      <c r="G18" s="117"/>
    </row>
    <row r="19" spans="1:7" ht="15" customHeight="1">
      <c r="A19" s="22" t="s">
        <v>18</v>
      </c>
      <c r="B19" s="113"/>
      <c r="C19" s="114"/>
      <c r="D19" s="128"/>
      <c r="E19" s="185"/>
      <c r="F19" s="117"/>
      <c r="G19" s="117"/>
    </row>
    <row r="20" spans="1:7" ht="15" customHeight="1">
      <c r="A20" s="21" t="s">
        <v>21</v>
      </c>
      <c r="B20" s="115"/>
      <c r="C20" s="116"/>
      <c r="D20" s="129"/>
      <c r="E20" s="185"/>
      <c r="F20" s="117"/>
      <c r="G20" s="117"/>
    </row>
    <row r="21" spans="1:7" ht="15" customHeight="1">
      <c r="A21" s="21" t="s">
        <v>22</v>
      </c>
      <c r="B21" s="34" t="s">
        <v>23</v>
      </c>
      <c r="C21" s="8" t="s">
        <v>23</v>
      </c>
      <c r="D21" s="124" t="s">
        <v>23</v>
      </c>
      <c r="E21" s="185"/>
      <c r="F21" s="117"/>
      <c r="G21" s="117"/>
    </row>
    <row r="22" spans="1:7" ht="15" customHeight="1">
      <c r="A22" s="21" t="s">
        <v>24</v>
      </c>
      <c r="B22" s="33">
        <v>60</v>
      </c>
      <c r="C22" s="25">
        <v>60</v>
      </c>
      <c r="D22" s="122">
        <v>60</v>
      </c>
      <c r="E22" s="185"/>
      <c r="F22" s="117"/>
      <c r="G22" s="117"/>
    </row>
    <row r="23" spans="1:7" ht="15" customHeight="1">
      <c r="A23" s="27" t="s">
        <v>25</v>
      </c>
      <c r="B23" s="71">
        <v>15000</v>
      </c>
      <c r="C23" s="72">
        <v>15000</v>
      </c>
      <c r="D23" s="125">
        <v>15000</v>
      </c>
      <c r="E23" s="185"/>
      <c r="F23" s="117"/>
      <c r="G23" s="117"/>
    </row>
    <row r="24" spans="1:7" ht="15" customHeight="1">
      <c r="A24" s="188"/>
      <c r="B24" s="189"/>
      <c r="C24" s="189"/>
      <c r="D24" s="190"/>
      <c r="E24" s="186"/>
      <c r="F24" s="117"/>
      <c r="G24" s="117"/>
    </row>
    <row r="25" spans="1:7" ht="15" customHeight="1">
      <c r="A25" s="118" t="s">
        <v>28</v>
      </c>
      <c r="B25" s="169"/>
      <c r="C25" s="170"/>
      <c r="D25" s="171"/>
      <c r="E25" s="186"/>
      <c r="F25" s="117"/>
      <c r="G25" s="117"/>
    </row>
    <row r="26" spans="1:7" ht="15" customHeight="1">
      <c r="A26" s="21" t="s">
        <v>29</v>
      </c>
      <c r="B26" s="172"/>
      <c r="C26" s="168"/>
      <c r="D26" s="173"/>
      <c r="E26" s="186"/>
      <c r="F26" s="117"/>
      <c r="G26" s="117"/>
    </row>
    <row r="27" spans="1:7" ht="15" customHeight="1">
      <c r="A27" s="27" t="s">
        <v>30</v>
      </c>
      <c r="B27" s="174"/>
      <c r="C27" s="175"/>
      <c r="D27" s="176"/>
      <c r="E27" s="186"/>
      <c r="F27" s="117"/>
      <c r="G27" s="117"/>
    </row>
    <row r="28" spans="1:7" ht="15" customHeight="1">
      <c r="A28" s="9" t="s">
        <v>31</v>
      </c>
      <c r="B28" s="73"/>
      <c r="C28" s="73"/>
      <c r="D28" s="74"/>
      <c r="E28" s="187"/>
      <c r="F28" s="117"/>
      <c r="G28" s="117"/>
    </row>
    <row r="29" spans="1:7">
      <c r="A29" s="4"/>
      <c r="B29" s="3"/>
      <c r="C29" s="3"/>
      <c r="E29" s="117"/>
      <c r="F29" s="117"/>
      <c r="G29" s="117"/>
    </row>
    <row r="30" spans="1:7" ht="15.75">
      <c r="A30" s="138" t="s">
        <v>32</v>
      </c>
      <c r="B30" s="32">
        <f>(B28*8)*60</f>
        <v>0</v>
      </c>
      <c r="C30" s="32">
        <f>(C28*8)*60</f>
        <v>0</v>
      </c>
      <c r="D30" s="32">
        <f>(D28*8)*60</f>
        <v>0</v>
      </c>
      <c r="E30" s="48" t="s">
        <v>33</v>
      </c>
    </row>
    <row r="31" spans="1:7" ht="17.25">
      <c r="B31" s="3"/>
      <c r="C31" s="3"/>
      <c r="E31" s="108" t="s">
        <v>34</v>
      </c>
    </row>
    <row r="32" spans="1:7" ht="20.25">
      <c r="B32" s="3"/>
      <c r="C32" s="3"/>
      <c r="E32" s="58">
        <f>AVERAGE(B30:D30)</f>
        <v>0</v>
      </c>
    </row>
    <row r="33" spans="1:7">
      <c r="B33" s="3"/>
      <c r="C33" s="3"/>
    </row>
    <row r="34" spans="1:7">
      <c r="B34" s="3"/>
      <c r="C34" s="3"/>
    </row>
    <row r="35" spans="1:7">
      <c r="A35" s="6"/>
    </row>
    <row r="36" spans="1:7">
      <c r="A36" s="105"/>
      <c r="B36" s="106"/>
      <c r="C36" s="106"/>
      <c r="D36" s="107"/>
      <c r="E36" s="107"/>
      <c r="F36" s="107"/>
      <c r="G36" s="107"/>
    </row>
    <row r="38" spans="1:7"/>
    <row r="39" spans="1:7"/>
  </sheetData>
  <mergeCells count="5">
    <mergeCell ref="B2:G2"/>
    <mergeCell ref="B4:D4"/>
    <mergeCell ref="B14:D14"/>
    <mergeCell ref="E5:E28"/>
    <mergeCell ref="A24:D24"/>
  </mergeCells>
  <phoneticPr fontId="7" type="noConversion"/>
  <pageMargins left="0.75" right="0.75" top="1" bottom="1" header="0.5" footer="0.5"/>
  <pageSetup paperSize="9" scale="7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AE8B-6E7D-6242-A6B9-C6014F4A3D22}">
  <sheetPr>
    <tabColor rgb="FF808080"/>
  </sheetPr>
  <dimension ref="A1:H45"/>
  <sheetViews>
    <sheetView workbookViewId="0">
      <selection activeCell="A23" sqref="A23:D23"/>
    </sheetView>
  </sheetViews>
  <sheetFormatPr defaultColWidth="11" defaultRowHeight="15" customHeight="1"/>
  <cols>
    <col min="1" max="1" width="60.625" style="3" customWidth="1"/>
    <col min="2" max="2" width="17.25" style="2" customWidth="1"/>
    <col min="3" max="3" width="18.625" style="2" customWidth="1"/>
    <col min="4" max="4" width="15.625" style="3" customWidth="1"/>
    <col min="5" max="5" width="34.75" style="3" customWidth="1"/>
    <col min="6" max="16384" width="11" style="3"/>
  </cols>
  <sheetData>
    <row r="1" spans="1:8" ht="15.75">
      <c r="A1" s="1" t="s">
        <v>35</v>
      </c>
      <c r="B1" s="7" t="s">
        <v>1</v>
      </c>
    </row>
    <row r="2" spans="1:8" ht="15.75">
      <c r="B2" s="177" t="s">
        <v>2</v>
      </c>
      <c r="C2" s="177"/>
      <c r="D2" s="177"/>
    </row>
    <row r="4" spans="1:8" ht="15" customHeight="1">
      <c r="B4" s="7"/>
    </row>
    <row r="5" spans="1:8" ht="15" customHeight="1">
      <c r="B5" s="182" t="s">
        <v>3</v>
      </c>
      <c r="C5" s="183"/>
      <c r="D5" s="194"/>
      <c r="E5" s="137" t="s">
        <v>36</v>
      </c>
    </row>
    <row r="6" spans="1:8" ht="15.75">
      <c r="A6" s="167" t="s">
        <v>37</v>
      </c>
      <c r="B6" s="166">
        <v>1</v>
      </c>
      <c r="C6" s="14">
        <v>2</v>
      </c>
      <c r="D6" s="15">
        <v>3</v>
      </c>
      <c r="E6" s="192">
        <v>6</v>
      </c>
    </row>
    <row r="7" spans="1:8" ht="15.75">
      <c r="A7" s="16" t="s">
        <v>6</v>
      </c>
      <c r="B7" s="17" t="s">
        <v>38</v>
      </c>
      <c r="C7" s="18" t="s">
        <v>7</v>
      </c>
      <c r="D7" s="152" t="s">
        <v>9</v>
      </c>
      <c r="E7" s="185"/>
      <c r="H7" s="3">
        <v>6</v>
      </c>
    </row>
    <row r="8" spans="1:8" ht="15" customHeight="1">
      <c r="A8" s="11" t="s">
        <v>10</v>
      </c>
      <c r="B8" s="61" t="s">
        <v>39</v>
      </c>
      <c r="C8" s="62" t="s">
        <v>40</v>
      </c>
      <c r="D8" s="153" t="s">
        <v>41</v>
      </c>
      <c r="E8" s="185"/>
    </row>
    <row r="9" spans="1:8" s="5" customFormat="1" ht="17.25">
      <c r="A9" s="12" t="s">
        <v>14</v>
      </c>
      <c r="B9" s="63" t="s">
        <v>42</v>
      </c>
      <c r="C9" s="64" t="s">
        <v>42</v>
      </c>
      <c r="D9" s="154" t="s">
        <v>42</v>
      </c>
      <c r="E9" s="185"/>
    </row>
    <row r="10" spans="1:8" s="5" customFormat="1" ht="17.25">
      <c r="A10" s="12" t="s">
        <v>18</v>
      </c>
      <c r="B10" s="63" t="s">
        <v>19</v>
      </c>
      <c r="C10" s="64" t="s">
        <v>19</v>
      </c>
      <c r="D10" s="154" t="s">
        <v>19</v>
      </c>
      <c r="E10" s="185"/>
    </row>
    <row r="11" spans="1:8" ht="15" customHeight="1">
      <c r="A11" s="11" t="s">
        <v>43</v>
      </c>
      <c r="B11" s="65">
        <v>33050</v>
      </c>
      <c r="C11" s="66">
        <v>33050</v>
      </c>
      <c r="D11" s="155">
        <v>33050</v>
      </c>
      <c r="E11" s="185"/>
    </row>
    <row r="12" spans="1:8" ht="15" customHeight="1">
      <c r="A12" s="11" t="s">
        <v>44</v>
      </c>
      <c r="B12" s="67">
        <v>10000</v>
      </c>
      <c r="C12" s="68">
        <v>10000</v>
      </c>
      <c r="D12" s="156">
        <v>10000</v>
      </c>
      <c r="E12" s="185"/>
    </row>
    <row r="13" spans="1:8" ht="15" customHeight="1">
      <c r="A13" s="13" t="s">
        <v>45</v>
      </c>
      <c r="B13" s="103" t="s">
        <v>23</v>
      </c>
      <c r="C13" s="104" t="s">
        <v>23</v>
      </c>
      <c r="D13" s="157" t="s">
        <v>23</v>
      </c>
      <c r="E13" s="185"/>
    </row>
    <row r="14" spans="1:8" ht="16.5" customHeight="1">
      <c r="A14" s="4"/>
      <c r="B14" s="179" t="s">
        <v>26</v>
      </c>
      <c r="C14" s="180"/>
      <c r="D14" s="181"/>
      <c r="E14" s="186"/>
    </row>
    <row r="15" spans="1:8" ht="16.5" customHeight="1">
      <c r="A15" s="60" t="s">
        <v>37</v>
      </c>
      <c r="B15" s="164">
        <v>1</v>
      </c>
      <c r="C15" s="102">
        <v>2</v>
      </c>
      <c r="D15" s="119">
        <v>3</v>
      </c>
      <c r="E15" s="185"/>
    </row>
    <row r="16" spans="1:8" ht="16.5" customHeight="1">
      <c r="A16" s="16" t="s">
        <v>6</v>
      </c>
      <c r="B16" s="140"/>
      <c r="C16" s="141"/>
      <c r="D16" s="158"/>
      <c r="E16" s="185"/>
    </row>
    <row r="17" spans="1:5" ht="16.5" customHeight="1">
      <c r="A17" s="11" t="s">
        <v>10</v>
      </c>
      <c r="B17" s="142"/>
      <c r="C17" s="143"/>
      <c r="D17" s="159"/>
      <c r="E17" s="185"/>
    </row>
    <row r="18" spans="1:5" ht="16.5" customHeight="1">
      <c r="A18" s="12" t="s">
        <v>14</v>
      </c>
      <c r="B18" s="144"/>
      <c r="C18" s="145"/>
      <c r="D18" s="160"/>
      <c r="E18" s="185"/>
    </row>
    <row r="19" spans="1:5" ht="16.5" customHeight="1">
      <c r="A19" s="12" t="s">
        <v>18</v>
      </c>
      <c r="B19" s="144"/>
      <c r="C19" s="145"/>
      <c r="D19" s="160"/>
      <c r="E19" s="185"/>
    </row>
    <row r="20" spans="1:5" ht="16.5" customHeight="1">
      <c r="A20" s="11" t="s">
        <v>43</v>
      </c>
      <c r="B20" s="146"/>
      <c r="C20" s="147"/>
      <c r="D20" s="161"/>
      <c r="E20" s="185"/>
    </row>
    <row r="21" spans="1:5" ht="16.5" customHeight="1">
      <c r="A21" s="11" t="s">
        <v>44</v>
      </c>
      <c r="B21" s="67">
        <v>10000</v>
      </c>
      <c r="C21" s="68">
        <v>10000</v>
      </c>
      <c r="D21" s="156">
        <v>10000</v>
      </c>
      <c r="E21" s="185"/>
    </row>
    <row r="22" spans="1:5" ht="15" customHeight="1">
      <c r="A22" s="130" t="s">
        <v>22</v>
      </c>
      <c r="B22" s="103" t="s">
        <v>23</v>
      </c>
      <c r="C22" s="104" t="s">
        <v>23</v>
      </c>
      <c r="D22" s="157" t="s">
        <v>23</v>
      </c>
      <c r="E22" s="185"/>
    </row>
    <row r="23" spans="1:5" ht="15" customHeight="1">
      <c r="A23" s="188"/>
      <c r="B23" s="191"/>
      <c r="C23" s="191"/>
      <c r="D23" s="191"/>
      <c r="E23" s="185"/>
    </row>
    <row r="24" spans="1:5" ht="15" customHeight="1">
      <c r="A24" s="16" t="s">
        <v>46</v>
      </c>
      <c r="B24" s="148"/>
      <c r="C24" s="149"/>
      <c r="D24" s="162"/>
      <c r="E24" s="185"/>
    </row>
    <row r="25" spans="1:5" ht="15" customHeight="1">
      <c r="A25" s="11" t="s">
        <v>29</v>
      </c>
      <c r="B25" s="19"/>
      <c r="C25" s="10"/>
      <c r="D25" s="163"/>
      <c r="E25" s="185"/>
    </row>
    <row r="26" spans="1:5" ht="15" customHeight="1">
      <c r="A26" s="13" t="s">
        <v>30</v>
      </c>
      <c r="B26" s="75"/>
      <c r="C26" s="73"/>
      <c r="D26" s="73"/>
      <c r="E26" s="193"/>
    </row>
    <row r="27" spans="1:5">
      <c r="B27" s="3"/>
      <c r="C27" s="3"/>
    </row>
    <row r="28" spans="1:5" ht="15.75">
      <c r="A28" s="9" t="s">
        <v>47</v>
      </c>
      <c r="B28" s="32">
        <f>SUM(B26)*6</f>
        <v>0</v>
      </c>
      <c r="C28" s="32">
        <f>SUM(C26)*6</f>
        <v>0</v>
      </c>
      <c r="D28" s="150">
        <f>SUM(D26)*6</f>
        <v>0</v>
      </c>
      <c r="E28" s="14" t="s">
        <v>33</v>
      </c>
    </row>
    <row r="29" spans="1:5" ht="36">
      <c r="B29" s="3"/>
      <c r="C29" s="3"/>
      <c r="E29" s="47" t="s">
        <v>48</v>
      </c>
    </row>
    <row r="30" spans="1:5" ht="20.25">
      <c r="A30" s="4"/>
      <c r="E30" s="59">
        <f>AVERAGE(B28:D28)</f>
        <v>0</v>
      </c>
    </row>
    <row r="31" spans="1:5">
      <c r="A31" s="6"/>
    </row>
    <row r="32" spans="1:5">
      <c r="A32" s="6"/>
    </row>
    <row r="33"/>
    <row r="34"/>
    <row r="35"/>
    <row r="36"/>
    <row r="37"/>
    <row r="38"/>
    <row r="39"/>
    <row r="40"/>
    <row r="41"/>
    <row r="42"/>
    <row r="43"/>
    <row r="44"/>
    <row r="45"/>
  </sheetData>
  <mergeCells count="4">
    <mergeCell ref="A23:D23"/>
    <mergeCell ref="E6:E26"/>
    <mergeCell ref="B5:D5"/>
    <mergeCell ref="B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FEE3-9F2C-4F6A-B3FC-CDBC42F8058C}">
  <dimension ref="A1:E47"/>
  <sheetViews>
    <sheetView workbookViewId="0">
      <selection activeCell="A23" sqref="A23:D23"/>
    </sheetView>
  </sheetViews>
  <sheetFormatPr defaultColWidth="11" defaultRowHeight="15"/>
  <cols>
    <col min="1" max="1" width="60.625" style="3" customWidth="1"/>
    <col min="2" max="2" width="17.25" style="2" customWidth="1"/>
    <col min="3" max="3" width="18.625" style="2" customWidth="1"/>
    <col min="4" max="4" width="15.625" style="3" customWidth="1"/>
    <col min="5" max="5" width="34.75" style="3" customWidth="1"/>
    <col min="6" max="8" width="9" style="3"/>
    <col min="9" max="16384" width="11" style="3"/>
  </cols>
  <sheetData>
    <row r="1" spans="1:5" ht="15.75">
      <c r="A1" s="1" t="s">
        <v>49</v>
      </c>
      <c r="B1" s="7" t="s">
        <v>1</v>
      </c>
    </row>
    <row r="2" spans="1:5" ht="15.75">
      <c r="B2" s="177" t="s">
        <v>2</v>
      </c>
      <c r="C2" s="177"/>
      <c r="D2" s="177"/>
    </row>
    <row r="3" spans="1:5" ht="15" customHeight="1"/>
    <row r="4" spans="1:5" ht="15" customHeight="1">
      <c r="B4" s="7"/>
    </row>
    <row r="5" spans="1:5" ht="15" customHeight="1">
      <c r="B5" s="182" t="s">
        <v>3</v>
      </c>
      <c r="C5" s="183"/>
      <c r="D5" s="194"/>
      <c r="E5" s="137" t="s">
        <v>36</v>
      </c>
    </row>
    <row r="6" spans="1:5" ht="15.75">
      <c r="A6" s="167" t="s">
        <v>37</v>
      </c>
      <c r="B6" s="166">
        <v>1</v>
      </c>
      <c r="C6" s="14">
        <v>2</v>
      </c>
      <c r="D6" s="15">
        <v>3</v>
      </c>
      <c r="E6" s="192">
        <v>4</v>
      </c>
    </row>
    <row r="7" spans="1:5" ht="15.75">
      <c r="A7" s="16" t="s">
        <v>6</v>
      </c>
      <c r="B7" s="44" t="s">
        <v>38</v>
      </c>
      <c r="C7" s="45" t="s">
        <v>50</v>
      </c>
      <c r="D7" s="46" t="s">
        <v>9</v>
      </c>
      <c r="E7" s="185"/>
    </row>
    <row r="8" spans="1:5" ht="15" customHeight="1">
      <c r="A8" s="11" t="s">
        <v>10</v>
      </c>
      <c r="B8" s="40" t="s">
        <v>51</v>
      </c>
      <c r="C8" s="36" t="s">
        <v>52</v>
      </c>
      <c r="D8" s="38" t="s">
        <v>53</v>
      </c>
      <c r="E8" s="185"/>
    </row>
    <row r="9" spans="1:5" s="5" customFormat="1" ht="17.25">
      <c r="A9" s="12" t="s">
        <v>14</v>
      </c>
      <c r="B9" s="41" t="s">
        <v>54</v>
      </c>
      <c r="C9" s="25" t="s">
        <v>54</v>
      </c>
      <c r="D9" s="29" t="s">
        <v>54</v>
      </c>
      <c r="E9" s="185"/>
    </row>
    <row r="10" spans="1:5" s="5" customFormat="1" ht="17.25">
      <c r="A10" s="12" t="s">
        <v>18</v>
      </c>
      <c r="B10" s="41" t="s">
        <v>19</v>
      </c>
      <c r="C10" s="25" t="s">
        <v>19</v>
      </c>
      <c r="D10" s="29" t="s">
        <v>19</v>
      </c>
      <c r="E10" s="185"/>
    </row>
    <row r="11" spans="1:5" ht="15" customHeight="1">
      <c r="A11" s="11" t="s">
        <v>43</v>
      </c>
      <c r="B11" s="42">
        <v>38700</v>
      </c>
      <c r="C11" s="37">
        <v>38700</v>
      </c>
      <c r="D11" s="39">
        <v>38700</v>
      </c>
      <c r="E11" s="185"/>
    </row>
    <row r="12" spans="1:5" ht="15" customHeight="1">
      <c r="A12" s="11" t="s">
        <v>44</v>
      </c>
      <c r="B12" s="43">
        <v>7500</v>
      </c>
      <c r="C12" s="30">
        <v>7500</v>
      </c>
      <c r="D12" s="31">
        <v>7500</v>
      </c>
      <c r="E12" s="185"/>
    </row>
    <row r="13" spans="1:5" ht="15" customHeight="1">
      <c r="A13" s="13" t="s">
        <v>45</v>
      </c>
      <c r="B13" s="103" t="s">
        <v>23</v>
      </c>
      <c r="C13" s="104" t="s">
        <v>23</v>
      </c>
      <c r="D13" s="157" t="s">
        <v>23</v>
      </c>
      <c r="E13" s="185"/>
    </row>
    <row r="14" spans="1:5" ht="16.5" customHeight="1">
      <c r="A14" s="4"/>
      <c r="B14" s="179" t="s">
        <v>26</v>
      </c>
      <c r="C14" s="180"/>
      <c r="D14" s="181"/>
      <c r="E14" s="186"/>
    </row>
    <row r="15" spans="1:5" ht="16.5" customHeight="1">
      <c r="A15" s="60" t="s">
        <v>37</v>
      </c>
      <c r="B15" s="164">
        <v>1</v>
      </c>
      <c r="C15" s="102">
        <v>2</v>
      </c>
      <c r="D15" s="119">
        <v>3</v>
      </c>
      <c r="E15" s="185"/>
    </row>
    <row r="16" spans="1:5" ht="16.5" customHeight="1">
      <c r="A16" s="16" t="s">
        <v>6</v>
      </c>
      <c r="B16" s="140"/>
      <c r="C16" s="141"/>
      <c r="D16" s="158"/>
      <c r="E16" s="185"/>
    </row>
    <row r="17" spans="1:5" ht="16.5" customHeight="1">
      <c r="A17" s="11" t="s">
        <v>10</v>
      </c>
      <c r="B17" s="142"/>
      <c r="C17" s="143"/>
      <c r="D17" s="159"/>
      <c r="E17" s="185"/>
    </row>
    <row r="18" spans="1:5" ht="16.5" customHeight="1">
      <c r="A18" s="12" t="s">
        <v>14</v>
      </c>
      <c r="B18" s="144"/>
      <c r="C18" s="145"/>
      <c r="D18" s="160"/>
      <c r="E18" s="185"/>
    </row>
    <row r="19" spans="1:5" ht="16.5" customHeight="1">
      <c r="A19" s="12" t="s">
        <v>18</v>
      </c>
      <c r="B19" s="144"/>
      <c r="C19" s="145"/>
      <c r="D19" s="160"/>
      <c r="E19" s="185"/>
    </row>
    <row r="20" spans="1:5" ht="16.5" customHeight="1">
      <c r="A20" s="11" t="s">
        <v>43</v>
      </c>
      <c r="B20" s="146"/>
      <c r="C20" s="147"/>
      <c r="D20" s="161"/>
      <c r="E20" s="185"/>
    </row>
    <row r="21" spans="1:5" ht="16.5" customHeight="1">
      <c r="A21" s="11" t="s">
        <v>44</v>
      </c>
      <c r="B21" s="43">
        <v>7500</v>
      </c>
      <c r="C21" s="30">
        <v>7500</v>
      </c>
      <c r="D21" s="31">
        <v>7500</v>
      </c>
      <c r="E21" s="185"/>
    </row>
    <row r="22" spans="1:5" ht="15" customHeight="1">
      <c r="A22" s="130" t="s">
        <v>22</v>
      </c>
      <c r="B22" s="103" t="s">
        <v>23</v>
      </c>
      <c r="C22" s="104" t="s">
        <v>23</v>
      </c>
      <c r="D22" s="157" t="s">
        <v>23</v>
      </c>
      <c r="E22" s="185"/>
    </row>
    <row r="23" spans="1:5" ht="15" customHeight="1">
      <c r="A23" s="188"/>
      <c r="B23" s="191"/>
      <c r="C23" s="191"/>
      <c r="D23" s="191"/>
      <c r="E23" s="185"/>
    </row>
    <row r="24" spans="1:5" ht="15" customHeight="1">
      <c r="A24" s="16" t="s">
        <v>46</v>
      </c>
      <c r="B24" s="148"/>
      <c r="C24" s="149"/>
      <c r="D24" s="162"/>
      <c r="E24" s="185"/>
    </row>
    <row r="25" spans="1:5" ht="15" customHeight="1">
      <c r="A25" s="11" t="s">
        <v>29</v>
      </c>
      <c r="B25" s="19"/>
      <c r="C25" s="10"/>
      <c r="D25" s="163"/>
      <c r="E25" s="185"/>
    </row>
    <row r="26" spans="1:5" ht="15" customHeight="1">
      <c r="A26" s="13" t="s">
        <v>30</v>
      </c>
      <c r="B26" s="75"/>
      <c r="C26" s="73"/>
      <c r="D26" s="73"/>
      <c r="E26" s="193"/>
    </row>
    <row r="27" spans="1:5">
      <c r="B27" s="3"/>
      <c r="C27" s="3"/>
    </row>
    <row r="28" spans="1:5" ht="15.75">
      <c r="A28" s="9" t="s">
        <v>55</v>
      </c>
      <c r="B28" s="32">
        <f>SUM(B26)*4</f>
        <v>0</v>
      </c>
      <c r="C28" s="32">
        <f>SUM(C26)*4</f>
        <v>0</v>
      </c>
      <c r="D28" s="150">
        <f>SUM(D26)*4</f>
        <v>0</v>
      </c>
      <c r="E28" s="14" t="s">
        <v>33</v>
      </c>
    </row>
    <row r="29" spans="1:5" ht="36">
      <c r="B29" s="3"/>
      <c r="C29" s="3"/>
      <c r="E29" s="47" t="s">
        <v>56</v>
      </c>
    </row>
    <row r="30" spans="1:5" ht="20.25">
      <c r="A30" s="4"/>
      <c r="E30" s="59">
        <f>AVERAGE(B28:D28)</f>
        <v>0</v>
      </c>
    </row>
    <row r="31" spans="1:5">
      <c r="A31" s="6"/>
    </row>
    <row r="32" spans="1:5">
      <c r="A32" s="6"/>
    </row>
    <row r="46" ht="15" customHeight="1"/>
    <row r="47" ht="15" customHeight="1"/>
  </sheetData>
  <mergeCells count="4">
    <mergeCell ref="B5:D5"/>
    <mergeCell ref="E6:E26"/>
    <mergeCell ref="B14:D14"/>
    <mergeCell ref="A23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5350-32BD-4A9B-9F69-64AD09A89B8A}">
  <dimension ref="A1:E47"/>
  <sheetViews>
    <sheetView topLeftCell="A8" workbookViewId="0">
      <selection activeCell="A23" sqref="A23:D23"/>
    </sheetView>
  </sheetViews>
  <sheetFormatPr defaultColWidth="11" defaultRowHeight="15"/>
  <cols>
    <col min="1" max="1" width="60.625" style="3" customWidth="1"/>
    <col min="2" max="2" width="17.25" style="2" customWidth="1"/>
    <col min="3" max="3" width="18.625" style="2" customWidth="1"/>
    <col min="4" max="4" width="15.625" style="3" customWidth="1"/>
    <col min="5" max="5" width="34.75" style="3" customWidth="1"/>
    <col min="6" max="8" width="9" style="3"/>
    <col min="9" max="16384" width="11" style="3"/>
  </cols>
  <sheetData>
    <row r="1" spans="1:5" ht="15.75">
      <c r="A1" s="1" t="s">
        <v>57</v>
      </c>
      <c r="B1" s="7" t="s">
        <v>1</v>
      </c>
    </row>
    <row r="2" spans="1:5" ht="15.75">
      <c r="B2" s="177" t="s">
        <v>2</v>
      </c>
      <c r="C2" s="177"/>
      <c r="D2" s="177"/>
    </row>
    <row r="3" spans="1:5" ht="15" customHeight="1"/>
    <row r="4" spans="1:5" ht="15" customHeight="1">
      <c r="B4" s="7"/>
    </row>
    <row r="5" spans="1:5" ht="15" customHeight="1">
      <c r="B5" s="182" t="s">
        <v>3</v>
      </c>
      <c r="C5" s="183"/>
      <c r="D5" s="194"/>
      <c r="E5" s="137" t="s">
        <v>36</v>
      </c>
    </row>
    <row r="6" spans="1:5" ht="15.75">
      <c r="A6" s="167" t="s">
        <v>37</v>
      </c>
      <c r="B6" s="166">
        <v>1</v>
      </c>
      <c r="C6" s="14">
        <v>2</v>
      </c>
      <c r="D6" s="15">
        <v>3</v>
      </c>
      <c r="E6" s="192">
        <v>2</v>
      </c>
    </row>
    <row r="7" spans="1:5" ht="15.75">
      <c r="A7" s="16" t="s">
        <v>6</v>
      </c>
      <c r="B7" s="51" t="s">
        <v>38</v>
      </c>
      <c r="C7" s="45" t="s">
        <v>50</v>
      </c>
      <c r="D7" s="46" t="s">
        <v>9</v>
      </c>
      <c r="E7" s="185"/>
    </row>
    <row r="8" spans="1:5" ht="15" customHeight="1">
      <c r="A8" s="11" t="s">
        <v>10</v>
      </c>
      <c r="B8" s="49" t="s">
        <v>58</v>
      </c>
      <c r="C8" s="36" t="s">
        <v>59</v>
      </c>
      <c r="D8" s="38" t="s">
        <v>60</v>
      </c>
      <c r="E8" s="185"/>
    </row>
    <row r="9" spans="1:5" s="5" customFormat="1" ht="17.25">
      <c r="A9" s="12" t="s">
        <v>14</v>
      </c>
      <c r="B9" s="33" t="s">
        <v>61</v>
      </c>
      <c r="C9" s="25" t="s">
        <v>62</v>
      </c>
      <c r="D9" s="29" t="s">
        <v>62</v>
      </c>
      <c r="E9" s="185"/>
    </row>
    <row r="10" spans="1:5" s="5" customFormat="1" ht="17.25">
      <c r="A10" s="12" t="s">
        <v>18</v>
      </c>
      <c r="B10" s="33" t="s">
        <v>63</v>
      </c>
      <c r="C10" s="25" t="s">
        <v>64</v>
      </c>
      <c r="D10" s="29" t="s">
        <v>64</v>
      </c>
      <c r="E10" s="185"/>
    </row>
    <row r="11" spans="1:5" ht="15" customHeight="1">
      <c r="A11" s="11" t="s">
        <v>43</v>
      </c>
      <c r="B11" s="50">
        <v>54200</v>
      </c>
      <c r="C11" s="37">
        <v>59990</v>
      </c>
      <c r="D11" s="39">
        <v>59990</v>
      </c>
      <c r="E11" s="185"/>
    </row>
    <row r="12" spans="1:5" ht="15" customHeight="1">
      <c r="A12" s="11" t="s">
        <v>44</v>
      </c>
      <c r="B12" s="35">
        <v>7500</v>
      </c>
      <c r="C12" s="30">
        <v>7500</v>
      </c>
      <c r="D12" s="31">
        <v>7500</v>
      </c>
      <c r="E12" s="185"/>
    </row>
    <row r="13" spans="1:5" ht="15" customHeight="1">
      <c r="A13" s="13" t="s">
        <v>45</v>
      </c>
      <c r="B13" s="103" t="s">
        <v>23</v>
      </c>
      <c r="C13" s="104" t="s">
        <v>23</v>
      </c>
      <c r="D13" s="157" t="s">
        <v>23</v>
      </c>
      <c r="E13" s="185"/>
    </row>
    <row r="14" spans="1:5" ht="16.5" customHeight="1">
      <c r="A14" s="4"/>
      <c r="B14" s="179" t="s">
        <v>26</v>
      </c>
      <c r="C14" s="180"/>
      <c r="D14" s="181"/>
      <c r="E14" s="186"/>
    </row>
    <row r="15" spans="1:5" ht="16.5" customHeight="1">
      <c r="A15" s="60" t="s">
        <v>37</v>
      </c>
      <c r="B15" s="164">
        <v>1</v>
      </c>
      <c r="C15" s="102">
        <v>2</v>
      </c>
      <c r="D15" s="119">
        <v>3</v>
      </c>
      <c r="E15" s="185"/>
    </row>
    <row r="16" spans="1:5" ht="16.5" customHeight="1">
      <c r="A16" s="16" t="s">
        <v>6</v>
      </c>
      <c r="B16" s="140"/>
      <c r="C16" s="141"/>
      <c r="D16" s="158"/>
      <c r="E16" s="185"/>
    </row>
    <row r="17" spans="1:5" ht="16.5" customHeight="1">
      <c r="A17" s="11" t="s">
        <v>10</v>
      </c>
      <c r="B17" s="142"/>
      <c r="C17" s="143"/>
      <c r="D17" s="159"/>
      <c r="E17" s="185"/>
    </row>
    <row r="18" spans="1:5" ht="16.5" customHeight="1">
      <c r="A18" s="12" t="s">
        <v>14</v>
      </c>
      <c r="B18" s="144"/>
      <c r="C18" s="145"/>
      <c r="D18" s="160"/>
      <c r="E18" s="185"/>
    </row>
    <row r="19" spans="1:5" ht="16.5" customHeight="1">
      <c r="A19" s="12" t="s">
        <v>18</v>
      </c>
      <c r="B19" s="144"/>
      <c r="C19" s="145"/>
      <c r="D19" s="160"/>
      <c r="E19" s="185"/>
    </row>
    <row r="20" spans="1:5" ht="16.5" customHeight="1">
      <c r="A20" s="11" t="s">
        <v>43</v>
      </c>
      <c r="B20" s="146"/>
      <c r="C20" s="147"/>
      <c r="D20" s="161"/>
      <c r="E20" s="185"/>
    </row>
    <row r="21" spans="1:5" ht="16.5" customHeight="1">
      <c r="A21" s="11" t="s">
        <v>44</v>
      </c>
      <c r="B21" s="43">
        <v>7500</v>
      </c>
      <c r="C21" s="30">
        <v>7500</v>
      </c>
      <c r="D21" s="31">
        <v>7500</v>
      </c>
      <c r="E21" s="185"/>
    </row>
    <row r="22" spans="1:5" ht="15" customHeight="1">
      <c r="A22" s="130" t="s">
        <v>22</v>
      </c>
      <c r="B22" s="103" t="s">
        <v>23</v>
      </c>
      <c r="C22" s="104" t="s">
        <v>23</v>
      </c>
      <c r="D22" s="157" t="s">
        <v>23</v>
      </c>
      <c r="E22" s="185"/>
    </row>
    <row r="23" spans="1:5" ht="15" customHeight="1">
      <c r="A23" s="188"/>
      <c r="B23" s="191"/>
      <c r="C23" s="191"/>
      <c r="D23" s="191"/>
      <c r="E23" s="185"/>
    </row>
    <row r="24" spans="1:5" ht="15" customHeight="1">
      <c r="A24" s="16" t="s">
        <v>46</v>
      </c>
      <c r="B24" s="148"/>
      <c r="C24" s="149"/>
      <c r="D24" s="162"/>
      <c r="E24" s="185"/>
    </row>
    <row r="25" spans="1:5" ht="15" customHeight="1">
      <c r="A25" s="11" t="s">
        <v>29</v>
      </c>
      <c r="B25" s="19"/>
      <c r="C25" s="10"/>
      <c r="D25" s="163"/>
      <c r="E25" s="185"/>
    </row>
    <row r="26" spans="1:5" ht="15" customHeight="1">
      <c r="A26" s="13" t="s">
        <v>30</v>
      </c>
      <c r="B26" s="75"/>
      <c r="C26" s="73"/>
      <c r="D26" s="73"/>
      <c r="E26" s="193"/>
    </row>
    <row r="27" spans="1:5">
      <c r="B27" s="3"/>
      <c r="C27" s="3"/>
    </row>
    <row r="28" spans="1:5" ht="15.75">
      <c r="A28" s="9" t="s">
        <v>65</v>
      </c>
      <c r="B28" s="32">
        <f>SUM(B26)*2</f>
        <v>0</v>
      </c>
      <c r="C28" s="32">
        <f>SUM(C26)*2</f>
        <v>0</v>
      </c>
      <c r="D28" s="150">
        <f>SUM(D26)*2</f>
        <v>0</v>
      </c>
      <c r="E28" s="14" t="s">
        <v>33</v>
      </c>
    </row>
    <row r="29" spans="1:5" ht="17.25">
      <c r="B29" s="3"/>
      <c r="C29" s="3"/>
      <c r="E29" s="47" t="s">
        <v>66</v>
      </c>
    </row>
    <row r="30" spans="1:5" ht="20.25">
      <c r="A30" s="4"/>
      <c r="E30" s="59">
        <f>AVERAGE(B28:D28)</f>
        <v>0</v>
      </c>
    </row>
    <row r="31" spans="1:5">
      <c r="A31" s="6"/>
    </row>
    <row r="32" spans="1:5">
      <c r="A32" s="6"/>
    </row>
    <row r="46" ht="15" customHeight="1"/>
    <row r="47" ht="15" customHeight="1"/>
  </sheetData>
  <mergeCells count="4">
    <mergeCell ref="B5:D5"/>
    <mergeCell ref="E6:E26"/>
    <mergeCell ref="B14:D14"/>
    <mergeCell ref="A23:D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66E0-AE42-4753-8ACB-8C1677106651}">
  <dimension ref="A1:F13"/>
  <sheetViews>
    <sheetView tabSelected="1" workbookViewId="0">
      <selection activeCell="A9" sqref="A9"/>
    </sheetView>
  </sheetViews>
  <sheetFormatPr defaultRowHeight="15.75"/>
  <cols>
    <col min="1" max="1" width="61.25" customWidth="1"/>
    <col min="2" max="2" width="20.625" customWidth="1"/>
    <col min="4" max="4" width="29.125" customWidth="1"/>
    <col min="6" max="6" width="20.25" customWidth="1"/>
  </cols>
  <sheetData>
    <row r="1" spans="1:6" s="3" customFormat="1">
      <c r="A1" s="1" t="s">
        <v>57</v>
      </c>
      <c r="B1" s="7" t="s">
        <v>1</v>
      </c>
      <c r="C1" s="2"/>
    </row>
    <row r="3" spans="1:6" s="4" customFormat="1" ht="31.5">
      <c r="A3" s="96" t="s">
        <v>67</v>
      </c>
      <c r="B3" s="97" t="s">
        <v>68</v>
      </c>
      <c r="D3" s="94" t="s">
        <v>69</v>
      </c>
      <c r="F3" s="95" t="s">
        <v>70</v>
      </c>
    </row>
    <row r="4" spans="1:6" s="3" customFormat="1" ht="15">
      <c r="A4" s="98" t="s">
        <v>71</v>
      </c>
      <c r="B4" s="99"/>
      <c r="D4" s="85">
        <v>1</v>
      </c>
      <c r="F4" s="88">
        <f>B4*D4*12</f>
        <v>0</v>
      </c>
    </row>
    <row r="5" spans="1:6" s="3" customFormat="1" ht="15">
      <c r="A5" s="78" t="s">
        <v>72</v>
      </c>
      <c r="B5" s="77"/>
      <c r="D5" s="85">
        <v>10</v>
      </c>
      <c r="F5" s="87">
        <f t="shared" ref="F5:F9" si="0">B5*D5*12</f>
        <v>0</v>
      </c>
    </row>
    <row r="6" spans="1:6" s="3" customFormat="1" ht="15">
      <c r="A6" s="82" t="s">
        <v>73</v>
      </c>
      <c r="B6" s="81"/>
      <c r="D6" s="85">
        <v>10</v>
      </c>
      <c r="F6" s="87">
        <f t="shared" si="0"/>
        <v>0</v>
      </c>
    </row>
    <row r="7" spans="1:6" s="3" customFormat="1" ht="15">
      <c r="A7" s="82" t="s">
        <v>74</v>
      </c>
      <c r="B7" s="81"/>
      <c r="D7" s="85">
        <v>5</v>
      </c>
      <c r="F7" s="87">
        <f t="shared" si="0"/>
        <v>0</v>
      </c>
    </row>
    <row r="8" spans="1:6" s="3" customFormat="1" ht="15">
      <c r="A8" s="82" t="s">
        <v>75</v>
      </c>
      <c r="B8" s="81"/>
      <c r="D8" s="85">
        <v>5</v>
      </c>
      <c r="F8" s="87">
        <f t="shared" si="0"/>
        <v>0</v>
      </c>
    </row>
    <row r="9" spans="1:6" s="3" customFormat="1" ht="15">
      <c r="A9" s="80" t="s">
        <v>76</v>
      </c>
      <c r="B9" s="79"/>
      <c r="D9" s="85">
        <v>5</v>
      </c>
      <c r="F9" s="87">
        <f t="shared" si="0"/>
        <v>0</v>
      </c>
    </row>
    <row r="10" spans="1:6" s="3" customFormat="1">
      <c r="A10" s="83" t="s">
        <v>77</v>
      </c>
      <c r="B10" s="84">
        <f>SUM(B4:B9)</f>
        <v>0</v>
      </c>
      <c r="D10" s="86"/>
      <c r="F10" s="89"/>
    </row>
    <row r="12" spans="1:6">
      <c r="B12" s="91"/>
    </row>
    <row r="13" spans="1:6" ht="20.25">
      <c r="A13" s="92" t="s">
        <v>78</v>
      </c>
      <c r="B13" s="90"/>
      <c r="C13" s="93"/>
      <c r="D13" s="93"/>
      <c r="E13" s="93"/>
      <c r="F13" s="100">
        <f>SUM(F4:F9)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9"/>
  <sheetViews>
    <sheetView workbookViewId="0">
      <selection activeCell="B19" sqref="B19"/>
    </sheetView>
  </sheetViews>
  <sheetFormatPr defaultColWidth="11" defaultRowHeight="15" customHeight="1"/>
  <cols>
    <col min="1" max="1" width="52.875" style="3" bestFit="1" customWidth="1"/>
    <col min="2" max="2" width="27.5" style="3" customWidth="1"/>
    <col min="3" max="16384" width="11" style="3"/>
  </cols>
  <sheetData>
    <row r="1" spans="1:2" ht="15.75">
      <c r="A1" s="1" t="s">
        <v>79</v>
      </c>
    </row>
    <row r="2" spans="1:2" ht="15.75">
      <c r="A2" s="1"/>
    </row>
    <row r="3" spans="1:2" ht="15.75">
      <c r="A3" s="69" t="s">
        <v>80</v>
      </c>
      <c r="B3" s="70" t="s">
        <v>81</v>
      </c>
    </row>
    <row r="4" spans="1:2">
      <c r="A4" s="52" t="s">
        <v>82</v>
      </c>
      <c r="B4" s="53">
        <f>'Lease B segment (compact)'!E32</f>
        <v>0</v>
      </c>
    </row>
    <row r="5" spans="1:2">
      <c r="A5" s="52" t="s">
        <v>83</v>
      </c>
      <c r="B5" s="53">
        <f>'Koop Bestelvoertuig Compact'!E30</f>
        <v>0</v>
      </c>
    </row>
    <row r="6" spans="1:2">
      <c r="A6" s="52" t="s">
        <v>84</v>
      </c>
      <c r="B6" s="54">
        <f>'Koop Bestelvoertuig Middelgroot'!E30</f>
        <v>0</v>
      </c>
    </row>
    <row r="7" spans="1:2">
      <c r="A7" s="52" t="s">
        <v>85</v>
      </c>
      <c r="B7" s="54">
        <f>'Koop Bestelvoertuig Groot'!E30</f>
        <v>0</v>
      </c>
    </row>
    <row r="8" spans="1:2">
      <c r="A8" s="55" t="s">
        <v>86</v>
      </c>
      <c r="B8" s="56">
        <f>'Onderhoud Koop'!F13</f>
        <v>0</v>
      </c>
    </row>
    <row r="9" spans="1:2" ht="15.75">
      <c r="A9" s="76" t="s">
        <v>87</v>
      </c>
      <c r="B9" s="57">
        <f>SUM(B4:B8)</f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18D693A09614B9EAFB5DDEA6ECC3D" ma:contentTypeVersion="4" ma:contentTypeDescription="Een nieuw document maken." ma:contentTypeScope="" ma:versionID="776f6ac0adfbe6eb50ec43c4c03f5b1c">
  <xsd:schema xmlns:xsd="http://www.w3.org/2001/XMLSchema" xmlns:xs="http://www.w3.org/2001/XMLSchema" xmlns:p="http://schemas.microsoft.com/office/2006/metadata/properties" xmlns:ns2="2fa389f7-2232-4828-8c6b-2632c3871785" xmlns:ns3="80517a98-786f-4cc3-843f-1520b10b68ed" targetNamespace="http://schemas.microsoft.com/office/2006/metadata/properties" ma:root="true" ma:fieldsID="f1391e86bc6ce0a74b05ee34c398e579" ns2:_="" ns3:_="">
    <xsd:import namespace="2fa389f7-2232-4828-8c6b-2632c3871785"/>
    <xsd:import namespace="80517a98-786f-4cc3-843f-1520b10b68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389f7-2232-4828-8c6b-2632c3871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17a98-786f-4cc3-843f-1520b10b68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2F4BD5-3E7A-47F3-8583-C8C92C79B39B}"/>
</file>

<file path=customXml/itemProps2.xml><?xml version="1.0" encoding="utf-8"?>
<ds:datastoreItem xmlns:ds="http://schemas.openxmlformats.org/officeDocument/2006/customXml" ds:itemID="{90F52AE6-2CBA-4A89-8200-826469194926}"/>
</file>

<file path=customXml/itemProps3.xml><?xml version="1.0" encoding="utf-8"?>
<ds:datastoreItem xmlns:ds="http://schemas.openxmlformats.org/officeDocument/2006/customXml" ds:itemID="{5DBD27C5-DA35-4C42-A1DE-D9AE37F14A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Molthoff Fleetmanagement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Willem Coolen</cp:lastModifiedBy>
  <cp:revision/>
  <dcterms:created xsi:type="dcterms:W3CDTF">2014-09-05T12:25:32Z</dcterms:created>
  <dcterms:modified xsi:type="dcterms:W3CDTF">2023-03-10T14:07:11Z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0x010100C8918D693A09614B9EAFB5DDEA6ECC3D</vt:lpwstr>
  </property>
</Properties>
</file>