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427"/>
  <workbookPr codeName="ThisWorkbook" defaultThemeVersion="124226"/>
  <mc:AlternateContent xmlns:mc="http://schemas.openxmlformats.org/markup-compatibility/2006">
    <mc:Choice Requires="x15">
      <x15ac:absPath xmlns:x15ac="http://schemas.microsoft.com/office/spreadsheetml/2010/11/ac" url="C:\Users\baronvand\Dropbox (Arcadis Offshore Geo)\Nederwiek gedeeld met QES\GP\1 Tender\03 Questions asked\T2 (3D) updated documents per MOI\"/>
    </mc:Choice>
  </mc:AlternateContent>
  <xr:revisionPtr revIDLastSave="0" documentId="13_ncr:1_{73D29B1A-B6A9-4FD6-8212-61A80402FB52}" xr6:coauthVersionLast="47" xr6:coauthVersionMax="47" xr10:uidLastSave="{00000000-0000-0000-0000-000000000000}"/>
  <bookViews>
    <workbookView xWindow="-120" yWindow="-120" windowWidth="29040" windowHeight="17640" xr2:uid="{00000000-000D-0000-FFFF-FFFF00000000}"/>
  </bookViews>
  <sheets>
    <sheet name="Annex 3a - Personnel" sheetId="1" r:id="rId1"/>
    <sheet name="Annex 3b Vessels &amp; Personnel" sheetId="3" r:id="rId2"/>
    <sheet name="Annex 3c - Equipment " sheetId="2" r:id="rId3"/>
    <sheet name="INFO" sheetId="4" state="hidden" r:id="rId4"/>
  </sheets>
  <definedNames>
    <definedName name="Personnel_Codes">'Annex 3a - Personnel'!$B$7:$B$59</definedName>
    <definedName name="Personnel_Names">'Annex 3a - Personnel'!$C$7:$C$59</definedName>
    <definedName name="Personnel_Scores">'Annex 3a - Personnel'!#REF!</definedName>
    <definedName name="_xlnm.Print_Area" localSheetId="0">'Annex 3a - Personnel'!$B$1:$K$38</definedName>
    <definedName name="_xlnm.Print_Area" localSheetId="1">'Annex 3b Vessels &amp; Personnel'!$B$1:$F$41</definedName>
    <definedName name="_xlnm.Print_Area" localSheetId="2">'Annex 3c - Equipment '!$B$1:$F$19</definedName>
    <definedName name="_xlnm.Print_Titles" localSheetId="0">'Annex 3a - Personnel'!$5:$6</definedName>
    <definedName name="_xlnm.Print_Titles" localSheetId="1">'Annex 3b Vessels &amp; Personnel'!$16:$16</definedName>
    <definedName name="_xlnm.Print_Titles" localSheetId="2">'Annex 3c - Equipment '!$6:$7</definedName>
    <definedName name="Task">'Annex 3a - Personnel'!$D$7:$D$59</definedName>
    <definedName name="Vessel_A">'Annex 3c - Equipment '!$D$8</definedName>
    <definedName name="Vessel_B">'Annex 3c - Equipment '!$F$8</definedName>
    <definedName name="Vessel_C">'Annex 3c - Equipment '!#REF!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2" l="1"/>
  <c r="G17" i="2" l="1"/>
  <c r="E17" i="2"/>
  <c r="C17" i="2"/>
  <c r="C14" i="1" l="1"/>
  <c r="C50" i="1"/>
  <c r="C51" i="1"/>
  <c r="C52" i="1"/>
  <c r="C53" i="1"/>
  <c r="C54" i="1"/>
  <c r="C55" i="1"/>
  <c r="C56" i="1"/>
  <c r="C57" i="1"/>
  <c r="E50" i="1"/>
  <c r="E12" i="3"/>
  <c r="J69" i="1"/>
  <c r="G69" i="1"/>
  <c r="M69" i="1" s="1"/>
  <c r="E69" i="1"/>
  <c r="C69" i="1"/>
  <c r="J68" i="1"/>
  <c r="G68" i="1"/>
  <c r="E68" i="1"/>
  <c r="C68" i="1"/>
  <c r="J67" i="1"/>
  <c r="G67" i="1"/>
  <c r="M67" i="1" s="1"/>
  <c r="E67" i="1"/>
  <c r="C67" i="1"/>
  <c r="J66" i="1"/>
  <c r="G66" i="1"/>
  <c r="E66" i="1"/>
  <c r="C66" i="1"/>
  <c r="J65" i="1"/>
  <c r="G65" i="1"/>
  <c r="E65" i="1"/>
  <c r="C65" i="1"/>
  <c r="J64" i="1"/>
  <c r="G64" i="1"/>
  <c r="E64" i="1"/>
  <c r="C64" i="1"/>
  <c r="J63" i="1"/>
  <c r="G63" i="1"/>
  <c r="E63" i="1"/>
  <c r="C63" i="1"/>
  <c r="J62" i="1"/>
  <c r="G62" i="1"/>
  <c r="E62" i="1"/>
  <c r="C62" i="1"/>
  <c r="J61" i="1"/>
  <c r="G61" i="1"/>
  <c r="E61" i="1"/>
  <c r="C61" i="1"/>
  <c r="M60" i="1"/>
  <c r="C60" i="1"/>
  <c r="J48" i="1"/>
  <c r="G48" i="1"/>
  <c r="E48" i="1"/>
  <c r="C48" i="1"/>
  <c r="J47" i="1"/>
  <c r="G47" i="1"/>
  <c r="M47" i="1" s="1"/>
  <c r="E47" i="1"/>
  <c r="C47" i="1"/>
  <c r="J46" i="1"/>
  <c r="G46" i="1"/>
  <c r="E46" i="1"/>
  <c r="C46" i="1"/>
  <c r="J45" i="1"/>
  <c r="G45" i="1"/>
  <c r="E45" i="1"/>
  <c r="C45" i="1"/>
  <c r="J44" i="1"/>
  <c r="G44" i="1"/>
  <c r="E44" i="1"/>
  <c r="C44" i="1"/>
  <c r="J43" i="1"/>
  <c r="G43" i="1"/>
  <c r="E43" i="1"/>
  <c r="C43" i="1"/>
  <c r="J42" i="1"/>
  <c r="G42" i="1"/>
  <c r="E42" i="1"/>
  <c r="C42" i="1"/>
  <c r="J41" i="1"/>
  <c r="G41" i="1"/>
  <c r="M41" i="1" s="1"/>
  <c r="E41" i="1"/>
  <c r="C41" i="1"/>
  <c r="J40" i="1"/>
  <c r="G40" i="1"/>
  <c r="E40" i="1"/>
  <c r="C40" i="1"/>
  <c r="M39" i="1"/>
  <c r="C39" i="1"/>
  <c r="J27" i="1"/>
  <c r="G27" i="1"/>
  <c r="E27" i="1"/>
  <c r="C27" i="1"/>
  <c r="J26" i="1"/>
  <c r="G26" i="1"/>
  <c r="E26" i="1"/>
  <c r="C26" i="1"/>
  <c r="J25" i="1"/>
  <c r="G25" i="1"/>
  <c r="E25" i="1"/>
  <c r="C25" i="1"/>
  <c r="J24" i="1"/>
  <c r="G24" i="1"/>
  <c r="E24" i="1"/>
  <c r="C24" i="1"/>
  <c r="J23" i="1"/>
  <c r="G23" i="1"/>
  <c r="E23" i="1"/>
  <c r="C23" i="1"/>
  <c r="J22" i="1"/>
  <c r="G22" i="1"/>
  <c r="E22" i="1"/>
  <c r="C22" i="1"/>
  <c r="J21" i="1"/>
  <c r="G21" i="1"/>
  <c r="E21" i="1"/>
  <c r="C21" i="1"/>
  <c r="J20" i="1"/>
  <c r="G20" i="1"/>
  <c r="E20" i="1"/>
  <c r="C20" i="1"/>
  <c r="C19" i="1"/>
  <c r="M18" i="1"/>
  <c r="C18" i="1"/>
  <c r="M62" i="1" l="1"/>
  <c r="M64" i="1"/>
  <c r="M66" i="1"/>
  <c r="M68" i="1"/>
  <c r="M48" i="1"/>
  <c r="M46" i="1"/>
  <c r="M44" i="1"/>
  <c r="M43" i="1"/>
  <c r="M21" i="1"/>
  <c r="M20" i="1"/>
  <c r="M22" i="1"/>
  <c r="M24" i="1"/>
  <c r="M26" i="1"/>
  <c r="M45" i="1"/>
  <c r="M40" i="1"/>
  <c r="M42" i="1"/>
  <c r="M61" i="1"/>
  <c r="M63" i="1"/>
  <c r="M65" i="1"/>
  <c r="M25" i="1"/>
  <c r="M19" i="1"/>
  <c r="M23" i="1"/>
  <c r="M27" i="1"/>
  <c r="D41" i="3" l="1"/>
  <c r="D40" i="3"/>
  <c r="D39" i="3"/>
  <c r="D38" i="3"/>
  <c r="D37" i="3"/>
  <c r="D36" i="3"/>
  <c r="D35" i="3"/>
  <c r="D34" i="3"/>
  <c r="D33" i="3"/>
  <c r="D32" i="3"/>
  <c r="D30" i="3"/>
  <c r="D29" i="3"/>
  <c r="D28" i="3"/>
  <c r="D27" i="3"/>
  <c r="D26" i="3"/>
  <c r="D25" i="3"/>
  <c r="D24" i="3"/>
  <c r="D23" i="3"/>
  <c r="D22" i="3"/>
  <c r="D19" i="3"/>
  <c r="D18" i="3"/>
  <c r="D17" i="3"/>
  <c r="E41" i="3"/>
  <c r="E40" i="3"/>
  <c r="E39" i="3"/>
  <c r="E38" i="3"/>
  <c r="E37" i="3"/>
  <c r="E36" i="3"/>
  <c r="E35" i="3"/>
  <c r="E34" i="3"/>
  <c r="E33" i="3"/>
  <c r="E32" i="3"/>
  <c r="E30" i="3"/>
  <c r="E29" i="3"/>
  <c r="E28" i="3"/>
  <c r="E27" i="3"/>
  <c r="E26" i="3"/>
  <c r="E25" i="3"/>
  <c r="E24" i="3"/>
  <c r="E23" i="3"/>
  <c r="E22" i="3"/>
  <c r="E21" i="3"/>
  <c r="E19" i="3"/>
  <c r="E18" i="3"/>
  <c r="E17" i="3"/>
  <c r="E16" i="3"/>
  <c r="E15" i="3"/>
  <c r="E14" i="3"/>
  <c r="E13" i="3"/>
  <c r="E11" i="3"/>
  <c r="E10" i="3"/>
  <c r="C59" i="1" l="1"/>
  <c r="C58" i="1"/>
  <c r="D11" i="3"/>
  <c r="D12" i="3"/>
  <c r="J59" i="1" l="1"/>
  <c r="J58" i="1"/>
  <c r="J57" i="1"/>
  <c r="J56" i="1"/>
  <c r="J55" i="1"/>
  <c r="J54" i="1"/>
  <c r="J53" i="1"/>
  <c r="J52" i="1"/>
  <c r="J51" i="1"/>
  <c r="J50" i="1"/>
  <c r="J38" i="1"/>
  <c r="J37" i="1"/>
  <c r="J36" i="1"/>
  <c r="J35" i="1"/>
  <c r="J34" i="1"/>
  <c r="J33" i="1"/>
  <c r="J32" i="1"/>
  <c r="J31" i="1"/>
  <c r="J30" i="1"/>
  <c r="J29" i="1"/>
  <c r="J17" i="1"/>
  <c r="J16" i="1"/>
  <c r="J15" i="1"/>
  <c r="J14" i="1"/>
  <c r="J13" i="1"/>
  <c r="J12" i="1"/>
  <c r="J11" i="1"/>
  <c r="J10" i="1"/>
  <c r="J9" i="1"/>
  <c r="J8" i="1"/>
  <c r="G59" i="1"/>
  <c r="M59" i="1" s="1"/>
  <c r="G58" i="1"/>
  <c r="M58" i="1" s="1"/>
  <c r="G57" i="1"/>
  <c r="G56" i="1"/>
  <c r="G55" i="1"/>
  <c r="G54" i="1"/>
  <c r="G53" i="1"/>
  <c r="G52" i="1"/>
  <c r="G51" i="1"/>
  <c r="M51" i="1" s="1"/>
  <c r="G50" i="1"/>
  <c r="G38" i="1"/>
  <c r="G37" i="1"/>
  <c r="G36" i="1"/>
  <c r="G35" i="1"/>
  <c r="G34" i="1"/>
  <c r="G33" i="1"/>
  <c r="G32" i="1"/>
  <c r="M32" i="1" s="1"/>
  <c r="G31" i="1"/>
  <c r="M31" i="1" s="1"/>
  <c r="G30" i="1"/>
  <c r="G29" i="1"/>
  <c r="G17" i="1"/>
  <c r="G16" i="1"/>
  <c r="G15" i="1"/>
  <c r="G14" i="1"/>
  <c r="G13" i="1"/>
  <c r="M13" i="1" s="1"/>
  <c r="G12" i="1"/>
  <c r="M12" i="1" s="1"/>
  <c r="G11" i="1"/>
  <c r="G10" i="1"/>
  <c r="G9" i="1"/>
  <c r="G8" i="1"/>
  <c r="E59" i="1"/>
  <c r="E58" i="1"/>
  <c r="E57" i="1"/>
  <c r="E56" i="1"/>
  <c r="E55" i="1"/>
  <c r="E54" i="1"/>
  <c r="E53" i="1"/>
  <c r="E52" i="1"/>
  <c r="E51" i="1"/>
  <c r="E38" i="1"/>
  <c r="E37" i="1"/>
  <c r="E36" i="1"/>
  <c r="E35" i="1"/>
  <c r="E34" i="1"/>
  <c r="E33" i="1"/>
  <c r="E32" i="1"/>
  <c r="E31" i="1"/>
  <c r="E30" i="1"/>
  <c r="E29" i="1"/>
  <c r="E17" i="1"/>
  <c r="E16" i="1"/>
  <c r="E15" i="1"/>
  <c r="E14" i="1"/>
  <c r="E13" i="1"/>
  <c r="E12" i="1"/>
  <c r="E11" i="1"/>
  <c r="E10" i="1"/>
  <c r="E9" i="1"/>
  <c r="E8" i="1"/>
  <c r="C30" i="1"/>
  <c r="D14" i="3" s="1"/>
  <c r="C31" i="1"/>
  <c r="D15" i="3" s="1"/>
  <c r="C32" i="1"/>
  <c r="D16" i="3" s="1"/>
  <c r="C33" i="1"/>
  <c r="C34" i="1"/>
  <c r="C35" i="1"/>
  <c r="C36" i="1"/>
  <c r="C37" i="1"/>
  <c r="C38" i="1"/>
  <c r="C9" i="1"/>
  <c r="C10" i="1"/>
  <c r="C11" i="1"/>
  <c r="C12" i="1"/>
  <c r="C13" i="1"/>
  <c r="D21" i="3" s="1"/>
  <c r="C15" i="1"/>
  <c r="C16" i="1"/>
  <c r="C17" i="1"/>
  <c r="M17" i="1" l="1"/>
  <c r="M55" i="1"/>
  <c r="M9" i="1"/>
  <c r="M36" i="1"/>
  <c r="M15" i="1"/>
  <c r="M34" i="1"/>
  <c r="M14" i="1"/>
  <c r="M16" i="1"/>
  <c r="M35" i="1"/>
  <c r="M54" i="1"/>
  <c r="M33" i="1"/>
  <c r="M52" i="1"/>
  <c r="M53" i="1"/>
  <c r="M8" i="1"/>
  <c r="M10" i="1"/>
  <c r="M37" i="1"/>
  <c r="M56" i="1"/>
  <c r="M50" i="1"/>
  <c r="N50" i="1" s="1"/>
  <c r="M11" i="1"/>
  <c r="M30" i="1"/>
  <c r="M38" i="1"/>
  <c r="M57" i="1"/>
  <c r="M29" i="1"/>
  <c r="C20" i="3"/>
  <c r="C9" i="3"/>
  <c r="C29" i="1"/>
  <c r="C8" i="1"/>
  <c r="N29" i="1" l="1"/>
  <c r="D13" i="3"/>
  <c r="D10" i="3"/>
  <c r="N8" i="1"/>
  <c r="N70" i="1" s="1"/>
</calcChain>
</file>

<file path=xl/sharedStrings.xml><?xml version="1.0" encoding="utf-8"?>
<sst xmlns="http://schemas.openxmlformats.org/spreadsheetml/2006/main" count="302" uniqueCount="174">
  <si>
    <t xml:space="preserve">1
1
1
1
1
1
1
1
1
1
1
1
1
1
1
1
1
1
1
1
1
1
1
</t>
  </si>
  <si>
    <t>Name</t>
  </si>
  <si>
    <t>Task</t>
  </si>
  <si>
    <t>Description relevant education/training of the project members.</t>
  </si>
  <si>
    <t>Number of offshore geophysical soil investigations executed</t>
  </si>
  <si>
    <t>Number of years working in a similar role as appointed for this project</t>
  </si>
  <si>
    <t>Short description of offered personell</t>
  </si>
  <si>
    <t>Score for individual personell (only calculated for first 10 personell)</t>
  </si>
  <si>
    <t>Average score offered personell</t>
  </si>
  <si>
    <t xml:space="preserve">Score </t>
  </si>
  <si>
    <t>Highest attained degree</t>
  </si>
  <si>
    <t>Score</t>
  </si>
  <si>
    <t xml:space="preserve">No. of
projects </t>
  </si>
  <si>
    <t>Names of the last  executed projects and period where project was executed
(max 10 projects per individual).</t>
  </si>
  <si>
    <t>No. of years</t>
  </si>
  <si>
    <t>(max. 750 charachters)
Description is part of the overall team composition assessment</t>
  </si>
  <si>
    <t xml:space="preserve">A) Onshore team </t>
  </si>
  <si>
    <t>A.1</t>
  </si>
  <si>
    <t>Project Manager</t>
  </si>
  <si>
    <t>Doctoral degree (PhD)</t>
  </si>
  <si>
    <t>&gt;30 projects</t>
  </si>
  <si>
    <t>(E.g. Windfarme X, 2018-2019; Windfarm Y, 2020-2021; Windfarm X, 2022-ongoing)</t>
  </si>
  <si>
    <t>&gt;20 yrs</t>
  </si>
  <si>
    <t>A.2</t>
  </si>
  <si>
    <t>Deliverables Manager</t>
  </si>
  <si>
    <t>A.3</t>
  </si>
  <si>
    <t>Quality Manager</t>
  </si>
  <si>
    <t>A.4</t>
  </si>
  <si>
    <t>Data Processing Manager</t>
  </si>
  <si>
    <t>A.5</t>
  </si>
  <si>
    <t>Lead Geologist / Geophysicist</t>
  </si>
  <si>
    <t>A.6</t>
  </si>
  <si>
    <t>GIS Coordinator</t>
  </si>
  <si>
    <t>A.7</t>
  </si>
  <si>
    <t>A.8</t>
  </si>
  <si>
    <t>A.9</t>
  </si>
  <si>
    <t>A.10</t>
  </si>
  <si>
    <t>A.11</t>
  </si>
  <si>
    <t>A.12</t>
  </si>
  <si>
    <t>A.13</t>
  </si>
  <si>
    <t>A.14</t>
  </si>
  <si>
    <t>A.15</t>
  </si>
  <si>
    <t>A.16</t>
  </si>
  <si>
    <t>A.17</t>
  </si>
  <si>
    <t>A.18</t>
  </si>
  <si>
    <t>A.19</t>
  </si>
  <si>
    <t>A.20</t>
  </si>
  <si>
    <t>B) Offshore team - Vessel 1</t>
  </si>
  <si>
    <t>B.1</t>
  </si>
  <si>
    <t>Party Chief</t>
  </si>
  <si>
    <t>Master degree (MSc)</t>
  </si>
  <si>
    <t>B.2</t>
  </si>
  <si>
    <t>B.3</t>
  </si>
  <si>
    <t>(Senior) surveyors (both online and offline)</t>
  </si>
  <si>
    <t>B.4</t>
  </si>
  <si>
    <t>B.5</t>
  </si>
  <si>
    <t>(Senior) seabed geophysicists (both online and offline)</t>
  </si>
  <si>
    <t>B.6</t>
  </si>
  <si>
    <t>B.7</t>
  </si>
  <si>
    <t>(Senior) sub-seabed geophysicists (both online and offline)</t>
  </si>
  <si>
    <t>B.8</t>
  </si>
  <si>
    <t>B.9</t>
  </si>
  <si>
    <t>B.10</t>
  </si>
  <si>
    <t>B.11</t>
  </si>
  <si>
    <t>B.12</t>
  </si>
  <si>
    <t>B.13</t>
  </si>
  <si>
    <t>B.14</t>
  </si>
  <si>
    <t>B.15</t>
  </si>
  <si>
    <t>B.16</t>
  </si>
  <si>
    <t>B.17</t>
  </si>
  <si>
    <t>B.18</t>
  </si>
  <si>
    <t>B.19</t>
  </si>
  <si>
    <t>B.20</t>
  </si>
  <si>
    <t>C) Offshore team - Vessel 2</t>
  </si>
  <si>
    <t>C.1</t>
  </si>
  <si>
    <t>Bachelor degree (BSc)</t>
  </si>
  <si>
    <t>C.2</t>
  </si>
  <si>
    <t>C.3</t>
  </si>
  <si>
    <t>C.4</t>
  </si>
  <si>
    <t>C.5</t>
  </si>
  <si>
    <t>C.6</t>
  </si>
  <si>
    <t>C.7</t>
  </si>
  <si>
    <t>C.8</t>
  </si>
  <si>
    <t>C.9</t>
  </si>
  <si>
    <t>C.10</t>
  </si>
  <si>
    <t>C.11</t>
  </si>
  <si>
    <t>C.12</t>
  </si>
  <si>
    <t>C.13</t>
  </si>
  <si>
    <t>C.14</t>
  </si>
  <si>
    <t>C.15</t>
  </si>
  <si>
    <t>C.16</t>
  </si>
  <si>
    <t>C.17</t>
  </si>
  <si>
    <t>C.18</t>
  </si>
  <si>
    <t>C.19</t>
  </si>
  <si>
    <t>C.20</t>
  </si>
  <si>
    <t>1
1
1</t>
  </si>
  <si>
    <t>1
1</t>
  </si>
  <si>
    <r>
      <t>Tenderer is requested to specify the vessels and personnel that will be employed for the execution of the works. Contractor shall be asked to confirm the vessels and personnel before the commencement date of the CONTRACT with a letter of confirmation (</t>
    </r>
    <r>
      <rPr>
        <b/>
        <sz val="11"/>
        <color theme="1"/>
        <rFont val="Calibri"/>
        <family val="2"/>
        <scheme val="minor"/>
      </rPr>
      <t>Annex 5</t>
    </r>
    <r>
      <rPr>
        <sz val="11"/>
        <color theme="1"/>
        <rFont val="Calibri"/>
        <family val="2"/>
        <scheme val="minor"/>
      </rPr>
      <t>)</t>
    </r>
  </si>
  <si>
    <t>1
1
1
1
1
1
1
1
1
1</t>
  </si>
  <si>
    <t>Vessels and teams planned for the execution of the work</t>
  </si>
  <si>
    <t>Team composition</t>
  </si>
  <si>
    <t>Vessel</t>
  </si>
  <si>
    <t>Team member (name)</t>
  </si>
  <si>
    <t>Description by contractor</t>
  </si>
  <si>
    <t>Onshore team</t>
  </si>
  <si>
    <t>Tenderer is requested to provide an overview of the vessel(s) and survey equipment that are proposed for carrying out the surveys within the scope of the agreement. CLIENT aims that the WORK is executed with state of the art vessel(s) and equipment.</t>
  </si>
  <si>
    <t xml:space="preserve">Scoring will be based on the criteria as indicated in the table below.
Please ensure that up-to-date specification sheets of all vessels and equipment proposed are issued with the proposal. </t>
  </si>
  <si>
    <t xml:space="preserve">Preferences with respect to Equipment </t>
  </si>
  <si>
    <t>Proposed Vessel</t>
  </si>
  <si>
    <t>Survey Vessel(s) and marine crew</t>
  </si>
  <si>
    <t>A</t>
  </si>
  <si>
    <t>B</t>
  </si>
  <si>
    <t>Names of the vessels proposed:</t>
  </si>
  <si>
    <t>e.g. Geophysic Endeavour</t>
  </si>
  <si>
    <t>MBES is required to run on all vessels, therefore selected automatically if any other equipment is selected</t>
  </si>
  <si>
    <t xml:space="preserve">Vessel(s) suitability. A dedicated low-noise geophysical survey vessel(s) with appropriate set up [e.g. a range of towing locations/methods, A-frame(s), propeller noise mitigation] is strongly preferred. </t>
  </si>
  <si>
    <t>include motivation</t>
  </si>
  <si>
    <t>Vessel equipment suitability (including positioning and navigation equipment suitability for high vertical and horizontal accuracy data acquisition).</t>
  </si>
  <si>
    <t>Vessel capability to allow for the envisaged survey equipment to be deployed (parallel) with minimum of disturbances, compromise or interference.</t>
  </si>
  <si>
    <t>Vessel(s) with already mobilised and ready to use (working and tested) equipment are preferred.</t>
  </si>
  <si>
    <t>Vessel stability to ensure good data quality acquisition within workable limits. Please give an estimate for workable weather conditions.</t>
  </si>
  <si>
    <t>Survey equipment</t>
  </si>
  <si>
    <t>Mark / Type equipment used</t>
  </si>
  <si>
    <t>This criterion is judged by assessing the following aspect for the extent to which:</t>
  </si>
  <si>
    <r>
      <t xml:space="preserve">The proposed </t>
    </r>
    <r>
      <rPr>
        <b/>
        <sz val="10"/>
        <color theme="1"/>
        <rFont val="Calibri"/>
        <family val="2"/>
        <scheme val="minor"/>
      </rPr>
      <t>MBES</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MBES</t>
    </r>
    <r>
      <rPr>
        <sz val="10"/>
        <color theme="1"/>
        <rFont val="Calibri"/>
        <family val="2"/>
        <scheme val="minor"/>
      </rPr>
      <t xml:space="preserve"> equipment to Contractor in case of breakdowns.</t>
    </r>
  </si>
  <si>
    <r>
      <t xml:space="preserve">The proposed </t>
    </r>
    <r>
      <rPr>
        <b/>
        <sz val="10"/>
        <color theme="1"/>
        <rFont val="Calibri"/>
        <family val="2"/>
        <scheme val="minor"/>
      </rPr>
      <t>SBP</t>
    </r>
    <r>
      <rPr>
        <sz val="10"/>
        <color theme="1"/>
        <rFont val="Calibri"/>
        <family val="2"/>
        <scheme val="minor"/>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theme="1"/>
        <rFont val="Calibri"/>
        <family val="2"/>
        <scheme val="minor"/>
      </rPr>
      <t>SBP</t>
    </r>
    <r>
      <rPr>
        <sz val="10"/>
        <color theme="1"/>
        <rFont val="Calibri"/>
        <family val="2"/>
        <scheme val="minor"/>
      </rPr>
      <t xml:space="preserve"> equipment to Contractor in case of breakdowns.</t>
    </r>
  </si>
  <si>
    <t>B) Offshore team</t>
  </si>
  <si>
    <t xml:space="preserve">Project management </t>
  </si>
  <si>
    <t>(Senior) seabed geophysicists (online and offline)</t>
  </si>
  <si>
    <t>Package management</t>
  </si>
  <si>
    <t>(Senior) sub-seabed geophysicists (online and offline)</t>
  </si>
  <si>
    <t>Deliverables management</t>
  </si>
  <si>
    <t>(Senior) surveyors (online and offline)</t>
  </si>
  <si>
    <t>Gis coordination</t>
  </si>
  <si>
    <t>Party chief</t>
  </si>
  <si>
    <t xml:space="preserve">Data Processing </t>
  </si>
  <si>
    <t>Data processing</t>
  </si>
  <si>
    <t>Lead geologist / Lead geophysicist</t>
  </si>
  <si>
    <t>Gis processing / coordination</t>
  </si>
  <si>
    <t>Quality management</t>
  </si>
  <si>
    <t>Offshore engineer</t>
  </si>
  <si>
    <t>Other</t>
  </si>
  <si>
    <t>Geologist</t>
  </si>
  <si>
    <t>Geophysical operations</t>
  </si>
  <si>
    <t xml:space="preserve">Engineer </t>
  </si>
  <si>
    <t>Eduction level</t>
  </si>
  <si>
    <t>Score attributed to eduction level</t>
  </si>
  <si>
    <t>Associate degree (AS, AAS, AAT)</t>
  </si>
  <si>
    <t>Pre-university education (FDEng, HNC, CertHE)</t>
  </si>
  <si>
    <t>Number of relevant geophysical soil investigations executed</t>
  </si>
  <si>
    <t>Score attributed to experience  with Geophysical projects</t>
  </si>
  <si>
    <t>1-2 projects</t>
  </si>
  <si>
    <t>3-5 projects</t>
  </si>
  <si>
    <t>6-10 projects</t>
  </si>
  <si>
    <t>11-20  projects</t>
  </si>
  <si>
    <t>No. of years working in similair role as appointed in this project</t>
  </si>
  <si>
    <t>Score attributed to experience  with role</t>
  </si>
  <si>
    <t>0-2 yrs</t>
  </si>
  <si>
    <t>2-5 yrs</t>
  </si>
  <si>
    <t>6-10 yrs</t>
  </si>
  <si>
    <t>16-20 yrs</t>
  </si>
  <si>
    <t>Total score Annex 3a</t>
  </si>
  <si>
    <r>
      <t xml:space="preserve">Scoring will be based on:
The composition of the teams as a whole covers the knowledge and experience needed for the execution of the work. The assessment will be based on the </t>
    </r>
    <r>
      <rPr>
        <b/>
        <sz val="11"/>
        <color theme="1"/>
        <rFont val="Calibri"/>
        <family val="2"/>
        <scheme val="minor"/>
      </rPr>
      <t>description</t>
    </r>
    <r>
      <rPr>
        <sz val="11"/>
        <color theme="1"/>
        <rFont val="Calibri"/>
        <family val="2"/>
        <scheme val="minor"/>
      </rPr>
      <t xml:space="preserve"> and </t>
    </r>
    <r>
      <rPr>
        <b/>
        <sz val="11"/>
        <color theme="1"/>
        <rFont val="Calibri"/>
        <family val="2"/>
        <scheme val="minor"/>
      </rPr>
      <t>motivation</t>
    </r>
    <r>
      <rPr>
        <sz val="11"/>
        <color theme="1"/>
        <rFont val="Calibri"/>
        <family val="2"/>
        <scheme val="minor"/>
      </rPr>
      <t xml:space="preserve"> of the team composition. For each of the project team members designated to a vessel team or the onshore  team, tenderer shall include a motivation </t>
    </r>
    <r>
      <rPr>
        <b/>
        <u/>
        <sz val="11"/>
        <color theme="1"/>
        <rFont val="Calibri"/>
        <family val="2"/>
        <scheme val="minor"/>
      </rPr>
      <t>why the specific person has been assigned for the role in the specific team</t>
    </r>
    <r>
      <rPr>
        <sz val="11"/>
        <color theme="1"/>
        <rFont val="Calibri"/>
        <family val="2"/>
        <scheme val="minor"/>
      </rPr>
      <t>. This motivation (</t>
    </r>
    <r>
      <rPr>
        <u/>
        <sz val="11"/>
        <color theme="1"/>
        <rFont val="Calibri (Body)"/>
      </rPr>
      <t>max 750 characters</t>
    </r>
    <r>
      <rPr>
        <sz val="11"/>
        <color theme="1"/>
        <rFont val="Calibri"/>
        <family val="2"/>
        <scheme val="minor"/>
      </rPr>
      <t xml:space="preserve">) shall elaborate on:
- Experience and expertise with the task;
- Familiarity with the other team members;
- Familiarity with the vessel;
- Familiarity with the equipment, including software and data processing. </t>
    </r>
  </si>
  <si>
    <t xml:space="preserve">e.g. Geophysical Challenger  </t>
  </si>
  <si>
    <r>
      <t>The proposed</t>
    </r>
    <r>
      <rPr>
        <b/>
        <sz val="10"/>
        <color rgb="FF000000"/>
        <rFont val="Calibri"/>
        <family val="2"/>
      </rPr>
      <t xml:space="preserve"> 3D UHRS</t>
    </r>
    <r>
      <rPr>
        <sz val="10"/>
        <color rgb="FF000000"/>
        <rFont val="Calibri"/>
        <family val="2"/>
      </rPr>
      <t xml:space="preserve"> survey equipment chosen for carrying out the surveys within the scope of the agreement is suitable and effective, also considering the wind farm site characteristics and anticipated operational characteristics.
Availability of spare </t>
    </r>
    <r>
      <rPr>
        <b/>
        <sz val="10"/>
        <color rgb="FF000000"/>
        <rFont val="Calibri"/>
        <family val="2"/>
      </rPr>
      <t>3D UHRS</t>
    </r>
    <r>
      <rPr>
        <sz val="10"/>
        <color rgb="FF000000"/>
        <rFont val="Calibri"/>
        <family val="2"/>
      </rPr>
      <t xml:space="preserve"> equipment to Contractor in case of breakdowns.</t>
    </r>
  </si>
  <si>
    <t>21-30 projects</t>
  </si>
  <si>
    <t>11-15 yrs</t>
  </si>
  <si>
    <t>Annex 3a Qualifications of the (key) project members that are proposed to execute the work (Tender: WOZ2220046).</t>
  </si>
  <si>
    <r>
      <rPr>
        <sz val="11"/>
        <color rgb="FF000000"/>
        <rFont val="Calibri"/>
        <family val="2"/>
      </rPr>
      <t xml:space="preserve">Provide the names, description of relevant knowledge and experience for at least the following key project members: 
Fill in at LEAST the yellow brackets.
</t>
    </r>
    <r>
      <rPr>
        <b/>
        <sz val="11"/>
        <color rgb="FF000000"/>
        <rFont val="Calibri"/>
        <family val="2"/>
      </rPr>
      <t xml:space="preserve">Onshore team:
</t>
    </r>
    <r>
      <rPr>
        <sz val="11"/>
        <color rgb="FF000000"/>
        <rFont val="Calibri"/>
        <family val="2"/>
      </rPr>
      <t xml:space="preserve">- 1 x Project manager;
- 1 x Deliverables manager;
- 1 x GIS coordinator;
- 1 x Quality manager;
- 1 x Data processing manager; 
- 1 x lead geologist, or geophysicist.
</t>
    </r>
    <r>
      <rPr>
        <b/>
        <sz val="11"/>
        <color rgb="FF000000"/>
        <rFont val="Calibri"/>
        <family val="2"/>
      </rPr>
      <t xml:space="preserve">Offshore team:
</t>
    </r>
    <r>
      <rPr>
        <sz val="11"/>
        <color rgb="FF000000"/>
        <rFont val="Calibri"/>
        <family val="2"/>
      </rPr>
      <t xml:space="preserve">- 2 x Party chief;
- 2 x (Senior) surveyors (both online and offline);
- 2 x (Senior) seabed geophysicists (both online and offline);
- 2 x (Senior) sub-seabed geophysicists (both online and offline);
</t>
    </r>
    <r>
      <rPr>
        <b/>
        <sz val="11"/>
        <color rgb="FF000000"/>
        <rFont val="Calibri"/>
        <family val="2"/>
      </rPr>
      <t xml:space="preserve">Scoring in Annex 3a will be based on the average score for the first offered 10 personnel for each onshore team and offshoree vessel team  (yellow brackets):
</t>
    </r>
    <r>
      <rPr>
        <sz val="11"/>
        <color rgb="FF000000"/>
        <rFont val="Calibri"/>
        <family val="2"/>
      </rPr>
      <t xml:space="preserve">- Relevant education/training of the project members based on highest attained degree
- Number of relevant geophysical soil investigations executed (onshore and offshore roles);
- Number of years working in a </t>
    </r>
    <r>
      <rPr>
        <b/>
        <u/>
        <sz val="11"/>
        <color rgb="FF000000"/>
        <rFont val="Calibri"/>
        <family val="2"/>
      </rPr>
      <t>similar role</t>
    </r>
    <r>
      <rPr>
        <sz val="11"/>
        <color rgb="FF000000"/>
        <rFont val="Calibri"/>
        <family val="2"/>
      </rPr>
      <t xml:space="preserve"> as appointed for this project;
Please ensure that all information provided below is supported by the information in the CV´s provided.
Examples written in </t>
    </r>
    <r>
      <rPr>
        <sz val="11"/>
        <color rgb="FF0000FF"/>
        <rFont val="Calibri"/>
        <family val="2"/>
      </rPr>
      <t>blue</t>
    </r>
    <r>
      <rPr>
        <sz val="11"/>
        <color rgb="FF000000"/>
        <rFont val="Calibri"/>
        <family val="2"/>
      </rPr>
      <t xml:space="preserve"> are to be seen as </t>
    </r>
    <r>
      <rPr>
        <b/>
        <u/>
        <sz val="11"/>
        <color rgb="FF000000"/>
        <rFont val="Calibri"/>
        <family val="2"/>
      </rPr>
      <t>guideline</t>
    </r>
    <r>
      <rPr>
        <sz val="11"/>
        <color rgb="FF000000"/>
        <rFont val="Calibri"/>
        <family val="2"/>
      </rPr>
      <t xml:space="preserve"> not as obligation.
Tasks provided in black are fixed and need to be provided as minimal by the Tenderer.</t>
    </r>
  </si>
  <si>
    <t>Annex 3b Vessels &amp; Personnel employed for the execution of the work (Tender: WOZ2220046).</t>
  </si>
  <si>
    <t>Annex 3c Qualifications of the equipment that is proposed to execute the work (Tender: WOZ2220046).</t>
  </si>
  <si>
    <t>Motivation for team inclusion in team (max 750 charachters per team member).</t>
  </si>
  <si>
    <t>D</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</si>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</sst>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11"/>
      <color theme="1"/>
      <name val="Calibri"/>
      <family val="2"/>
      <scheme val="minor"/>
    </font>
    <font>
      <b/>
      <sz val="11"/>
      <color theme="0"/>
      <name val="Calibri"/>
      <family val="2"/>
      <scheme val="minor"/>
    </font>
    <font>
      <sz val="10"/>
      <color theme="1"/>
      <name val="Calibri"/>
      <family val="2"/>
      <scheme val="minor"/>
    </font>
    <font>
      <b/>
      <sz val="10"/>
      <color theme="1"/>
      <name val="Calibri"/>
      <family val="2"/>
      <scheme val="minor"/>
    </font>
    <font>
      <sz val="12"/>
      <color theme="1"/>
      <name val="Calibri"/>
      <family val="2"/>
      <scheme val="minor"/>
    </font>
    <font>
      <sz val="10"/>
      <color rgb="FF0000FF"/>
      <name val="Calibri"/>
      <family val="2"/>
      <scheme val="minor"/>
    </font>
    <font>
      <sz val="10"/>
      <name val="Calibri"/>
      <family val="2"/>
      <scheme val="minor"/>
    </font>
    <font>
      <b/>
      <sz val="14"/>
      <color theme="0"/>
      <name val="Calibri"/>
      <family val="2"/>
      <scheme val="minor"/>
    </font>
    <font>
      <sz val="14"/>
      <color theme="1"/>
      <name val="Calibri"/>
      <family val="2"/>
      <scheme val="minor"/>
    </font>
    <font>
      <sz val="12"/>
      <color theme="0"/>
      <name val="Calibri"/>
      <family val="2"/>
      <scheme val="minor"/>
    </font>
    <font>
      <u/>
      <sz val="12"/>
      <color theme="0"/>
      <name val="Calibri"/>
      <family val="2"/>
      <scheme val="minor"/>
    </font>
    <font>
      <sz val="10"/>
      <color theme="0" tint="-0.249977111117893"/>
      <name val="Calibri"/>
      <family val="2"/>
      <scheme val="minor"/>
    </font>
    <font>
      <sz val="10"/>
      <color theme="0"/>
      <name val="Calibri"/>
      <family val="2"/>
      <scheme val="minor"/>
    </font>
    <font>
      <b/>
      <sz val="12"/>
      <color theme="0"/>
      <name val="Calibri"/>
      <family val="2"/>
      <scheme val="minor"/>
    </font>
    <font>
      <b/>
      <sz val="12"/>
      <color theme="1"/>
      <name val="Calibri"/>
      <family val="2"/>
      <scheme val="minor"/>
    </font>
    <font>
      <b/>
      <sz val="10"/>
      <color theme="0"/>
      <name val="Calibri"/>
      <family val="2"/>
      <scheme val="minor"/>
    </font>
    <font>
      <b/>
      <sz val="10"/>
      <name val="Calibri"/>
      <family val="2"/>
      <scheme val="minor"/>
    </font>
    <font>
      <b/>
      <sz val="12"/>
      <color rgb="FF0000FF"/>
      <name val="Calibri"/>
      <family val="2"/>
      <scheme val="minor"/>
    </font>
    <font>
      <i/>
      <sz val="10"/>
      <color rgb="FF0000FF"/>
      <name val="Calibri"/>
      <family val="2"/>
      <scheme val="minor"/>
    </font>
    <font>
      <sz val="10"/>
      <color rgb="FFFFFFFF"/>
      <name val="Calibri"/>
      <family val="2"/>
      <scheme val="minor"/>
    </font>
    <font>
      <sz val="8"/>
      <name val="Calibri"/>
      <family val="2"/>
      <scheme val="minor"/>
    </font>
    <font>
      <b/>
      <u/>
      <sz val="11"/>
      <color theme="1"/>
      <name val="Calibri"/>
      <family val="2"/>
      <scheme val="minor"/>
    </font>
    <font>
      <i/>
      <sz val="10"/>
      <name val="Calibri"/>
      <family val="2"/>
      <scheme val="minor"/>
    </font>
    <font>
      <sz val="10"/>
      <color rgb="FF000000"/>
      <name val="Calibri"/>
      <family val="2"/>
    </font>
    <font>
      <b/>
      <sz val="10"/>
      <color rgb="FF000000"/>
      <name val="Calibri"/>
      <family val="2"/>
    </font>
    <font>
      <sz val="11"/>
      <color rgb="FF000000"/>
      <name val="Calibri"/>
      <family val="2"/>
    </font>
    <font>
      <b/>
      <sz val="11"/>
      <color rgb="FF000000"/>
      <name val="Calibri"/>
      <family val="2"/>
    </font>
    <font>
      <b/>
      <u/>
      <sz val="11"/>
      <color rgb="FF000000"/>
      <name val="Calibri"/>
      <family val="2"/>
    </font>
    <font>
      <sz val="11"/>
      <color rgb="FF0000FF"/>
      <name val="Calibri"/>
      <family val="2"/>
    </font>
    <font>
      <sz val="11"/>
      <color theme="1"/>
      <name val="Calibri"/>
      <family val="2"/>
    </font>
    <font>
      <sz val="8"/>
      <color rgb="FF000000"/>
      <name val="Segoe UI"/>
      <family val="2"/>
    </font>
    <font>
      <b/>
      <i/>
      <sz val="10"/>
      <name val="Calibri"/>
      <family val="2"/>
      <scheme val="minor"/>
    </font>
    <font>
      <u/>
      <sz val="11"/>
      <color theme="1"/>
      <name val="Calibri (Body)"/>
    </font>
    <font>
      <b/>
      <i/>
      <sz val="10"/>
      <color theme="3" tint="0.39997558519241921"/>
      <name val="Calibri"/>
      <family val="2"/>
      <scheme val="minor"/>
    </font>
  </fonts>
  <fills count="14">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0000FF"/>
        <bgColor indexed="64"/>
      </patternFill>
    </fill>
    <fill>
      <patternFill patternType="solid">
        <fgColor rgb="FFFFFF99"/>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C0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style="thin">
        <color indexed="64"/>
      </bottom>
      <diagonal/>
    </border>
    <border>
      <left style="thin">
        <color indexed="64"/>
      </left>
      <right style="thin">
        <color theme="0" tint="-0.24994659260841701"/>
      </right>
      <top style="thin">
        <color indexed="64"/>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bottom style="thin">
        <color indexed="64"/>
      </bottom>
      <diagonal/>
    </border>
    <border>
      <left style="thin">
        <color theme="0" tint="-0.24994659260841701"/>
      </left>
      <right style="thin">
        <color theme="0" tint="-0.24994659260841701"/>
      </right>
      <top/>
      <bottom style="thin">
        <color indexed="64"/>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style="thin">
        <color indexed="64"/>
      </top>
      <bottom/>
      <diagonal/>
    </border>
    <border>
      <left style="thin">
        <color theme="0" tint="-0.24994659260841701"/>
      </left>
      <right style="thin">
        <color indexed="64"/>
      </right>
      <top style="thin">
        <color indexed="64"/>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indexed="64"/>
      </right>
      <top/>
      <bottom style="thin">
        <color theme="0" tint="-0.24994659260841701"/>
      </bottom>
      <diagonal/>
    </border>
  </borders>
  <cellStyleXfs count="3">
    <xf numFmtId="0" fontId="0" fillId="0" borderId="0"/>
    <xf numFmtId="9" fontId="4" fillId="0" borderId="0" applyFont="0" applyFill="0" applyBorder="0" applyAlignment="0" applyProtection="0"/>
    <xf numFmtId="0" fontId="4" fillId="0" borderId="0"/>
  </cellStyleXfs>
  <cellXfs count="140">
    <xf numFmtId="0" fontId="0" fillId="0" borderId="0" xfId="0"/>
    <xf numFmtId="0" fontId="2" fillId="0" borderId="0" xfId="0" applyFont="1" applyAlignment="1">
      <alignment vertical="top"/>
    </xf>
    <xf numFmtId="0" fontId="0" fillId="0" borderId="0" xfId="0" applyAlignment="1">
      <alignment vertical="top"/>
    </xf>
    <xf numFmtId="0" fontId="0" fillId="0" borderId="0" xfId="0" applyAlignment="1">
      <alignment horizontal="center" vertical="center"/>
    </xf>
    <xf numFmtId="0" fontId="8" fillId="0" borderId="0" xfId="0" applyFont="1" applyProtection="1">
      <protection locked="0"/>
    </xf>
    <xf numFmtId="0" fontId="6" fillId="0" borderId="0" xfId="0" applyFont="1" applyProtection="1">
      <protection locked="0"/>
    </xf>
    <xf numFmtId="0" fontId="18" fillId="0" borderId="0" xfId="0" applyFont="1" applyAlignment="1" applyProtection="1">
      <alignment vertical="top" wrapText="1"/>
      <protection locked="0"/>
    </xf>
    <xf numFmtId="0" fontId="7" fillId="0" borderId="0" xfId="0" applyFont="1" applyAlignment="1" applyProtection="1">
      <alignment vertical="top" wrapText="1"/>
      <protection locked="0"/>
    </xf>
    <xf numFmtId="0" fontId="0" fillId="0" borderId="0" xfId="0" applyAlignment="1" applyProtection="1">
      <alignment vertical="top" wrapText="1"/>
      <protection locked="0"/>
    </xf>
    <xf numFmtId="0" fontId="6" fillId="0" borderId="0" xfId="0" applyFont="1" applyAlignment="1" applyProtection="1">
      <alignment vertical="top" wrapText="1"/>
      <protection locked="0"/>
    </xf>
    <xf numFmtId="0" fontId="11" fillId="2" borderId="1" xfId="2" applyFont="1" applyFill="1" applyBorder="1" applyAlignment="1" applyProtection="1">
      <alignment horizontal="left" vertical="top"/>
      <protection locked="0"/>
    </xf>
    <xf numFmtId="0" fontId="11" fillId="0" borderId="4" xfId="2" applyFont="1" applyBorder="1" applyAlignment="1" applyProtection="1">
      <alignment horizontal="left" vertical="top"/>
      <protection locked="0"/>
    </xf>
    <xf numFmtId="0" fontId="11" fillId="2" borderId="2" xfId="2" applyFont="1" applyFill="1" applyBorder="1" applyAlignment="1" applyProtection="1">
      <alignment vertical="top"/>
      <protection locked="0"/>
    </xf>
    <xf numFmtId="0" fontId="12" fillId="0" borderId="0" xfId="0" applyFont="1" applyProtection="1">
      <protection locked="0"/>
    </xf>
    <xf numFmtId="0" fontId="17" fillId="3" borderId="1" xfId="2" applyFont="1" applyFill="1" applyBorder="1" applyAlignment="1" applyProtection="1">
      <alignment horizontal="left" vertical="center" wrapText="1"/>
      <protection locked="0"/>
    </xf>
    <xf numFmtId="0" fontId="17" fillId="0" borderId="4" xfId="2" applyFont="1" applyBorder="1" applyAlignment="1" applyProtection="1">
      <alignment horizontal="left" vertical="center" wrapText="1"/>
      <protection locked="0"/>
    </xf>
    <xf numFmtId="0" fontId="17" fillId="6" borderId="1" xfId="2" applyFont="1" applyFill="1" applyBorder="1" applyAlignment="1" applyProtection="1">
      <alignment horizontal="center" vertical="center" wrapText="1"/>
      <protection locked="0"/>
    </xf>
    <xf numFmtId="0" fontId="17" fillId="7" borderId="1" xfId="2" applyFont="1" applyFill="1" applyBorder="1" applyAlignment="1" applyProtection="1">
      <alignment horizontal="center" vertical="center" wrapText="1"/>
      <protection locked="0"/>
    </xf>
    <xf numFmtId="0" fontId="18" fillId="0" borderId="0" xfId="0" applyFont="1" applyAlignment="1" applyProtection="1">
      <alignment vertical="center"/>
      <protection locked="0"/>
    </xf>
    <xf numFmtId="0" fontId="18" fillId="4" borderId="1" xfId="2" applyFont="1" applyFill="1" applyBorder="1" applyAlignment="1" applyProtection="1">
      <alignment horizontal="left" vertical="center" wrapText="1"/>
      <protection locked="0"/>
    </xf>
    <xf numFmtId="0" fontId="16" fillId="0" borderId="4" xfId="2" applyFont="1" applyBorder="1" applyAlignment="1" applyProtection="1">
      <alignment horizontal="left" vertical="center" wrapText="1"/>
      <protection locked="0"/>
    </xf>
    <xf numFmtId="0" fontId="6" fillId="0" borderId="0" xfId="0" applyFont="1" applyAlignment="1" applyProtection="1">
      <alignment vertical="center"/>
      <protection locked="0"/>
    </xf>
    <xf numFmtId="0" fontId="6" fillId="0" borderId="1" xfId="0" applyFont="1" applyBorder="1" applyAlignment="1" applyProtection="1">
      <alignment horizontal="left" vertical="center" wrapText="1"/>
      <protection locked="0"/>
    </xf>
    <xf numFmtId="0" fontId="16" fillId="0" borderId="4" xfId="0" applyFont="1" applyBorder="1" applyAlignment="1" applyProtection="1">
      <alignment horizontal="left" vertical="center" wrapText="1"/>
      <protection locked="0"/>
    </xf>
    <xf numFmtId="0" fontId="14" fillId="3" borderId="1" xfId="2" applyFont="1" applyFill="1" applyBorder="1" applyAlignment="1" applyProtection="1">
      <alignment horizontal="left" wrapText="1"/>
      <protection locked="0"/>
    </xf>
    <xf numFmtId="0" fontId="13" fillId="0" borderId="4" xfId="2" applyFont="1" applyBorder="1" applyAlignment="1" applyProtection="1">
      <alignment horizontal="left" wrapText="1"/>
      <protection locked="0"/>
    </xf>
    <xf numFmtId="0" fontId="13" fillId="3" borderId="1" xfId="2" applyFont="1" applyFill="1" applyBorder="1" applyAlignment="1" applyProtection="1">
      <alignment horizontal="center" vertical="center" wrapText="1"/>
      <protection locked="0"/>
    </xf>
    <xf numFmtId="0" fontId="6" fillId="4" borderId="1" xfId="2" applyFont="1" applyFill="1" applyBorder="1" applyAlignment="1" applyProtection="1">
      <alignment horizontal="left" vertical="top" wrapText="1"/>
      <protection locked="0"/>
    </xf>
    <xf numFmtId="0" fontId="16" fillId="0" borderId="4" xfId="2" applyFont="1" applyBorder="1" applyAlignment="1" applyProtection="1">
      <alignment horizontal="left" vertical="top" wrapText="1"/>
      <protection locked="0"/>
    </xf>
    <xf numFmtId="0" fontId="6" fillId="0" borderId="1" xfId="0" applyFont="1" applyBorder="1" applyAlignment="1" applyProtection="1">
      <alignment vertical="center" wrapText="1"/>
      <protection locked="0"/>
    </xf>
    <xf numFmtId="0" fontId="16" fillId="0" borderId="4" xfId="0" applyFont="1" applyBorder="1" applyAlignment="1" applyProtection="1">
      <alignment horizontal="right" vertical="center" wrapText="1"/>
      <protection locked="0"/>
    </xf>
    <xf numFmtId="0" fontId="7" fillId="4" borderId="1" xfId="2" applyFont="1" applyFill="1" applyBorder="1" applyAlignment="1">
      <alignment horizontal="left" vertical="center"/>
    </xf>
    <xf numFmtId="0" fontId="6" fillId="4" borderId="1" xfId="2" applyFont="1" applyFill="1" applyBorder="1" applyAlignment="1">
      <alignment horizontal="left" vertical="center"/>
    </xf>
    <xf numFmtId="0" fontId="6" fillId="4" borderId="1" xfId="2" applyFont="1" applyFill="1" applyBorder="1" applyAlignment="1">
      <alignment horizontal="right" vertical="center"/>
    </xf>
    <xf numFmtId="0" fontId="9" fillId="8" borderId="1" xfId="0" applyFont="1" applyFill="1" applyBorder="1" applyAlignment="1" applyProtection="1">
      <alignment horizontal="left" vertical="top" wrapText="1"/>
      <protection locked="0"/>
    </xf>
    <xf numFmtId="0" fontId="15" fillId="5" borderId="1" xfId="0" applyFont="1" applyFill="1" applyBorder="1" applyAlignment="1" applyProtection="1">
      <alignment horizontal="left" vertical="top" wrapText="1"/>
      <protection locked="0"/>
    </xf>
    <xf numFmtId="0" fontId="22" fillId="8" borderId="1" xfId="0" applyFont="1" applyFill="1" applyBorder="1" applyAlignment="1">
      <alignment horizontal="center" vertical="top" wrapText="1"/>
    </xf>
    <xf numFmtId="0" fontId="21" fillId="8" borderId="1" xfId="0" applyFont="1" applyFill="1" applyBorder="1" applyAlignment="1" applyProtection="1">
      <alignment vertical="top"/>
      <protection locked="0"/>
    </xf>
    <xf numFmtId="0" fontId="23" fillId="0" borderId="4" xfId="0" applyFont="1" applyBorder="1" applyAlignment="1" applyProtection="1">
      <alignment horizontal="right" vertical="center" wrapText="1"/>
    </xf>
    <xf numFmtId="0" fontId="22" fillId="8" borderId="1" xfId="0" applyFont="1" applyFill="1" applyBorder="1" applyAlignment="1" applyProtection="1">
      <alignment horizontal="left" vertical="top" wrapText="1"/>
      <protection locked="0"/>
    </xf>
    <xf numFmtId="0" fontId="18" fillId="0" borderId="0" xfId="0" applyFont="1" applyAlignment="1" applyProtection="1">
      <alignment vertical="top"/>
      <protection locked="0"/>
    </xf>
    <xf numFmtId="0" fontId="7" fillId="0" borderId="0" xfId="0" applyFont="1" applyAlignment="1" applyProtection="1">
      <alignment horizontal="center" vertical="top" wrapText="1"/>
      <protection locked="0"/>
    </xf>
    <xf numFmtId="0" fontId="7" fillId="0" borderId="0" xfId="0" applyFont="1" applyAlignment="1" applyProtection="1">
      <alignment horizontal="center" vertical="center" wrapText="1"/>
      <protection locked="0"/>
    </xf>
    <xf numFmtId="9" fontId="6" fillId="0" borderId="0" xfId="0" applyNumberFormat="1" applyFont="1" applyAlignment="1" applyProtection="1">
      <alignment horizontal="center" vertical="center"/>
      <protection locked="0"/>
    </xf>
    <xf numFmtId="0" fontId="6" fillId="0" borderId="0" xfId="0" applyFont="1" applyAlignment="1" applyProtection="1">
      <alignment horizontal="center"/>
      <protection locked="0"/>
    </xf>
    <xf numFmtId="0" fontId="6" fillId="0" borderId="0" xfId="0" applyFont="1" applyAlignment="1" applyProtection="1">
      <alignment horizontal="center" vertical="center"/>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0" fillId="0" borderId="0" xfId="0" applyProtection="1">
      <protection locked="0"/>
    </xf>
    <xf numFmtId="0" fontId="0" fillId="0" borderId="0" xfId="0" applyAlignment="1" applyProtection="1">
      <alignment horizontal="left"/>
      <protection locked="0"/>
    </xf>
    <xf numFmtId="0" fontId="19" fillId="2" borderId="2" xfId="0" applyFont="1" applyFill="1" applyBorder="1" applyAlignment="1" applyProtection="1">
      <alignment horizontal="left" vertical="center"/>
      <protection locked="0"/>
    </xf>
    <xf numFmtId="0" fontId="19" fillId="2" borderId="3" xfId="0" applyFont="1" applyFill="1" applyBorder="1" applyAlignment="1" applyProtection="1">
      <alignment horizontal="left" vertical="center"/>
      <protection locked="0"/>
    </xf>
    <xf numFmtId="0" fontId="20" fillId="4" borderId="7" xfId="2" applyFont="1" applyFill="1" applyBorder="1" applyAlignment="1" applyProtection="1">
      <alignment horizontal="left" vertical="center"/>
      <protection locked="0"/>
    </xf>
    <xf numFmtId="0" fontId="20" fillId="4" borderId="9" xfId="2" applyFont="1" applyFill="1" applyBorder="1" applyAlignment="1" applyProtection="1">
      <alignment horizontal="left" vertical="center"/>
      <protection locked="0"/>
    </xf>
    <xf numFmtId="9" fontId="7" fillId="4" borderId="9" xfId="2" applyNumberFormat="1" applyFont="1" applyFill="1" applyBorder="1" applyAlignment="1" applyProtection="1">
      <alignment horizontal="left" vertical="center"/>
      <protection locked="0"/>
    </xf>
    <xf numFmtId="0" fontId="7" fillId="4" borderId="8" xfId="2" applyFont="1" applyFill="1" applyBorder="1" applyAlignment="1" applyProtection="1">
      <alignment horizontal="left" vertical="center"/>
      <protection locked="0"/>
    </xf>
    <xf numFmtId="0" fontId="0" fillId="0" borderId="10" xfId="0" applyBorder="1" applyAlignment="1" applyProtection="1">
      <alignment horizontal="center" vertical="center"/>
      <protection locked="0"/>
    </xf>
    <xf numFmtId="0" fontId="9" fillId="8" borderId="11" xfId="0" applyFont="1" applyFill="1" applyBorder="1" applyAlignment="1" applyProtection="1">
      <alignment horizontal="center" vertical="center"/>
      <protection locked="0"/>
    </xf>
    <xf numFmtId="0" fontId="9" fillId="8" borderId="12" xfId="0" applyFont="1" applyFill="1" applyBorder="1" applyAlignment="1" applyProtection="1">
      <alignment horizontal="left" vertical="center" wrapText="1"/>
      <protection locked="0"/>
    </xf>
    <xf numFmtId="0" fontId="0" fillId="0" borderId="13" xfId="0" applyBorder="1" applyAlignment="1" applyProtection="1">
      <alignment horizontal="center" vertical="center"/>
      <protection locked="0"/>
    </xf>
    <xf numFmtId="0" fontId="9" fillId="8" borderId="14" xfId="0" applyFont="1" applyFill="1" applyBorder="1" applyAlignment="1" applyProtection="1">
      <alignment horizontal="center" vertical="center"/>
      <protection locked="0"/>
    </xf>
    <xf numFmtId="0" fontId="9" fillId="8" borderId="15" xfId="0" applyFont="1" applyFill="1" applyBorder="1" applyAlignment="1" applyProtection="1">
      <alignment horizontal="left" vertical="center" wrapText="1"/>
      <protection locked="0"/>
    </xf>
    <xf numFmtId="0" fontId="0" fillId="0" borderId="0" xfId="0" applyAlignment="1" applyProtection="1">
      <alignment vertical="top"/>
      <protection locked="0"/>
    </xf>
    <xf numFmtId="0" fontId="3" fillId="4" borderId="9" xfId="0" applyFont="1" applyFill="1" applyBorder="1" applyAlignment="1" applyProtection="1">
      <alignment horizontal="center"/>
    </xf>
    <xf numFmtId="0" fontId="10" fillId="9" borderId="11" xfId="0" applyFont="1" applyFill="1" applyBorder="1" applyAlignment="1" applyProtection="1">
      <alignment horizontal="left" vertical="center"/>
    </xf>
    <xf numFmtId="0" fontId="10" fillId="9" borderId="14" xfId="0" applyFont="1" applyFill="1" applyBorder="1" applyAlignment="1" applyProtection="1">
      <alignment horizontal="left" vertical="center"/>
    </xf>
    <xf numFmtId="0" fontId="0" fillId="0" borderId="18" xfId="0" applyBorder="1" applyAlignment="1" applyProtection="1">
      <alignment horizontal="center" vertical="center"/>
      <protection locked="0"/>
    </xf>
    <xf numFmtId="0" fontId="9" fillId="8" borderId="19" xfId="0" applyFont="1" applyFill="1" applyBorder="1" applyAlignment="1" applyProtection="1">
      <alignment horizontal="center" vertical="center"/>
      <protection locked="0"/>
    </xf>
    <xf numFmtId="0" fontId="10" fillId="9" borderId="19" xfId="0" applyFont="1" applyFill="1" applyBorder="1" applyAlignment="1" applyProtection="1">
      <alignment horizontal="left" vertical="center"/>
    </xf>
    <xf numFmtId="0" fontId="9" fillId="8" borderId="20" xfId="0" applyFont="1" applyFill="1" applyBorder="1" applyAlignment="1" applyProtection="1">
      <alignment horizontal="left" vertical="center" wrapText="1"/>
      <protection locked="0"/>
    </xf>
    <xf numFmtId="0" fontId="20" fillId="4" borderId="16" xfId="2" applyFont="1" applyFill="1" applyBorder="1" applyAlignment="1" applyProtection="1">
      <alignment horizontal="left" vertical="center"/>
      <protection locked="0"/>
    </xf>
    <xf numFmtId="0" fontId="3" fillId="4" borderId="17" xfId="0" applyFont="1" applyFill="1" applyBorder="1" applyAlignment="1" applyProtection="1">
      <alignment horizontal="center"/>
      <protection locked="0"/>
    </xf>
    <xf numFmtId="9" fontId="7" fillId="4" borderId="17" xfId="2" applyNumberFormat="1" applyFont="1" applyFill="1" applyBorder="1" applyAlignment="1" applyProtection="1">
      <alignment horizontal="left" vertical="center"/>
      <protection locked="0"/>
    </xf>
    <xf numFmtId="0" fontId="9" fillId="8" borderId="15" xfId="0" applyFont="1" applyFill="1" applyBorder="1" applyAlignment="1" applyProtection="1">
      <alignment horizontal="left" vertical="center"/>
      <protection locked="0"/>
    </xf>
    <xf numFmtId="0" fontId="22" fillId="8" borderId="1" xfId="0" applyFont="1" applyFill="1" applyBorder="1" applyAlignment="1" applyProtection="1">
      <alignment vertical="top"/>
    </xf>
    <xf numFmtId="0" fontId="6" fillId="0" borderId="0" xfId="0" applyFont="1" applyAlignment="1">
      <alignment horizontal="left" vertical="top"/>
    </xf>
    <xf numFmtId="0" fontId="16" fillId="10" borderId="0" xfId="0" applyFont="1" applyFill="1" applyAlignment="1">
      <alignment horizontal="left" vertical="top"/>
    </xf>
    <xf numFmtId="0" fontId="16" fillId="10" borderId="0" xfId="0" applyFont="1" applyFill="1" applyAlignment="1">
      <alignment horizontal="left" vertical="top" wrapText="1"/>
    </xf>
    <xf numFmtId="0" fontId="6" fillId="4" borderId="0" xfId="2" applyFont="1" applyFill="1" applyBorder="1" applyAlignment="1">
      <alignment horizontal="right" vertical="center"/>
    </xf>
    <xf numFmtId="2" fontId="6" fillId="0" borderId="0" xfId="0" applyNumberFormat="1" applyFont="1" applyAlignment="1">
      <alignment horizontal="left" vertical="top"/>
    </xf>
    <xf numFmtId="0" fontId="2" fillId="0" borderId="0" xfId="0" applyFont="1" applyBorder="1" applyAlignment="1">
      <alignment vertical="top"/>
    </xf>
    <xf numFmtId="0" fontId="6" fillId="0" borderId="0" xfId="0" applyFont="1" applyBorder="1" applyAlignment="1">
      <alignment vertical="top" wrapText="1"/>
    </xf>
    <xf numFmtId="0" fontId="19" fillId="2" borderId="0" xfId="0" applyFont="1" applyFill="1" applyBorder="1" applyAlignment="1">
      <alignment horizontal="center" vertical="top" wrapText="1"/>
    </xf>
    <xf numFmtId="0" fontId="6" fillId="0" borderId="0" xfId="0" applyFont="1" applyAlignment="1">
      <alignment horizontal="center" vertical="top"/>
    </xf>
    <xf numFmtId="0" fontId="16" fillId="2" borderId="1" xfId="0" applyFont="1" applyFill="1" applyBorder="1" applyAlignment="1">
      <alignment horizontal="center" vertical="top" wrapText="1"/>
    </xf>
    <xf numFmtId="0" fontId="16" fillId="2" borderId="0" xfId="0" applyFont="1" applyFill="1" applyBorder="1" applyAlignment="1">
      <alignment horizontal="center" vertical="top" wrapText="1"/>
    </xf>
    <xf numFmtId="1" fontId="0" fillId="0" borderId="0" xfId="0" applyNumberFormat="1" applyAlignment="1">
      <alignment vertical="top"/>
    </xf>
    <xf numFmtId="1" fontId="0" fillId="0" borderId="0" xfId="0" applyNumberFormat="1" applyAlignment="1">
      <alignment horizontal="left" vertical="top" wrapText="1"/>
    </xf>
    <xf numFmtId="1" fontId="16" fillId="2" borderId="1" xfId="0" applyNumberFormat="1" applyFont="1" applyFill="1" applyBorder="1" applyAlignment="1">
      <alignment horizontal="center" vertical="top" wrapText="1"/>
    </xf>
    <xf numFmtId="1" fontId="6" fillId="4" borderId="1" xfId="2" applyNumberFormat="1" applyFont="1" applyFill="1" applyBorder="1" applyAlignment="1">
      <alignment horizontal="left" vertical="center"/>
    </xf>
    <xf numFmtId="1" fontId="22" fillId="8" borderId="1" xfId="0" applyNumberFormat="1" applyFont="1" applyFill="1" applyBorder="1" applyAlignment="1">
      <alignment horizontal="center" vertical="top" wrapText="1"/>
    </xf>
    <xf numFmtId="0" fontId="9" fillId="8" borderId="25" xfId="0" applyFont="1" applyFill="1" applyBorder="1" applyAlignment="1" applyProtection="1">
      <alignment horizontal="left" vertical="center" wrapText="1"/>
      <protection locked="0"/>
    </xf>
    <xf numFmtId="0" fontId="9" fillId="8" borderId="27" xfId="0" applyFont="1" applyFill="1" applyBorder="1" applyAlignment="1" applyProtection="1">
      <alignment horizontal="left" vertical="center" wrapText="1"/>
      <protection locked="0"/>
    </xf>
    <xf numFmtId="0" fontId="6" fillId="0" borderId="0" xfId="0" applyFont="1" applyAlignment="1" applyProtection="1">
      <alignment wrapText="1"/>
      <protection locked="0"/>
    </xf>
    <xf numFmtId="0" fontId="10" fillId="9" borderId="11" xfId="1" applyNumberFormat="1" applyFont="1" applyFill="1" applyBorder="1" applyAlignment="1" applyProtection="1">
      <alignment horizontal="left" vertical="center"/>
      <protection locked="0"/>
    </xf>
    <xf numFmtId="0" fontId="10" fillId="9" borderId="14" xfId="1" applyNumberFormat="1" applyFont="1" applyFill="1" applyBorder="1" applyAlignment="1" applyProtection="1">
      <alignment horizontal="left" vertical="center"/>
      <protection locked="0"/>
    </xf>
    <xf numFmtId="0" fontId="10" fillId="9" borderId="24" xfId="1" applyNumberFormat="1" applyFont="1" applyFill="1" applyBorder="1" applyAlignment="1" applyProtection="1">
      <alignment horizontal="left" vertical="center"/>
      <protection locked="0"/>
    </xf>
    <xf numFmtId="0" fontId="10" fillId="9" borderId="26" xfId="1" applyNumberFormat="1" applyFont="1" applyFill="1" applyBorder="1" applyAlignment="1" applyProtection="1">
      <alignment horizontal="left" vertical="center"/>
      <protection locked="0"/>
    </xf>
    <xf numFmtId="0" fontId="10" fillId="9" borderId="19" xfId="1" applyNumberFormat="1" applyFont="1" applyFill="1" applyBorder="1" applyAlignment="1" applyProtection="1">
      <alignment horizontal="left" vertical="center"/>
      <protection locked="0"/>
    </xf>
    <xf numFmtId="0" fontId="22" fillId="11" borderId="1" xfId="0" applyFont="1" applyFill="1" applyBorder="1" applyAlignment="1" applyProtection="1">
      <alignment vertical="top"/>
    </xf>
    <xf numFmtId="1" fontId="22" fillId="11" borderId="1" xfId="0" applyNumberFormat="1" applyFont="1" applyFill="1" applyBorder="1" applyAlignment="1">
      <alignment horizontal="center" vertical="top" wrapText="1"/>
    </xf>
    <xf numFmtId="0" fontId="22" fillId="11" borderId="1" xfId="0" applyFont="1" applyFill="1" applyBorder="1" applyAlignment="1">
      <alignment horizontal="center" vertical="top" wrapText="1"/>
    </xf>
    <xf numFmtId="2" fontId="0" fillId="0" borderId="0" xfId="0" applyNumberFormat="1" applyAlignment="1">
      <alignment vertical="top"/>
    </xf>
    <xf numFmtId="2" fontId="16" fillId="10" borderId="0" xfId="0" applyNumberFormat="1" applyFont="1" applyFill="1" applyAlignment="1">
      <alignment horizontal="left" vertical="top" wrapText="1"/>
    </xf>
    <xf numFmtId="0" fontId="6" fillId="0" borderId="0" xfId="0" applyNumberFormat="1" applyFont="1" applyAlignment="1">
      <alignment horizontal="left" vertical="top"/>
    </xf>
    <xf numFmtId="0" fontId="6" fillId="0" borderId="0" xfId="0" quotePrefix="1" applyNumberFormat="1" applyFont="1" applyAlignment="1">
      <alignment horizontal="left" vertical="top"/>
    </xf>
    <xf numFmtId="0" fontId="1" fillId="0" borderId="0" xfId="0" applyFont="1" applyAlignment="1">
      <alignment horizontal="left" vertical="top" wrapText="1"/>
    </xf>
    <xf numFmtId="0" fontId="19" fillId="2" borderId="1" xfId="0" applyFont="1" applyFill="1" applyBorder="1" applyAlignment="1">
      <alignment horizontal="center" vertical="top" wrapText="1"/>
    </xf>
    <xf numFmtId="0" fontId="19" fillId="2" borderId="1" xfId="0" applyFont="1" applyFill="1" applyBorder="1" applyAlignment="1">
      <alignment horizontal="left" vertical="top" wrapText="1"/>
    </xf>
    <xf numFmtId="0" fontId="0" fillId="0" borderId="0" xfId="0" applyAlignment="1">
      <alignment horizontal="left" vertical="top" wrapText="1"/>
    </xf>
    <xf numFmtId="0" fontId="0" fillId="0" borderId="0" xfId="0" applyAlignment="1" applyProtection="1">
      <alignment horizontal="left" vertical="top" wrapText="1"/>
      <protection locked="0"/>
    </xf>
    <xf numFmtId="0" fontId="27" fillId="0" borderId="1" xfId="0" applyFont="1" applyBorder="1" applyAlignment="1" applyProtection="1">
      <alignment vertical="center" wrapText="1"/>
      <protection locked="0"/>
    </xf>
    <xf numFmtId="1" fontId="37" fillId="0" borderId="1" xfId="0" applyNumberFormat="1" applyFont="1" applyFill="1" applyBorder="1" applyAlignment="1">
      <alignment horizontal="center" vertical="top" wrapText="1"/>
    </xf>
    <xf numFmtId="0" fontId="22" fillId="8" borderId="1" xfId="0" applyFont="1" applyFill="1" applyBorder="1" applyAlignment="1" applyProtection="1">
      <alignment vertical="top"/>
      <protection locked="0"/>
    </xf>
    <xf numFmtId="0" fontId="26" fillId="8" borderId="1" xfId="0" applyFont="1" applyFill="1" applyBorder="1" applyAlignment="1" applyProtection="1">
      <alignment vertical="top" wrapText="1"/>
      <protection locked="0"/>
    </xf>
    <xf numFmtId="0" fontId="22" fillId="8" borderId="1" xfId="0" applyFont="1" applyFill="1" applyBorder="1" applyAlignment="1" applyProtection="1">
      <alignment vertical="top" wrapText="1"/>
      <protection locked="0"/>
    </xf>
    <xf numFmtId="0" fontId="22" fillId="11" borderId="1" xfId="0" applyFont="1" applyFill="1" applyBorder="1" applyAlignment="1" applyProtection="1">
      <alignment vertical="top"/>
      <protection locked="0"/>
    </xf>
    <xf numFmtId="0" fontId="22" fillId="11" borderId="1" xfId="0" applyFont="1" applyFill="1" applyBorder="1" applyAlignment="1" applyProtection="1">
      <alignment vertical="top" wrapText="1"/>
      <protection locked="0"/>
    </xf>
    <xf numFmtId="16" fontId="22" fillId="8" borderId="1" xfId="0" applyNumberFormat="1" applyFont="1" applyFill="1" applyBorder="1" applyAlignment="1" applyProtection="1">
      <alignment horizontal="center" vertical="top" wrapText="1"/>
      <protection locked="0"/>
    </xf>
    <xf numFmtId="0" fontId="22" fillId="8" borderId="1" xfId="0" applyFont="1" applyFill="1" applyBorder="1" applyAlignment="1" applyProtection="1">
      <alignment horizontal="center" vertical="top" wrapText="1"/>
      <protection locked="0"/>
    </xf>
    <xf numFmtId="0" fontId="22" fillId="11" borderId="1" xfId="0" applyFont="1" applyFill="1" applyBorder="1" applyAlignment="1" applyProtection="1">
      <alignment horizontal="center" vertical="top" wrapText="1"/>
      <protection locked="0"/>
    </xf>
    <xf numFmtId="0" fontId="17" fillId="12" borderId="1" xfId="2" applyFont="1" applyFill="1" applyBorder="1" applyAlignment="1" applyProtection="1">
      <alignment horizontal="center" vertical="center" wrapText="1"/>
      <protection locked="0"/>
    </xf>
    <xf numFmtId="0" fontId="17" fillId="13" borderId="1" xfId="2" applyFont="1" applyFill="1" applyBorder="1" applyAlignment="1" applyProtection="1">
      <alignment horizontal="center" vertical="center" wrapText="1"/>
      <protection locked="0"/>
    </xf>
    <xf numFmtId="0" fontId="35" fillId="0" borderId="2" xfId="0" applyFont="1" applyFill="1" applyBorder="1" applyAlignment="1">
      <alignment horizontal="right" vertical="top" wrapText="1"/>
    </xf>
    <xf numFmtId="0" fontId="35" fillId="0" borderId="3" xfId="0" applyFont="1" applyFill="1" applyBorder="1" applyAlignment="1">
      <alignment horizontal="right" vertical="top" wrapText="1"/>
    </xf>
    <xf numFmtId="0" fontId="35" fillId="0" borderId="23" xfId="0" applyFont="1" applyFill="1" applyBorder="1" applyAlignment="1">
      <alignment horizontal="right" vertical="top" wrapText="1"/>
    </xf>
    <xf numFmtId="0" fontId="22" fillId="11" borderId="1" xfId="0" applyFont="1" applyFill="1" applyBorder="1" applyAlignment="1">
      <alignment horizontal="center" vertical="center" wrapText="1"/>
    </xf>
    <xf numFmtId="0" fontId="33" fillId="0" borderId="0" xfId="0" applyFont="1" applyAlignment="1">
      <alignment horizontal="left" vertical="top" wrapText="1"/>
    </xf>
    <xf numFmtId="0" fontId="0" fillId="0" borderId="0" xfId="0" applyAlignment="1">
      <alignment horizontal="left" vertical="top" wrapText="1"/>
    </xf>
    <xf numFmtId="0" fontId="22" fillId="11" borderId="21" xfId="0" applyFont="1" applyFill="1" applyBorder="1" applyAlignment="1">
      <alignment horizontal="center" vertical="center" wrapText="1"/>
    </xf>
    <xf numFmtId="0" fontId="22" fillId="11" borderId="4" xfId="0" applyFont="1" applyFill="1" applyBorder="1" applyAlignment="1">
      <alignment horizontal="center" vertical="center" wrapText="1"/>
    </xf>
    <xf numFmtId="0" fontId="22" fillId="11" borderId="22" xfId="0" applyFont="1" applyFill="1" applyBorder="1" applyAlignment="1">
      <alignment horizontal="center" vertical="center" wrapText="1"/>
    </xf>
    <xf numFmtId="1" fontId="22" fillId="11" borderId="1" xfId="0" applyNumberFormat="1" applyFont="1" applyFill="1" applyBorder="1" applyAlignment="1">
      <alignment horizontal="center" vertical="center" wrapText="1"/>
    </xf>
    <xf numFmtId="0" fontId="1" fillId="0" borderId="0" xfId="0" applyFont="1" applyAlignment="1">
      <alignment horizontal="left" vertical="top" wrapText="1"/>
    </xf>
    <xf numFmtId="0" fontId="19" fillId="2" borderId="1" xfId="0" applyFont="1" applyFill="1" applyBorder="1" applyAlignment="1">
      <alignment horizontal="center" vertical="top" wrapText="1"/>
    </xf>
    <xf numFmtId="0" fontId="19" fillId="2" borderId="1" xfId="0" applyFont="1" applyFill="1" applyBorder="1" applyAlignment="1">
      <alignment horizontal="left" vertical="top" wrapText="1"/>
    </xf>
    <xf numFmtId="0" fontId="19" fillId="2" borderId="2" xfId="0"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23" xfId="0" applyFont="1" applyFill="1" applyBorder="1" applyAlignment="1">
      <alignment horizontal="center" vertical="top" wrapText="1"/>
    </xf>
    <xf numFmtId="0" fontId="0" fillId="0" borderId="0" xfId="0" applyAlignment="1" applyProtection="1">
      <alignment horizontal="left" vertical="top" wrapText="1"/>
      <protection locked="0"/>
    </xf>
  </cellXfs>
  <cellStyles count="3">
    <cellStyle name="Normal" xfId="0" builtinId="0"/>
    <cellStyle name="Normal 2" xfId="2" xr:uid="{00000000-0005-0000-0000-000000000000}"/>
    <cellStyle name="Percent" xfId="1" builtinId="5"/>
  </cellStyles>
  <dxfs count="31">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rgb="FF0000FF"/>
      </font>
      <fill>
        <patternFill>
          <bgColor rgb="FFFFFF99"/>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
      <font>
        <color theme="0"/>
      </font>
      <fill>
        <patternFill>
          <bgColor rgb="FFFF0000"/>
        </patternFill>
      </fill>
    </dxf>
    <dxf>
      <font>
        <color theme="0"/>
      </font>
      <fill>
        <patternFill>
          <bgColor rgb="FF0000FF"/>
        </patternFill>
      </fill>
    </dxf>
    <dxf>
      <font>
        <color theme="0"/>
      </font>
      <fill>
        <patternFill>
          <bgColor rgb="FF00B050"/>
        </patternFill>
      </fill>
    </dxf>
    <dxf>
      <font>
        <color theme="0"/>
      </font>
      <fill>
        <patternFill>
          <bgColor rgb="FFFF00FF"/>
        </patternFill>
      </fill>
    </dxf>
    <dxf>
      <font>
        <color theme="0"/>
      </font>
      <fill>
        <patternFill>
          <bgColor rgb="FFFFC000"/>
        </patternFill>
      </fill>
    </dxf>
    <dxf>
      <font>
        <color theme="0"/>
      </font>
      <fill>
        <patternFill>
          <bgColor rgb="FF663300"/>
        </patternFill>
      </fill>
    </dxf>
  </dxfs>
  <tableStyles count="0" defaultTableStyle="TableStyleMedium2" defaultPivotStyle="PivotStyleLight16"/>
  <colors>
    <mruColors>
      <color rgb="FF0000FF"/>
      <color rgb="FFFFFF99"/>
      <color rgb="FF663300"/>
      <color rgb="FFFF00FF"/>
      <color rgb="FFFFA7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C$17" noThreeD="1"/>
</file>

<file path=xl/ctrlProps/ctrlProp10.xml><?xml version="1.0" encoding="utf-8"?>
<formControlPr xmlns="http://schemas.microsoft.com/office/spreadsheetml/2009/9/main" objectType="CheckBox" fmlaLink="E$17" noThreeD="1"/>
</file>

<file path=xl/ctrlProps/ctrlProp11.xml><?xml version="1.0" encoding="utf-8"?>
<formControlPr xmlns="http://schemas.microsoft.com/office/spreadsheetml/2009/9/main" objectType="CheckBox" fmlaLink="$I$18" noThreeD="1"/>
</file>

<file path=xl/ctrlProps/ctrlProp12.xml><?xml version="1.0" encoding="utf-8"?>
<formControlPr xmlns="http://schemas.microsoft.com/office/spreadsheetml/2009/9/main" objectType="CheckBox" fmlaLink="$I$19" noThreeD="1"/>
</file>

<file path=xl/ctrlProps/ctrlProp2.xml><?xml version="1.0" encoding="utf-8"?>
<formControlPr xmlns="http://schemas.microsoft.com/office/spreadsheetml/2009/9/main" objectType="CheckBox" fmlaLink="$C$18" noThreeD="1"/>
</file>

<file path=xl/ctrlProps/ctrlProp3.xml><?xml version="1.0" encoding="utf-8"?>
<formControlPr xmlns="http://schemas.microsoft.com/office/spreadsheetml/2009/9/main" objectType="CheckBox" fmlaLink="$C$19" noThreeD="1"/>
</file>

<file path=xl/ctrlProps/ctrlProp4.xml><?xml version="1.0" encoding="utf-8"?>
<formControlPr xmlns="http://schemas.microsoft.com/office/spreadsheetml/2009/9/main" objectType="CheckBox" fmlaLink="E$17" noThreeD="1"/>
</file>

<file path=xl/ctrlProps/ctrlProp5.xml><?xml version="1.0" encoding="utf-8"?>
<formControlPr xmlns="http://schemas.microsoft.com/office/spreadsheetml/2009/9/main" objectType="CheckBox" fmlaLink="E$18" noThreeD="1"/>
</file>

<file path=xl/ctrlProps/ctrlProp6.xml><?xml version="1.0" encoding="utf-8"?>
<formControlPr xmlns="http://schemas.microsoft.com/office/spreadsheetml/2009/9/main" objectType="CheckBox" fmlaLink="E$19" noThreeD="1"/>
</file>

<file path=xl/ctrlProps/ctrlProp7.xml><?xml version="1.0" encoding="utf-8"?>
<formControlPr xmlns="http://schemas.microsoft.com/office/spreadsheetml/2009/9/main" objectType="CheckBox" fmlaLink="E$17" noThreeD="1"/>
</file>

<file path=xl/ctrlProps/ctrlProp8.xml><?xml version="1.0" encoding="utf-8"?>
<formControlPr xmlns="http://schemas.microsoft.com/office/spreadsheetml/2009/9/main" objectType="CheckBox" fmlaLink="$G$18" noThreeD="1"/>
</file>

<file path=xl/ctrlProps/ctrlProp9.xml><?xml version="1.0" encoding="utf-8"?>
<formControlPr xmlns="http://schemas.microsoft.com/office/spreadsheetml/2009/9/main" objectType="CheckBox" fmlaLink="$G$19"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7</xdr:col>
      <xdr:colOff>514349</xdr:colOff>
      <xdr:row>0</xdr:row>
      <xdr:rowOff>6805</xdr:rowOff>
    </xdr:from>
    <xdr:to>
      <xdr:col>8</xdr:col>
      <xdr:colOff>4321671</xdr:colOff>
      <xdr:row>2</xdr:row>
      <xdr:rowOff>626283</xdr:rowOff>
    </xdr:to>
    <xdr:pic>
      <xdr:nvPicPr>
        <xdr:cNvPr id="2" name="shpBeeldmerk">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9563099" y="6805"/>
          <a:ext cx="4312146" cy="100047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1564372</xdr:colOff>
      <xdr:row>0</xdr:row>
      <xdr:rowOff>6835</xdr:rowOff>
    </xdr:from>
    <xdr:to>
      <xdr:col>6</xdr:col>
      <xdr:colOff>0</xdr:colOff>
      <xdr:row>2</xdr:row>
      <xdr:rowOff>0</xdr:rowOff>
    </xdr:to>
    <xdr:pic>
      <xdr:nvPicPr>
        <xdr:cNvPr id="3" name="shpBeeldmerk">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b="20288"/>
        <a:stretch/>
      </xdr:blipFill>
      <xdr:spPr bwMode="auto">
        <a:xfrm>
          <a:off x="7993747" y="6835"/>
          <a:ext cx="4798328" cy="81231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4534407</xdr:colOff>
      <xdr:row>1</xdr:row>
      <xdr:rowOff>95512</xdr:rowOff>
    </xdr:from>
    <xdr:to>
      <xdr:col>3</xdr:col>
      <xdr:colOff>2475805</xdr:colOff>
      <xdr:row>3</xdr:row>
      <xdr:rowOff>135530</xdr:rowOff>
    </xdr:to>
    <xdr:pic>
      <xdr:nvPicPr>
        <xdr:cNvPr id="37" name="shpBeeldmerk">
          <a:extLst>
            <a:ext uri="{FF2B5EF4-FFF2-40B4-BE49-F238E27FC236}">
              <a16:creationId xmlns:a16="http://schemas.microsoft.com/office/drawing/2014/main" id="{00000000-0008-0000-0200-00002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291" t="28824" r="13229"/>
        <a:stretch/>
      </xdr:blipFill>
      <xdr:spPr bwMode="auto">
        <a:xfrm>
          <a:off x="4715382" y="295537"/>
          <a:ext cx="4030248" cy="1036333"/>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3</xdr:col>
          <xdr:colOff>180975</xdr:colOff>
          <xdr:row>7</xdr:row>
          <xdr:rowOff>361950</xdr:rowOff>
        </xdr:from>
        <xdr:to>
          <xdr:col>3</xdr:col>
          <xdr:colOff>714375</xdr:colOff>
          <xdr:row>7</xdr:row>
          <xdr:rowOff>647700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819150</xdr:colOff>
          <xdr:row>7</xdr:row>
          <xdr:rowOff>361950</xdr:rowOff>
        </xdr:from>
        <xdr:to>
          <xdr:col>3</xdr:col>
          <xdr:colOff>1390650</xdr:colOff>
          <xdr:row>7</xdr:row>
          <xdr:rowOff>666750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SBP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1362075</xdr:colOff>
          <xdr:row>7</xdr:row>
          <xdr:rowOff>371475</xdr:rowOff>
        </xdr:from>
        <xdr:to>
          <xdr:col>3</xdr:col>
          <xdr:colOff>2047875</xdr:colOff>
          <xdr:row>7</xdr:row>
          <xdr:rowOff>657225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3D-UHRS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7</xdr:row>
          <xdr:rowOff>381000</xdr:rowOff>
        </xdr:from>
        <xdr:to>
          <xdr:col>5</xdr:col>
          <xdr:colOff>638175</xdr:colOff>
          <xdr:row>7</xdr:row>
          <xdr:rowOff>695325</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7</xdr:row>
          <xdr:rowOff>381000</xdr:rowOff>
        </xdr:from>
        <xdr:to>
          <xdr:col>5</xdr:col>
          <xdr:colOff>1333500</xdr:colOff>
          <xdr:row>7</xdr:row>
          <xdr:rowOff>685800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1419225</xdr:colOff>
          <xdr:row>7</xdr:row>
          <xdr:rowOff>381000</xdr:rowOff>
        </xdr:from>
        <xdr:to>
          <xdr:col>5</xdr:col>
          <xdr:colOff>2181225</xdr:colOff>
          <xdr:row>7</xdr:row>
          <xdr:rowOff>685800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3D-UHRS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142875</xdr:colOff>
          <xdr:row>7</xdr:row>
          <xdr:rowOff>381000</xdr:rowOff>
        </xdr:from>
        <xdr:to>
          <xdr:col>7</xdr:col>
          <xdr:colOff>638175</xdr:colOff>
          <xdr:row>7</xdr:row>
          <xdr:rowOff>695325</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828675</xdr:colOff>
          <xdr:row>7</xdr:row>
          <xdr:rowOff>381000</xdr:rowOff>
        </xdr:from>
        <xdr:to>
          <xdr:col>7</xdr:col>
          <xdr:colOff>1333500</xdr:colOff>
          <xdr:row>7</xdr:row>
          <xdr:rowOff>685800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1419225</xdr:colOff>
          <xdr:row>7</xdr:row>
          <xdr:rowOff>381000</xdr:rowOff>
        </xdr:from>
        <xdr:to>
          <xdr:col>7</xdr:col>
          <xdr:colOff>2171700</xdr:colOff>
          <xdr:row>7</xdr:row>
          <xdr:rowOff>685800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3D-UHRS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142875</xdr:colOff>
          <xdr:row>7</xdr:row>
          <xdr:rowOff>381000</xdr:rowOff>
        </xdr:from>
        <xdr:to>
          <xdr:col>9</xdr:col>
          <xdr:colOff>638175</xdr:colOff>
          <xdr:row>7</xdr:row>
          <xdr:rowOff>695325</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MBES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828675</xdr:colOff>
          <xdr:row>7</xdr:row>
          <xdr:rowOff>381000</xdr:rowOff>
        </xdr:from>
        <xdr:to>
          <xdr:col>9</xdr:col>
          <xdr:colOff>1333500</xdr:colOff>
          <xdr:row>7</xdr:row>
          <xdr:rowOff>685800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SBP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1419225</xdr:colOff>
          <xdr:row>7</xdr:row>
          <xdr:rowOff>381000</xdr:rowOff>
        </xdr:from>
        <xdr:to>
          <xdr:col>9</xdr:col>
          <xdr:colOff>2181225</xdr:colOff>
          <xdr:row>7</xdr:row>
          <xdr:rowOff>685800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nl-NL" sz="800" b="0" i="0" u="none" strike="noStrike" baseline="0">
                  <a:solidFill>
                    <a:srgbClr val="000000"/>
                  </a:solidFill>
                  <a:latin typeface="Segoe UI"/>
                  <a:cs typeface="Segoe UI"/>
                </a:rPr>
                <a:t>3D-UHRS</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S80"/>
  <sheetViews>
    <sheetView tabSelected="1" topLeftCell="A3" zoomScaleNormal="100" zoomScaleSheetLayoutView="115" workbookViewId="0">
      <selection activeCell="D14" sqref="D14"/>
    </sheetView>
  </sheetViews>
  <sheetFormatPr defaultColWidth="9.28515625" defaultRowHeight="15" outlineLevelRow="1"/>
  <cols>
    <col min="1" max="1" width="4.28515625" style="2" customWidth="1"/>
    <col min="2" max="2" width="14.42578125" style="2" bestFit="1" customWidth="1"/>
    <col min="3" max="3" width="24.7109375" style="2" customWidth="1"/>
    <col min="4" max="4" width="47.42578125" style="2" bestFit="1" customWidth="1"/>
    <col min="5" max="5" width="5.7109375" style="86" bestFit="1" customWidth="1"/>
    <col min="6" max="6" width="36.85546875" style="2" customWidth="1"/>
    <col min="7" max="7" width="5.28515625" style="2" bestFit="1" customWidth="1"/>
    <col min="8" max="8" width="7.7109375" style="2" bestFit="1" customWidth="1"/>
    <col min="9" max="9" width="67" style="2" customWidth="1"/>
    <col min="10" max="10" width="5.28515625" style="2" customWidth="1"/>
    <col min="11" max="11" width="25.7109375" style="2" customWidth="1"/>
    <col min="12" max="12" width="75.42578125" style="2" customWidth="1"/>
    <col min="13" max="13" width="27.7109375" style="2" bestFit="1" customWidth="1"/>
    <col min="14" max="14" width="24" style="2" customWidth="1"/>
    <col min="15" max="15" width="9.28515625" style="2" customWidth="1"/>
    <col min="16" max="16" width="58.140625" style="2" customWidth="1"/>
    <col min="17" max="17" width="55.42578125" style="2" bestFit="1" customWidth="1"/>
    <col min="18" max="18" width="36.42578125" style="2" bestFit="1" customWidth="1"/>
    <col min="19" max="19" width="26.7109375" style="2" bestFit="1" customWidth="1"/>
    <col min="20" max="16384" width="9.28515625" style="2"/>
  </cols>
  <sheetData>
    <row r="2" spans="2:19">
      <c r="B2" s="133" t="s">
        <v>167</v>
      </c>
      <c r="C2" s="133"/>
      <c r="D2" s="133"/>
      <c r="E2" s="133"/>
      <c r="F2" s="133"/>
      <c r="G2" s="133"/>
      <c r="H2" s="133"/>
      <c r="I2" s="133"/>
      <c r="J2" s="133"/>
      <c r="K2" s="133"/>
      <c r="L2" s="106"/>
      <c r="M2" s="106"/>
      <c r="N2" s="106"/>
      <c r="O2" s="106"/>
    </row>
    <row r="3" spans="2:19" ht="372.6" customHeight="1">
      <c r="B3" s="127" t="s">
        <v>168</v>
      </c>
      <c r="C3" s="128"/>
      <c r="D3" s="128"/>
      <c r="E3" s="128"/>
      <c r="F3" s="128"/>
      <c r="G3" s="128"/>
      <c r="H3" s="128"/>
      <c r="I3" s="128"/>
      <c r="J3" s="128"/>
      <c r="K3" s="128"/>
      <c r="L3" s="128"/>
      <c r="M3" s="128"/>
      <c r="N3" s="128"/>
      <c r="O3" s="109" t="s">
        <v>0</v>
      </c>
    </row>
    <row r="4" spans="2:19">
      <c r="B4" s="109"/>
      <c r="C4" s="109"/>
      <c r="D4" s="109"/>
      <c r="E4" s="87"/>
      <c r="F4" s="109"/>
      <c r="G4" s="109"/>
      <c r="H4" s="109"/>
      <c r="I4" s="109"/>
      <c r="J4" s="109"/>
      <c r="K4" s="109"/>
      <c r="L4" s="109"/>
      <c r="M4" s="109"/>
      <c r="N4" s="109"/>
      <c r="O4" s="109"/>
    </row>
    <row r="5" spans="2:19" s="83" customFormat="1" ht="48.75" customHeight="1">
      <c r="B5" s="135"/>
      <c r="C5" s="108" t="s">
        <v>1</v>
      </c>
      <c r="D5" s="134" t="s">
        <v>2</v>
      </c>
      <c r="E5" s="134" t="s">
        <v>3</v>
      </c>
      <c r="F5" s="134"/>
      <c r="G5" s="136" t="s">
        <v>4</v>
      </c>
      <c r="H5" s="137"/>
      <c r="I5" s="138"/>
      <c r="J5" s="136" t="s">
        <v>5</v>
      </c>
      <c r="K5" s="138"/>
      <c r="L5" s="82" t="s">
        <v>6</v>
      </c>
      <c r="M5" s="82" t="s">
        <v>7</v>
      </c>
      <c r="N5" s="82" t="s">
        <v>8</v>
      </c>
      <c r="R5" s="75"/>
    </row>
    <row r="6" spans="2:19" s="83" customFormat="1" ht="25.5">
      <c r="B6" s="135"/>
      <c r="C6" s="107"/>
      <c r="D6" s="134"/>
      <c r="E6" s="88" t="s">
        <v>9</v>
      </c>
      <c r="F6" s="84" t="s">
        <v>10</v>
      </c>
      <c r="G6" s="84" t="s">
        <v>11</v>
      </c>
      <c r="H6" s="84" t="s">
        <v>12</v>
      </c>
      <c r="I6" s="84" t="s">
        <v>13</v>
      </c>
      <c r="J6" s="84" t="s">
        <v>11</v>
      </c>
      <c r="K6" s="84" t="s">
        <v>14</v>
      </c>
      <c r="L6" s="85" t="s">
        <v>15</v>
      </c>
      <c r="M6" s="85"/>
      <c r="N6" s="85"/>
      <c r="R6" s="75"/>
    </row>
    <row r="7" spans="2:19" s="3" customFormat="1">
      <c r="B7" s="31" t="s">
        <v>16</v>
      </c>
      <c r="C7" s="32"/>
      <c r="D7" s="32"/>
      <c r="E7" s="89"/>
      <c r="F7" s="33"/>
      <c r="G7" s="33"/>
      <c r="H7" s="33"/>
      <c r="I7" s="33"/>
      <c r="J7" s="33"/>
      <c r="K7" s="33"/>
      <c r="L7" s="78"/>
      <c r="M7" s="78"/>
      <c r="N7" s="78"/>
      <c r="R7" s="75"/>
    </row>
    <row r="8" spans="2:19" s="1" customFormat="1" ht="25.5">
      <c r="B8" s="74" t="s">
        <v>17</v>
      </c>
      <c r="C8" s="113" t="str">
        <f>"Name "&amp;B8</f>
        <v>Name A.1</v>
      </c>
      <c r="D8" s="114" t="s">
        <v>18</v>
      </c>
      <c r="E8" s="90">
        <f>IF(ISBLANK(F8),"",INDEX(INFO!$A$15:$B$19,MATCH(F8,INFO!$A$15:$A$19,FALSE),2))</f>
        <v>100</v>
      </c>
      <c r="F8" s="115" t="s">
        <v>19</v>
      </c>
      <c r="G8" s="90">
        <f>IF(ISBLANK(H8),"",INDEX(INFO!$A$22:$B$27,MATCH(H8,INFO!$A$22:$A$27,FALSE),2))</f>
        <v>100</v>
      </c>
      <c r="H8" s="118" t="s">
        <v>20</v>
      </c>
      <c r="I8" s="115" t="s">
        <v>21</v>
      </c>
      <c r="J8" s="90">
        <f>IF(ISBLANK(K8),"",INDEX(INFO!$A$30:$B$35,MATCH(K8,INFO!$A$30:$A$35,FALSE),2))</f>
        <v>100</v>
      </c>
      <c r="K8" s="118" t="s">
        <v>22</v>
      </c>
      <c r="L8" s="115"/>
      <c r="M8" s="90">
        <f>IF(OR(ISBLANK(F8),ISBLANK(G8),ISBLANK(J8)),"",AVERAGE(E8,H8,J8))</f>
        <v>100</v>
      </c>
      <c r="N8" s="129">
        <f>AVERAGEIF(M8:M17,"&lt;&gt;0")</f>
        <v>100</v>
      </c>
      <c r="R8" s="75"/>
    </row>
    <row r="9" spans="2:19" s="1" customFormat="1">
      <c r="B9" s="74" t="s">
        <v>23</v>
      </c>
      <c r="C9" s="113" t="str">
        <f t="shared" ref="C9:C17" si="0">"Name "&amp;B9</f>
        <v>Name A.2</v>
      </c>
      <c r="D9" s="114" t="s">
        <v>24</v>
      </c>
      <c r="E9" s="90" t="str">
        <f>IF(ISBLANK(F9),"",INDEX(INFO!$A$15:$B$19,MATCH(F9,INFO!$A$15:$A$19,FALSE),2))</f>
        <v/>
      </c>
      <c r="F9" s="115"/>
      <c r="G9" s="36" t="str">
        <f>IF(ISBLANK(H9),"",INDEX(INFO!$A$22:$B$27,MATCH(H9,INFO!$A$22:$A$27,FALSE),2))</f>
        <v/>
      </c>
      <c r="H9" s="119"/>
      <c r="I9" s="115"/>
      <c r="J9" s="36" t="str">
        <f>IF(ISBLANK(K9),"",INDEX(INFO!$A$30:$B$35,MATCH(K9,INFO!$A$30:$A$35,FALSE),2))</f>
        <v/>
      </c>
      <c r="K9" s="119"/>
      <c r="L9" s="115"/>
      <c r="M9" s="90" t="str">
        <f t="shared" ref="M9:M17" si="1">IF(OR(ISBLANK(F9),ISBLANK(G9),ISBLANK(J9)),"",AVERAGE(E9,H9,J9))</f>
        <v/>
      </c>
      <c r="N9" s="130"/>
      <c r="R9" s="75"/>
    </row>
    <row r="10" spans="2:19" s="1" customFormat="1">
      <c r="B10" s="74" t="s">
        <v>25</v>
      </c>
      <c r="C10" s="113" t="str">
        <f t="shared" si="0"/>
        <v>Name A.3</v>
      </c>
      <c r="D10" s="114" t="s">
        <v>26</v>
      </c>
      <c r="E10" s="90" t="str">
        <f>IF(ISBLANK(F10),"",INDEX(INFO!$A$15:$B$19,MATCH(F10,INFO!$A$15:$A$19,FALSE),2))</f>
        <v/>
      </c>
      <c r="F10" s="115"/>
      <c r="G10" s="36" t="str">
        <f>IF(ISBLANK(H10),"",INDEX(INFO!$A$22:$B$27,MATCH(H10,INFO!$A$22:$A$27,FALSE),2))</f>
        <v/>
      </c>
      <c r="H10" s="119"/>
      <c r="I10" s="115"/>
      <c r="J10" s="36" t="str">
        <f>IF(ISBLANK(K10),"",INDEX(INFO!$A$30:$B$35,MATCH(K10,INFO!$A$30:$A$35,FALSE),2))</f>
        <v/>
      </c>
      <c r="K10" s="119"/>
      <c r="L10" s="115"/>
      <c r="M10" s="90" t="str">
        <f t="shared" si="1"/>
        <v/>
      </c>
      <c r="N10" s="130"/>
      <c r="R10" s="75"/>
      <c r="S10" s="75"/>
    </row>
    <row r="11" spans="2:19" s="1" customFormat="1">
      <c r="B11" s="74" t="s">
        <v>27</v>
      </c>
      <c r="C11" s="113" t="str">
        <f t="shared" si="0"/>
        <v>Name A.4</v>
      </c>
      <c r="D11" s="114" t="s">
        <v>28</v>
      </c>
      <c r="E11" s="90" t="str">
        <f>IF(ISBLANK(F11),"",INDEX(INFO!$A$15:$B$19,MATCH(F11,INFO!$A$15:$A$19,FALSE),2))</f>
        <v/>
      </c>
      <c r="F11" s="115"/>
      <c r="G11" s="36" t="str">
        <f>IF(ISBLANK(H11),"",INDEX(INFO!$A$22:$B$27,MATCH(H11,INFO!$A$22:$A$27,FALSE),2))</f>
        <v/>
      </c>
      <c r="H11" s="119"/>
      <c r="I11" s="115"/>
      <c r="J11" s="36" t="str">
        <f>IF(ISBLANK(K11),"",INDEX(INFO!$A$30:$B$35,MATCH(K11,INFO!$A$30:$A$35,FALSE),2))</f>
        <v/>
      </c>
      <c r="K11" s="119"/>
      <c r="L11" s="115"/>
      <c r="M11" s="90" t="str">
        <f t="shared" si="1"/>
        <v/>
      </c>
      <c r="N11" s="130"/>
      <c r="R11" s="75"/>
      <c r="S11" s="75"/>
    </row>
    <row r="12" spans="2:19" s="1" customFormat="1">
      <c r="B12" s="74" t="s">
        <v>29</v>
      </c>
      <c r="C12" s="113" t="str">
        <f t="shared" si="0"/>
        <v>Name A.5</v>
      </c>
      <c r="D12" s="114" t="s">
        <v>30</v>
      </c>
      <c r="E12" s="90" t="str">
        <f>IF(ISBLANK(F12),"",INDEX(INFO!$A$15:$B$19,MATCH(F12,INFO!$A$15:$A$19,FALSE),2))</f>
        <v/>
      </c>
      <c r="F12" s="115"/>
      <c r="G12" s="36" t="str">
        <f>IF(ISBLANK(H12),"",INDEX(INFO!$A$22:$B$27,MATCH(H12,INFO!$A$22:$A$27,FALSE),2))</f>
        <v/>
      </c>
      <c r="H12" s="119"/>
      <c r="I12" s="115"/>
      <c r="J12" s="36" t="str">
        <f>IF(ISBLANK(K12),"",INDEX(INFO!$A$30:$B$35,MATCH(K12,INFO!$A$30:$A$35,FALSE),2))</f>
        <v/>
      </c>
      <c r="K12" s="119"/>
      <c r="L12" s="115"/>
      <c r="M12" s="90" t="str">
        <f t="shared" si="1"/>
        <v/>
      </c>
      <c r="N12" s="130"/>
      <c r="R12" s="75"/>
      <c r="S12" s="75"/>
    </row>
    <row r="13" spans="2:19" s="1" customFormat="1">
      <c r="B13" s="74" t="s">
        <v>31</v>
      </c>
      <c r="C13" s="113" t="str">
        <f t="shared" si="0"/>
        <v>Name A.6</v>
      </c>
      <c r="D13" s="114" t="s">
        <v>32</v>
      </c>
      <c r="E13" s="90" t="str">
        <f>IF(ISBLANK(F13),"",INDEX(INFO!$A$15:$B$19,MATCH(F13,INFO!$A$15:$A$19,FALSE),2))</f>
        <v/>
      </c>
      <c r="F13" s="115"/>
      <c r="G13" s="36" t="str">
        <f>IF(ISBLANK(H13),"",INDEX(INFO!$A$22:$B$27,MATCH(H13,INFO!$A$22:$A$27,FALSE),2))</f>
        <v/>
      </c>
      <c r="H13" s="119"/>
      <c r="I13" s="115"/>
      <c r="J13" s="36" t="str">
        <f>IF(ISBLANK(K13),"",INDEX(INFO!$A$30:$B$35,MATCH(K13,INFO!$A$30:$A$35,FALSE),2))</f>
        <v/>
      </c>
      <c r="K13" s="119"/>
      <c r="L13" s="115"/>
      <c r="M13" s="90" t="str">
        <f t="shared" si="1"/>
        <v/>
      </c>
      <c r="N13" s="130"/>
      <c r="R13" s="75"/>
      <c r="S13" s="75"/>
    </row>
    <row r="14" spans="2:19" s="1" customFormat="1">
      <c r="B14" s="74" t="s">
        <v>33</v>
      </c>
      <c r="C14" s="113" t="str">
        <f t="shared" si="0"/>
        <v>Name A.7</v>
      </c>
      <c r="D14" s="115"/>
      <c r="E14" s="90" t="str">
        <f>IF(ISBLANK(F14),"",INDEX(INFO!$A$15:$B$19,MATCH(F14,INFO!$A$15:$A$19,FALSE),2))</f>
        <v/>
      </c>
      <c r="F14" s="115"/>
      <c r="G14" s="36" t="str">
        <f>IF(ISBLANK(H14),"",INDEX(INFO!$A$22:$B$27,MATCH(H14,INFO!$A$22:$A$27,FALSE),2))</f>
        <v/>
      </c>
      <c r="H14" s="119"/>
      <c r="I14" s="115"/>
      <c r="J14" s="36" t="str">
        <f>IF(ISBLANK(K14),"",INDEX(INFO!$A$30:$B$35,MATCH(K14,INFO!$A$30:$A$35,FALSE),2))</f>
        <v/>
      </c>
      <c r="K14" s="119"/>
      <c r="L14" s="115"/>
      <c r="M14" s="90" t="str">
        <f t="shared" si="1"/>
        <v/>
      </c>
      <c r="N14" s="130"/>
      <c r="R14" s="75"/>
      <c r="S14" s="75"/>
    </row>
    <row r="15" spans="2:19" s="1" customFormat="1">
      <c r="B15" s="74" t="s">
        <v>34</v>
      </c>
      <c r="C15" s="113" t="str">
        <f t="shared" si="0"/>
        <v>Name A.8</v>
      </c>
      <c r="D15" s="115"/>
      <c r="E15" s="90" t="str">
        <f>IF(ISBLANK(F15),"",INDEX(INFO!$A$15:$B$19,MATCH(F15,INFO!$A$15:$A$19,FALSE),2))</f>
        <v/>
      </c>
      <c r="F15" s="115"/>
      <c r="G15" s="36" t="str">
        <f>IF(ISBLANK(H15),"",INDEX(INFO!$A$22:$B$27,MATCH(H15,INFO!$A$22:$A$27,FALSE),2))</f>
        <v/>
      </c>
      <c r="H15" s="119"/>
      <c r="I15" s="115"/>
      <c r="J15" s="36" t="str">
        <f>IF(ISBLANK(K15),"",INDEX(INFO!$A$30:$B$35,MATCH(K15,INFO!$A$30:$A$35,FALSE),2))</f>
        <v/>
      </c>
      <c r="K15" s="119"/>
      <c r="L15" s="115"/>
      <c r="M15" s="90" t="str">
        <f t="shared" si="1"/>
        <v/>
      </c>
      <c r="N15" s="130"/>
      <c r="R15" s="75"/>
      <c r="S15" s="75"/>
    </row>
    <row r="16" spans="2:19" s="1" customFormat="1">
      <c r="B16" s="74" t="s">
        <v>35</v>
      </c>
      <c r="C16" s="113" t="str">
        <f t="shared" si="0"/>
        <v>Name A.9</v>
      </c>
      <c r="D16" s="115"/>
      <c r="E16" s="90" t="str">
        <f>IF(ISBLANK(F16),"",INDEX(INFO!$A$15:$B$19,MATCH(F16,INFO!$A$15:$A$19,FALSE),2))</f>
        <v/>
      </c>
      <c r="F16" s="115"/>
      <c r="G16" s="36" t="str">
        <f>IF(ISBLANK(H16),"",INDEX(INFO!$A$22:$B$27,MATCH(H16,INFO!$A$22:$A$27,FALSE),2))</f>
        <v/>
      </c>
      <c r="H16" s="119"/>
      <c r="I16" s="115"/>
      <c r="J16" s="36" t="str">
        <f>IF(ISBLANK(K16),"",INDEX(INFO!$A$30:$B$35,MATCH(K16,INFO!$A$30:$A$35,FALSE),2))</f>
        <v/>
      </c>
      <c r="K16" s="119"/>
      <c r="L16" s="115"/>
      <c r="M16" s="90" t="str">
        <f t="shared" si="1"/>
        <v/>
      </c>
      <c r="N16" s="130"/>
      <c r="R16" s="75"/>
      <c r="S16" s="75"/>
    </row>
    <row r="17" spans="2:19" s="1" customFormat="1">
      <c r="B17" s="74" t="s">
        <v>36</v>
      </c>
      <c r="C17" s="113" t="str">
        <f t="shared" si="0"/>
        <v>Name A.10</v>
      </c>
      <c r="D17" s="115"/>
      <c r="E17" s="90" t="str">
        <f>IF(ISBLANK(F17),"",INDEX(INFO!$A$15:$B$19,MATCH(F17,INFO!$A$15:$A$19,FALSE),2))</f>
        <v/>
      </c>
      <c r="F17" s="115"/>
      <c r="G17" s="36" t="str">
        <f>IF(ISBLANK(H17),"",INDEX(INFO!$A$22:$B$27,MATCH(H17,INFO!$A$22:$A$27,FALSE),2))</f>
        <v/>
      </c>
      <c r="H17" s="119"/>
      <c r="I17" s="115"/>
      <c r="J17" s="36" t="str">
        <f>IF(ISBLANK(K17),"",INDEX(INFO!$A$30:$B$35,MATCH(K17,INFO!$A$30:$A$35,FALSE),2))</f>
        <v/>
      </c>
      <c r="K17" s="119"/>
      <c r="L17" s="115"/>
      <c r="M17" s="90" t="str">
        <f t="shared" si="1"/>
        <v/>
      </c>
      <c r="N17" s="131"/>
      <c r="R17" s="75"/>
      <c r="S17" s="75"/>
    </row>
    <row r="18" spans="2:19" s="1" customFormat="1" outlineLevel="1">
      <c r="B18" s="99" t="s">
        <v>37</v>
      </c>
      <c r="C18" s="116" t="str">
        <f>"Name "&amp;B18</f>
        <v>Name A.11</v>
      </c>
      <c r="D18" s="117"/>
      <c r="E18" s="100"/>
      <c r="F18" s="117"/>
      <c r="G18" s="100"/>
      <c r="H18" s="120"/>
      <c r="I18" s="117"/>
      <c r="J18" s="100"/>
      <c r="K18" s="120"/>
      <c r="L18" s="117"/>
      <c r="M18" s="100" t="str">
        <f>IF(OR(ISBLANK(F18),ISBLANK(G18),ISBLANK(J18)),"",AVERAGE(E18,H18,J18))</f>
        <v/>
      </c>
      <c r="N18" s="129"/>
      <c r="R18" s="75"/>
    </row>
    <row r="19" spans="2:19" s="1" customFormat="1" outlineLevel="1">
      <c r="B19" s="99" t="s">
        <v>38</v>
      </c>
      <c r="C19" s="116" t="str">
        <f t="shared" ref="C19:C27" si="2">"Name "&amp;B19</f>
        <v>Name A.12</v>
      </c>
      <c r="D19" s="117"/>
      <c r="E19" s="100"/>
      <c r="F19" s="117"/>
      <c r="G19" s="101"/>
      <c r="H19" s="120"/>
      <c r="I19" s="117"/>
      <c r="J19" s="101"/>
      <c r="K19" s="120"/>
      <c r="L19" s="117"/>
      <c r="M19" s="100" t="str">
        <f t="shared" ref="M19:M27" si="3">IF(OR(ISBLANK(F19),ISBLANK(G19),ISBLANK(J19)),"",AVERAGE(E19,H19,J19))</f>
        <v/>
      </c>
      <c r="N19" s="130"/>
      <c r="R19" s="75"/>
    </row>
    <row r="20" spans="2:19" s="1" customFormat="1" outlineLevel="1">
      <c r="B20" s="99" t="s">
        <v>39</v>
      </c>
      <c r="C20" s="116" t="str">
        <f t="shared" si="2"/>
        <v>Name A.13</v>
      </c>
      <c r="D20" s="117"/>
      <c r="E20" s="100" t="str">
        <f>IF(ISBLANK(F20),"",INDEX(INFO!$A$15:$B$19,MATCH(F20,INFO!$A$15:$A$19,FALSE),2))</f>
        <v/>
      </c>
      <c r="F20" s="117"/>
      <c r="G20" s="101" t="str">
        <f>IF(ISBLANK(H20),"",INDEX(INFO!$A$22:$B$27,MATCH(H20,INFO!$A$22:$A$27,FALSE),2))</f>
        <v/>
      </c>
      <c r="H20" s="120"/>
      <c r="I20" s="117"/>
      <c r="J20" s="101" t="str">
        <f>IF(ISBLANK(K20),"",INDEX(INFO!$A$30:$B$35,MATCH(K20,INFO!$A$30:$A$35,FALSE),2))</f>
        <v/>
      </c>
      <c r="K20" s="120"/>
      <c r="L20" s="117"/>
      <c r="M20" s="100" t="str">
        <f t="shared" si="3"/>
        <v/>
      </c>
      <c r="N20" s="130"/>
      <c r="R20" s="75"/>
      <c r="S20" s="75"/>
    </row>
    <row r="21" spans="2:19" s="1" customFormat="1" outlineLevel="1">
      <c r="B21" s="99" t="s">
        <v>40</v>
      </c>
      <c r="C21" s="116" t="str">
        <f t="shared" si="2"/>
        <v>Name A.14</v>
      </c>
      <c r="D21" s="117"/>
      <c r="E21" s="100" t="str">
        <f>IF(ISBLANK(F21),"",INDEX(INFO!$A$15:$B$19,MATCH(F21,INFO!$A$15:$A$19,FALSE),2))</f>
        <v/>
      </c>
      <c r="F21" s="117"/>
      <c r="G21" s="101" t="str">
        <f>IF(ISBLANK(H21),"",INDEX(INFO!$A$22:$B$27,MATCH(H21,INFO!$A$22:$A$27,FALSE),2))</f>
        <v/>
      </c>
      <c r="H21" s="120"/>
      <c r="I21" s="117"/>
      <c r="J21" s="101" t="str">
        <f>IF(ISBLANK(K21),"",INDEX(INFO!$A$30:$B$35,MATCH(K21,INFO!$A$30:$A$35,FALSE),2))</f>
        <v/>
      </c>
      <c r="K21" s="120"/>
      <c r="L21" s="117"/>
      <c r="M21" s="100" t="str">
        <f t="shared" si="3"/>
        <v/>
      </c>
      <c r="N21" s="130"/>
      <c r="R21" s="75"/>
      <c r="S21" s="75"/>
    </row>
    <row r="22" spans="2:19" s="1" customFormat="1" outlineLevel="1">
      <c r="B22" s="99" t="s">
        <v>41</v>
      </c>
      <c r="C22" s="116" t="str">
        <f t="shared" si="2"/>
        <v>Name A.15</v>
      </c>
      <c r="D22" s="117"/>
      <c r="E22" s="100" t="str">
        <f>IF(ISBLANK(F22),"",INDEX(INFO!$A$15:$B$19,MATCH(F22,INFO!$A$15:$A$19,FALSE),2))</f>
        <v/>
      </c>
      <c r="F22" s="117"/>
      <c r="G22" s="101" t="str">
        <f>IF(ISBLANK(H22),"",INDEX(INFO!$A$22:$B$27,MATCH(H22,INFO!$A$22:$A$27,FALSE),2))</f>
        <v/>
      </c>
      <c r="H22" s="120"/>
      <c r="I22" s="117"/>
      <c r="J22" s="101" t="str">
        <f>IF(ISBLANK(K22),"",INDEX(INFO!$A$30:$B$35,MATCH(K22,INFO!$A$30:$A$35,FALSE),2))</f>
        <v/>
      </c>
      <c r="K22" s="120"/>
      <c r="L22" s="117"/>
      <c r="M22" s="100" t="str">
        <f t="shared" si="3"/>
        <v/>
      </c>
      <c r="N22" s="130"/>
      <c r="R22" s="75"/>
      <c r="S22" s="75"/>
    </row>
    <row r="23" spans="2:19" s="1" customFormat="1" outlineLevel="1">
      <c r="B23" s="99" t="s">
        <v>42</v>
      </c>
      <c r="C23" s="116" t="str">
        <f t="shared" si="2"/>
        <v>Name A.16</v>
      </c>
      <c r="D23" s="117"/>
      <c r="E23" s="100" t="str">
        <f>IF(ISBLANK(F23),"",INDEX(INFO!$A$15:$B$19,MATCH(F23,INFO!$A$15:$A$19,FALSE),2))</f>
        <v/>
      </c>
      <c r="F23" s="117"/>
      <c r="G23" s="101" t="str">
        <f>IF(ISBLANK(H23),"",INDEX(INFO!$A$22:$B$27,MATCH(H23,INFO!$A$22:$A$27,FALSE),2))</f>
        <v/>
      </c>
      <c r="H23" s="120"/>
      <c r="I23" s="117"/>
      <c r="J23" s="101" t="str">
        <f>IF(ISBLANK(K23),"",INDEX(INFO!$A$30:$B$35,MATCH(K23,INFO!$A$30:$A$35,FALSE),2))</f>
        <v/>
      </c>
      <c r="K23" s="120"/>
      <c r="L23" s="117"/>
      <c r="M23" s="100" t="str">
        <f t="shared" si="3"/>
        <v/>
      </c>
      <c r="N23" s="130"/>
      <c r="R23" s="75"/>
      <c r="S23" s="75"/>
    </row>
    <row r="24" spans="2:19" s="1" customFormat="1" outlineLevel="1">
      <c r="B24" s="99" t="s">
        <v>43</v>
      </c>
      <c r="C24" s="116" t="str">
        <f t="shared" si="2"/>
        <v>Name A.17</v>
      </c>
      <c r="D24" s="117"/>
      <c r="E24" s="100" t="str">
        <f>IF(ISBLANK(F24),"",INDEX(INFO!$A$15:$B$19,MATCH(F24,INFO!$A$15:$A$19,FALSE),2))</f>
        <v/>
      </c>
      <c r="F24" s="117"/>
      <c r="G24" s="101" t="str">
        <f>IF(ISBLANK(H24),"",INDEX(INFO!$A$22:$B$27,MATCH(H24,INFO!$A$22:$A$27,FALSE),2))</f>
        <v/>
      </c>
      <c r="H24" s="120"/>
      <c r="I24" s="117"/>
      <c r="J24" s="101" t="str">
        <f>IF(ISBLANK(K24),"",INDEX(INFO!$A$30:$B$35,MATCH(K24,INFO!$A$30:$A$35,FALSE),2))</f>
        <v/>
      </c>
      <c r="K24" s="120"/>
      <c r="L24" s="117"/>
      <c r="M24" s="100" t="str">
        <f t="shared" si="3"/>
        <v/>
      </c>
      <c r="N24" s="130"/>
      <c r="R24" s="75"/>
      <c r="S24" s="75"/>
    </row>
    <row r="25" spans="2:19" s="1" customFormat="1" outlineLevel="1">
      <c r="B25" s="99" t="s">
        <v>44</v>
      </c>
      <c r="C25" s="116" t="str">
        <f t="shared" si="2"/>
        <v>Name A.18</v>
      </c>
      <c r="D25" s="117"/>
      <c r="E25" s="100" t="str">
        <f>IF(ISBLANK(F25),"",INDEX(INFO!$A$15:$B$19,MATCH(F25,INFO!$A$15:$A$19,FALSE),2))</f>
        <v/>
      </c>
      <c r="F25" s="117"/>
      <c r="G25" s="101" t="str">
        <f>IF(ISBLANK(H25),"",INDEX(INFO!$A$22:$B$27,MATCH(H25,INFO!$A$22:$A$27,FALSE),2))</f>
        <v/>
      </c>
      <c r="H25" s="120"/>
      <c r="I25" s="117"/>
      <c r="J25" s="101" t="str">
        <f>IF(ISBLANK(K25),"",INDEX(INFO!$A$30:$B$35,MATCH(K25,INFO!$A$30:$A$35,FALSE),2))</f>
        <v/>
      </c>
      <c r="K25" s="120"/>
      <c r="L25" s="117"/>
      <c r="M25" s="100" t="str">
        <f t="shared" si="3"/>
        <v/>
      </c>
      <c r="N25" s="130"/>
      <c r="R25" s="75"/>
      <c r="S25" s="75"/>
    </row>
    <row r="26" spans="2:19" s="1" customFormat="1" outlineLevel="1">
      <c r="B26" s="99" t="s">
        <v>45</v>
      </c>
      <c r="C26" s="116" t="str">
        <f t="shared" si="2"/>
        <v>Name A.19</v>
      </c>
      <c r="D26" s="117"/>
      <c r="E26" s="100" t="str">
        <f>IF(ISBLANK(F26),"",INDEX(INFO!$A$15:$B$19,MATCH(F26,INFO!$A$15:$A$19,FALSE),2))</f>
        <v/>
      </c>
      <c r="F26" s="117"/>
      <c r="G26" s="101" t="str">
        <f>IF(ISBLANK(H26),"",INDEX(INFO!$A$22:$B$27,MATCH(H26,INFO!$A$22:$A$27,FALSE),2))</f>
        <v/>
      </c>
      <c r="H26" s="120"/>
      <c r="I26" s="117"/>
      <c r="J26" s="101" t="str">
        <f>IF(ISBLANK(K26),"",INDEX(INFO!$A$30:$B$35,MATCH(K26,INFO!$A$30:$A$35,FALSE),2))</f>
        <v/>
      </c>
      <c r="K26" s="120"/>
      <c r="L26" s="117"/>
      <c r="M26" s="100" t="str">
        <f t="shared" si="3"/>
        <v/>
      </c>
      <c r="N26" s="130"/>
      <c r="R26" s="75"/>
      <c r="S26" s="75"/>
    </row>
    <row r="27" spans="2:19" s="1" customFormat="1" outlineLevel="1">
      <c r="B27" s="99" t="s">
        <v>46</v>
      </c>
      <c r="C27" s="116" t="str">
        <f t="shared" si="2"/>
        <v>Name A.20</v>
      </c>
      <c r="D27" s="117"/>
      <c r="E27" s="100" t="str">
        <f>IF(ISBLANK(F27),"",INDEX(INFO!$A$15:$B$19,MATCH(F27,INFO!$A$15:$A$19,FALSE),2))</f>
        <v/>
      </c>
      <c r="F27" s="117"/>
      <c r="G27" s="101" t="str">
        <f>IF(ISBLANK(H27),"",INDEX(INFO!$A$22:$B$27,MATCH(H27,INFO!$A$22:$A$27,FALSE),2))</f>
        <v/>
      </c>
      <c r="H27" s="120"/>
      <c r="I27" s="117"/>
      <c r="J27" s="101" t="str">
        <f>IF(ISBLANK(K27),"",INDEX(INFO!$A$30:$B$35,MATCH(K27,INFO!$A$30:$A$35,FALSE),2))</f>
        <v/>
      </c>
      <c r="K27" s="120"/>
      <c r="L27" s="117"/>
      <c r="M27" s="100" t="str">
        <f t="shared" si="3"/>
        <v/>
      </c>
      <c r="N27" s="131"/>
      <c r="R27" s="75"/>
      <c r="S27" s="75"/>
    </row>
    <row r="28" spans="2:19" s="1" customFormat="1">
      <c r="B28" s="31" t="s">
        <v>47</v>
      </c>
      <c r="C28" s="32"/>
      <c r="D28" s="32"/>
      <c r="E28" s="89"/>
      <c r="F28" s="33"/>
      <c r="G28" s="33"/>
      <c r="H28" s="33"/>
      <c r="I28" s="33"/>
      <c r="J28" s="33"/>
      <c r="K28" s="33"/>
      <c r="L28" s="33"/>
      <c r="M28" s="33"/>
      <c r="N28" s="33"/>
      <c r="R28" s="75"/>
      <c r="S28" s="75"/>
    </row>
    <row r="29" spans="2:19" s="1" customFormat="1" ht="25.5">
      <c r="B29" s="74" t="s">
        <v>48</v>
      </c>
      <c r="C29" s="113" t="str">
        <f t="shared" ref="C29:C38" si="4">"Name "&amp;B29</f>
        <v>Name B.1</v>
      </c>
      <c r="D29" s="114" t="s">
        <v>49</v>
      </c>
      <c r="E29" s="90">
        <f>IF(ISBLANK(F29),"",INDEX(INFO!$A$15:$B$19,MATCH(F29,INFO!$A$15:$A$19,FALSE),2))</f>
        <v>40</v>
      </c>
      <c r="F29" s="115" t="s">
        <v>148</v>
      </c>
      <c r="G29" s="36">
        <f>IF(ISBLANK(H29),"",INDEX(INFO!$A$22:$B$27,MATCH(H29,INFO!$A$22:$A$27,FALSE),2))</f>
        <v>50</v>
      </c>
      <c r="H29" s="119" t="s">
        <v>151</v>
      </c>
      <c r="I29" s="115" t="s">
        <v>21</v>
      </c>
      <c r="J29" s="36">
        <f>IF(ISBLANK(K29),"",INDEX(INFO!$A$30:$B$35,MATCH(K29,INFO!$A$30:$A$35,FALSE),2))</f>
        <v>50</v>
      </c>
      <c r="K29" s="119" t="s">
        <v>157</v>
      </c>
      <c r="L29" s="115"/>
      <c r="M29" s="90">
        <f t="shared" ref="M29:M38" si="5">IF(OR(ISBLANK(F29),ISBLANK(G29),ISBLANK(J29)),"",AVERAGE(E29,H29,J29))</f>
        <v>45</v>
      </c>
      <c r="N29" s="129">
        <f>AVERAGE(M29:M38)</f>
        <v>45</v>
      </c>
      <c r="R29" s="75"/>
      <c r="S29" s="75"/>
    </row>
    <row r="30" spans="2:19" s="1" customFormat="1">
      <c r="B30" s="74" t="s">
        <v>51</v>
      </c>
      <c r="C30" s="113" t="str">
        <f t="shared" si="4"/>
        <v>Name B.2</v>
      </c>
      <c r="D30" s="114" t="s">
        <v>49</v>
      </c>
      <c r="E30" s="90" t="str">
        <f>IF(ISBLANK(F30),"",INDEX(INFO!$A$15:$B$19,MATCH(F30,INFO!$A$15:$A$19,FALSE),2))</f>
        <v/>
      </c>
      <c r="F30" s="115"/>
      <c r="G30" s="36" t="str">
        <f>IF(ISBLANK(H30),"",INDEX(INFO!$A$22:$B$27,MATCH(H30,INFO!$A$22:$A$27,FALSE),2))</f>
        <v/>
      </c>
      <c r="H30" s="119"/>
      <c r="I30" s="115"/>
      <c r="J30" s="36" t="str">
        <f>IF(ISBLANK(K30),"",INDEX(INFO!$A$30:$B$35,MATCH(K30,INFO!$A$30:$A$35,FALSE),2))</f>
        <v/>
      </c>
      <c r="K30" s="119"/>
      <c r="L30" s="115"/>
      <c r="M30" s="90" t="str">
        <f t="shared" si="5"/>
        <v/>
      </c>
      <c r="N30" s="130"/>
      <c r="R30" s="75"/>
      <c r="S30" s="75"/>
    </row>
    <row r="31" spans="2:19" s="1" customFormat="1">
      <c r="B31" s="74" t="s">
        <v>52</v>
      </c>
      <c r="C31" s="113" t="str">
        <f t="shared" si="4"/>
        <v>Name B.3</v>
      </c>
      <c r="D31" s="114" t="s">
        <v>53</v>
      </c>
      <c r="E31" s="90" t="str">
        <f>IF(ISBLANK(F31),"",INDEX(INFO!$A$15:$B$19,MATCH(F31,INFO!$A$15:$A$19,FALSE),2))</f>
        <v/>
      </c>
      <c r="F31" s="115"/>
      <c r="G31" s="36" t="str">
        <f>IF(ISBLANK(H31),"",INDEX(INFO!$A$22:$B$27,MATCH(H31,INFO!$A$22:$A$27,FALSE),2))</f>
        <v/>
      </c>
      <c r="H31" s="119"/>
      <c r="I31" s="115"/>
      <c r="J31" s="36" t="str">
        <f>IF(ISBLANK(K31),"",INDEX(INFO!$A$30:$B$35,MATCH(K31,INFO!$A$30:$A$35,FALSE),2))</f>
        <v/>
      </c>
      <c r="K31" s="119"/>
      <c r="L31" s="115"/>
      <c r="M31" s="90" t="str">
        <f t="shared" si="5"/>
        <v/>
      </c>
      <c r="N31" s="130"/>
      <c r="S31" s="75"/>
    </row>
    <row r="32" spans="2:19" s="1" customFormat="1">
      <c r="B32" s="74" t="s">
        <v>54</v>
      </c>
      <c r="C32" s="113" t="str">
        <f t="shared" si="4"/>
        <v>Name B.4</v>
      </c>
      <c r="D32" s="114" t="s">
        <v>53</v>
      </c>
      <c r="E32" s="90" t="str">
        <f>IF(ISBLANK(F32),"",INDEX(INFO!$A$15:$B$19,MATCH(F32,INFO!$A$15:$A$19,FALSE),2))</f>
        <v/>
      </c>
      <c r="F32" s="115"/>
      <c r="G32" s="36" t="str">
        <f>IF(ISBLANK(H32),"",INDEX(INFO!$A$22:$B$27,MATCH(H32,INFO!$A$22:$A$27,FALSE),2))</f>
        <v/>
      </c>
      <c r="H32" s="119"/>
      <c r="I32" s="115"/>
      <c r="J32" s="36" t="str">
        <f>IF(ISBLANK(K32),"",INDEX(INFO!$A$30:$B$35,MATCH(K32,INFO!$A$30:$A$35,FALSE),2))</f>
        <v/>
      </c>
      <c r="K32" s="119"/>
      <c r="L32" s="115"/>
      <c r="M32" s="90" t="str">
        <f t="shared" si="5"/>
        <v/>
      </c>
      <c r="N32" s="130"/>
      <c r="S32" s="75"/>
    </row>
    <row r="33" spans="2:19" s="1" customFormat="1">
      <c r="B33" s="74" t="s">
        <v>55</v>
      </c>
      <c r="C33" s="113" t="str">
        <f t="shared" si="4"/>
        <v>Name B.5</v>
      </c>
      <c r="D33" s="114" t="s">
        <v>56</v>
      </c>
      <c r="E33" s="90" t="str">
        <f>IF(ISBLANK(F33),"",INDEX(INFO!$A$15:$B$19,MATCH(F33,INFO!$A$15:$A$19,FALSE),2))</f>
        <v/>
      </c>
      <c r="F33" s="115"/>
      <c r="G33" s="36" t="str">
        <f>IF(ISBLANK(H33),"",INDEX(INFO!$A$22:$B$27,MATCH(H33,INFO!$A$22:$A$27,FALSE),2))</f>
        <v/>
      </c>
      <c r="H33" s="119"/>
      <c r="I33" s="115"/>
      <c r="J33" s="36" t="str">
        <f>IF(ISBLANK(K33),"",INDEX(INFO!$A$30:$B$35,MATCH(K33,INFO!$A$30:$A$35,FALSE),2))</f>
        <v/>
      </c>
      <c r="K33" s="119"/>
      <c r="L33" s="115"/>
      <c r="M33" s="90" t="str">
        <f t="shared" si="5"/>
        <v/>
      </c>
      <c r="N33" s="130"/>
      <c r="R33" s="80"/>
      <c r="S33" s="75"/>
    </row>
    <row r="34" spans="2:19" s="1" customFormat="1">
      <c r="B34" s="74" t="s">
        <v>57</v>
      </c>
      <c r="C34" s="113" t="str">
        <f t="shared" si="4"/>
        <v>Name B.6</v>
      </c>
      <c r="D34" s="114" t="s">
        <v>56</v>
      </c>
      <c r="E34" s="90" t="str">
        <f>IF(ISBLANK(F34),"",INDEX(INFO!$A$15:$B$19,MATCH(F34,INFO!$A$15:$A$19,FALSE),2))</f>
        <v/>
      </c>
      <c r="F34" s="115"/>
      <c r="G34" s="36" t="str">
        <f>IF(ISBLANK(H34),"",INDEX(INFO!$A$22:$B$27,MATCH(H34,INFO!$A$22:$A$27,FALSE),2))</f>
        <v/>
      </c>
      <c r="H34" s="119"/>
      <c r="I34" s="115"/>
      <c r="J34" s="36" t="str">
        <f>IF(ISBLANK(K34),"",INDEX(INFO!$A$30:$B$35,MATCH(K34,INFO!$A$30:$A$35,FALSE),2))</f>
        <v/>
      </c>
      <c r="K34" s="119"/>
      <c r="L34" s="115"/>
      <c r="M34" s="90" t="str">
        <f t="shared" si="5"/>
        <v/>
      </c>
      <c r="N34" s="130"/>
      <c r="R34" s="80"/>
    </row>
    <row r="35" spans="2:19" s="1" customFormat="1">
      <c r="B35" s="74" t="s">
        <v>58</v>
      </c>
      <c r="C35" s="113" t="str">
        <f t="shared" si="4"/>
        <v>Name B.7</v>
      </c>
      <c r="D35" s="114" t="s">
        <v>59</v>
      </c>
      <c r="E35" s="90" t="str">
        <f>IF(ISBLANK(F35),"",INDEX(INFO!$A$15:$B$19,MATCH(F35,INFO!$A$15:$A$19,FALSE),2))</f>
        <v/>
      </c>
      <c r="F35" s="115"/>
      <c r="G35" s="36" t="str">
        <f>IF(ISBLANK(H35),"",INDEX(INFO!$A$22:$B$27,MATCH(H35,INFO!$A$22:$A$27,FALSE),2))</f>
        <v/>
      </c>
      <c r="H35" s="119"/>
      <c r="I35" s="115"/>
      <c r="J35" s="36" t="str">
        <f>IF(ISBLANK(K35),"",INDEX(INFO!$A$30:$B$35,MATCH(K35,INFO!$A$30:$A$35,FALSE),2))</f>
        <v/>
      </c>
      <c r="K35" s="119"/>
      <c r="L35" s="115"/>
      <c r="M35" s="90" t="str">
        <f t="shared" si="5"/>
        <v/>
      </c>
      <c r="N35" s="130"/>
      <c r="R35" s="80"/>
    </row>
    <row r="36" spans="2:19" s="1" customFormat="1">
      <c r="B36" s="74" t="s">
        <v>60</v>
      </c>
      <c r="C36" s="113" t="str">
        <f t="shared" si="4"/>
        <v>Name B.8</v>
      </c>
      <c r="D36" s="114" t="s">
        <v>59</v>
      </c>
      <c r="E36" s="90" t="str">
        <f>IF(ISBLANK(F36),"",INDEX(INFO!$A$15:$B$19,MATCH(F36,INFO!$A$15:$A$19,FALSE),2))</f>
        <v/>
      </c>
      <c r="F36" s="115"/>
      <c r="G36" s="36" t="str">
        <f>IF(ISBLANK(H36),"",INDEX(INFO!$A$22:$B$27,MATCH(H36,INFO!$A$22:$A$27,FALSE),2))</f>
        <v/>
      </c>
      <c r="H36" s="119"/>
      <c r="I36" s="115"/>
      <c r="J36" s="36" t="str">
        <f>IF(ISBLANK(K36),"",INDEX(INFO!$A$30:$B$35,MATCH(K36,INFO!$A$30:$A$35,FALSE),2))</f>
        <v/>
      </c>
      <c r="K36" s="119"/>
      <c r="L36" s="115"/>
      <c r="M36" s="90" t="str">
        <f t="shared" si="5"/>
        <v/>
      </c>
      <c r="N36" s="130"/>
      <c r="R36" s="81"/>
    </row>
    <row r="37" spans="2:19" s="1" customFormat="1">
      <c r="B37" s="74" t="s">
        <v>61</v>
      </c>
      <c r="C37" s="113" t="str">
        <f t="shared" si="4"/>
        <v>Name B.9</v>
      </c>
      <c r="D37" s="115"/>
      <c r="E37" s="90" t="str">
        <f>IF(ISBLANK(F37),"",INDEX(INFO!$A$15:$B$19,MATCH(F37,INFO!$A$15:$A$19,FALSE),2))</f>
        <v/>
      </c>
      <c r="F37" s="115"/>
      <c r="G37" s="36" t="str">
        <f>IF(ISBLANK(H37),"",INDEX(INFO!$A$22:$B$27,MATCH(H37,INFO!$A$22:$A$27,FALSE),2))</f>
        <v/>
      </c>
      <c r="H37" s="119"/>
      <c r="I37" s="115"/>
      <c r="J37" s="36" t="str">
        <f>IF(ISBLANK(K37),"",INDEX(INFO!$A$30:$B$35,MATCH(K37,INFO!$A$30:$A$35,FALSE),2))</f>
        <v/>
      </c>
      <c r="K37" s="119"/>
      <c r="L37" s="115"/>
      <c r="M37" s="90" t="str">
        <f t="shared" si="5"/>
        <v/>
      </c>
      <c r="N37" s="130"/>
      <c r="R37" s="81"/>
    </row>
    <row r="38" spans="2:19" s="3" customFormat="1">
      <c r="B38" s="74" t="s">
        <v>62</v>
      </c>
      <c r="C38" s="113" t="str">
        <f t="shared" si="4"/>
        <v>Name B.10</v>
      </c>
      <c r="D38" s="115"/>
      <c r="E38" s="90" t="str">
        <f>IF(ISBLANK(F38),"",INDEX(INFO!$A$15:$B$19,MATCH(F38,INFO!$A$15:$A$19,FALSE),2))</f>
        <v/>
      </c>
      <c r="F38" s="115"/>
      <c r="G38" s="36" t="str">
        <f>IF(ISBLANK(H38),"",INDEX(INFO!$A$22:$B$27,MATCH(H38,INFO!$A$22:$A$27,FALSE),2))</f>
        <v/>
      </c>
      <c r="H38" s="119"/>
      <c r="I38" s="115"/>
      <c r="J38" s="36" t="str">
        <f>IF(ISBLANK(K38),"",INDEX(INFO!$A$30:$B$35,MATCH(K38,INFO!$A$30:$A$35,FALSE),2))</f>
        <v/>
      </c>
      <c r="K38" s="119"/>
      <c r="L38" s="115"/>
      <c r="M38" s="90" t="str">
        <f t="shared" si="5"/>
        <v/>
      </c>
      <c r="N38" s="131"/>
      <c r="R38" s="81"/>
    </row>
    <row r="39" spans="2:19" s="1" customFormat="1" outlineLevel="1">
      <c r="B39" s="99" t="s">
        <v>63</v>
      </c>
      <c r="C39" s="116" t="str">
        <f t="shared" ref="C39:C48" si="6">"Name "&amp;B39</f>
        <v>Name B.11</v>
      </c>
      <c r="D39" s="117"/>
      <c r="E39" s="100"/>
      <c r="F39" s="117"/>
      <c r="G39" s="101"/>
      <c r="H39" s="120"/>
      <c r="I39" s="117"/>
      <c r="J39" s="101"/>
      <c r="K39" s="120"/>
      <c r="L39" s="117"/>
      <c r="M39" s="100" t="str">
        <f t="shared" ref="M39:M48" si="7">IF(OR(ISBLANK(F39),ISBLANK(G39),ISBLANK(J39)),"",AVERAGE(E39,H39,J39))</f>
        <v/>
      </c>
      <c r="N39" s="129"/>
      <c r="R39" s="75"/>
      <c r="S39" s="75"/>
    </row>
    <row r="40" spans="2:19" s="1" customFormat="1" outlineLevel="1">
      <c r="B40" s="99" t="s">
        <v>64</v>
      </c>
      <c r="C40" s="116" t="str">
        <f t="shared" si="6"/>
        <v>Name B.12</v>
      </c>
      <c r="D40" s="117"/>
      <c r="E40" s="100" t="str">
        <f>IF(ISBLANK(F40),"",INDEX(INFO!$A$15:$B$19,MATCH(F40,INFO!$A$15:$A$19,FALSE),2))</f>
        <v/>
      </c>
      <c r="F40" s="117"/>
      <c r="G40" s="101" t="str">
        <f>IF(ISBLANK(H40),"",INDEX(INFO!$A$22:$B$27,MATCH(H40,INFO!$A$22:$A$27,FALSE),2))</f>
        <v/>
      </c>
      <c r="H40" s="120"/>
      <c r="I40" s="117"/>
      <c r="J40" s="101" t="str">
        <f>IF(ISBLANK(K40),"",INDEX(INFO!$A$30:$B$35,MATCH(K40,INFO!$A$30:$A$35,FALSE),2))</f>
        <v/>
      </c>
      <c r="K40" s="120"/>
      <c r="L40" s="117"/>
      <c r="M40" s="100" t="str">
        <f t="shared" si="7"/>
        <v/>
      </c>
      <c r="N40" s="130"/>
      <c r="R40" s="75"/>
      <c r="S40" s="75"/>
    </row>
    <row r="41" spans="2:19" s="1" customFormat="1" outlineLevel="1">
      <c r="B41" s="99" t="s">
        <v>65</v>
      </c>
      <c r="C41" s="116" t="str">
        <f t="shared" si="6"/>
        <v>Name B.13</v>
      </c>
      <c r="D41" s="117"/>
      <c r="E41" s="100" t="str">
        <f>IF(ISBLANK(F41),"",INDEX(INFO!$A$15:$B$19,MATCH(F41,INFO!$A$15:$A$19,FALSE),2))</f>
        <v/>
      </c>
      <c r="F41" s="117"/>
      <c r="G41" s="101" t="str">
        <f>IF(ISBLANK(H41),"",INDEX(INFO!$A$22:$B$27,MATCH(H41,INFO!$A$22:$A$27,FALSE),2))</f>
        <v/>
      </c>
      <c r="H41" s="120"/>
      <c r="I41" s="117"/>
      <c r="J41" s="101" t="str">
        <f>IF(ISBLANK(K41),"",INDEX(INFO!$A$30:$B$35,MATCH(K41,INFO!$A$30:$A$35,FALSE),2))</f>
        <v/>
      </c>
      <c r="K41" s="120"/>
      <c r="L41" s="117"/>
      <c r="M41" s="100" t="str">
        <f t="shared" si="7"/>
        <v/>
      </c>
      <c r="N41" s="130"/>
      <c r="S41" s="75"/>
    </row>
    <row r="42" spans="2:19" s="1" customFormat="1" outlineLevel="1">
      <c r="B42" s="99" t="s">
        <v>66</v>
      </c>
      <c r="C42" s="116" t="str">
        <f t="shared" si="6"/>
        <v>Name B.14</v>
      </c>
      <c r="D42" s="117"/>
      <c r="E42" s="100" t="str">
        <f>IF(ISBLANK(F42),"",INDEX(INFO!$A$15:$B$19,MATCH(F42,INFO!$A$15:$A$19,FALSE),2))</f>
        <v/>
      </c>
      <c r="F42" s="117"/>
      <c r="G42" s="101" t="str">
        <f>IF(ISBLANK(H42),"",INDEX(INFO!$A$22:$B$27,MATCH(H42,INFO!$A$22:$A$27,FALSE),2))</f>
        <v/>
      </c>
      <c r="H42" s="120"/>
      <c r="I42" s="117"/>
      <c r="J42" s="101" t="str">
        <f>IF(ISBLANK(K42),"",INDEX(INFO!$A$30:$B$35,MATCH(K42,INFO!$A$30:$A$35,FALSE),2))</f>
        <v/>
      </c>
      <c r="K42" s="120"/>
      <c r="L42" s="117"/>
      <c r="M42" s="100" t="str">
        <f t="shared" si="7"/>
        <v/>
      </c>
      <c r="N42" s="130"/>
      <c r="S42" s="75"/>
    </row>
    <row r="43" spans="2:19" s="1" customFormat="1" outlineLevel="1">
      <c r="B43" s="99" t="s">
        <v>67</v>
      </c>
      <c r="C43" s="116" t="str">
        <f t="shared" si="6"/>
        <v>Name B.15</v>
      </c>
      <c r="D43" s="117"/>
      <c r="E43" s="100" t="str">
        <f>IF(ISBLANK(F43),"",INDEX(INFO!$A$15:$B$19,MATCH(F43,INFO!$A$15:$A$19,FALSE),2))</f>
        <v/>
      </c>
      <c r="F43" s="117"/>
      <c r="G43" s="101" t="str">
        <f>IF(ISBLANK(H43),"",INDEX(INFO!$A$22:$B$27,MATCH(H43,INFO!$A$22:$A$27,FALSE),2))</f>
        <v/>
      </c>
      <c r="H43" s="120"/>
      <c r="I43" s="117"/>
      <c r="J43" s="101" t="str">
        <f>IF(ISBLANK(K43),"",INDEX(INFO!$A$30:$B$35,MATCH(K43,INFO!$A$30:$A$35,FALSE),2))</f>
        <v/>
      </c>
      <c r="K43" s="120"/>
      <c r="L43" s="117"/>
      <c r="M43" s="100" t="str">
        <f t="shared" si="7"/>
        <v/>
      </c>
      <c r="N43" s="130"/>
      <c r="R43" s="80"/>
      <c r="S43" s="75"/>
    </row>
    <row r="44" spans="2:19" s="1" customFormat="1" outlineLevel="1">
      <c r="B44" s="99" t="s">
        <v>68</v>
      </c>
      <c r="C44" s="116" t="str">
        <f t="shared" si="6"/>
        <v>Name B.16</v>
      </c>
      <c r="D44" s="117"/>
      <c r="E44" s="100" t="str">
        <f>IF(ISBLANK(F44),"",INDEX(INFO!$A$15:$B$19,MATCH(F44,INFO!$A$15:$A$19,FALSE),2))</f>
        <v/>
      </c>
      <c r="F44" s="117"/>
      <c r="G44" s="101" t="str">
        <f>IF(ISBLANK(H44),"",INDEX(INFO!$A$22:$B$27,MATCH(H44,INFO!$A$22:$A$27,FALSE),2))</f>
        <v/>
      </c>
      <c r="H44" s="120"/>
      <c r="I44" s="117"/>
      <c r="J44" s="101" t="str">
        <f>IF(ISBLANK(K44),"",INDEX(INFO!$A$30:$B$35,MATCH(K44,INFO!$A$30:$A$35,FALSE),2))</f>
        <v/>
      </c>
      <c r="K44" s="120"/>
      <c r="L44" s="117"/>
      <c r="M44" s="100" t="str">
        <f t="shared" si="7"/>
        <v/>
      </c>
      <c r="N44" s="130"/>
      <c r="R44" s="80"/>
    </row>
    <row r="45" spans="2:19" s="1" customFormat="1" outlineLevel="1">
      <c r="B45" s="99" t="s">
        <v>69</v>
      </c>
      <c r="C45" s="116" t="str">
        <f t="shared" si="6"/>
        <v>Name B.17</v>
      </c>
      <c r="D45" s="117"/>
      <c r="E45" s="100" t="str">
        <f>IF(ISBLANK(F45),"",INDEX(INFO!$A$15:$B$19,MATCH(F45,INFO!$A$15:$A$19,FALSE),2))</f>
        <v/>
      </c>
      <c r="F45" s="117"/>
      <c r="G45" s="101" t="str">
        <f>IF(ISBLANK(H45),"",INDEX(INFO!$A$22:$B$27,MATCH(H45,INFO!$A$22:$A$27,FALSE),2))</f>
        <v/>
      </c>
      <c r="H45" s="120"/>
      <c r="I45" s="117"/>
      <c r="J45" s="101" t="str">
        <f>IF(ISBLANK(K45),"",INDEX(INFO!$A$30:$B$35,MATCH(K45,INFO!$A$30:$A$35,FALSE),2))</f>
        <v/>
      </c>
      <c r="K45" s="120"/>
      <c r="L45" s="117"/>
      <c r="M45" s="100" t="str">
        <f t="shared" si="7"/>
        <v/>
      </c>
      <c r="N45" s="130"/>
      <c r="R45" s="80"/>
    </row>
    <row r="46" spans="2:19" s="1" customFormat="1" outlineLevel="1">
      <c r="B46" s="99" t="s">
        <v>70</v>
      </c>
      <c r="C46" s="116" t="str">
        <f t="shared" si="6"/>
        <v>Name B.18</v>
      </c>
      <c r="D46" s="117"/>
      <c r="E46" s="100" t="str">
        <f>IF(ISBLANK(F46),"",INDEX(INFO!$A$15:$B$19,MATCH(F46,INFO!$A$15:$A$19,FALSE),2))</f>
        <v/>
      </c>
      <c r="F46" s="117"/>
      <c r="G46" s="101" t="str">
        <f>IF(ISBLANK(H46),"",INDEX(INFO!$A$22:$B$27,MATCH(H46,INFO!$A$22:$A$27,FALSE),2))</f>
        <v/>
      </c>
      <c r="H46" s="120"/>
      <c r="I46" s="117"/>
      <c r="J46" s="101" t="str">
        <f>IF(ISBLANK(K46),"",INDEX(INFO!$A$30:$B$35,MATCH(K46,INFO!$A$30:$A$35,FALSE),2))</f>
        <v/>
      </c>
      <c r="K46" s="120"/>
      <c r="L46" s="117"/>
      <c r="M46" s="100" t="str">
        <f t="shared" si="7"/>
        <v/>
      </c>
      <c r="N46" s="130"/>
      <c r="R46" s="81"/>
    </row>
    <row r="47" spans="2:19" s="1" customFormat="1" outlineLevel="1">
      <c r="B47" s="99" t="s">
        <v>71</v>
      </c>
      <c r="C47" s="116" t="str">
        <f t="shared" si="6"/>
        <v>Name B.19</v>
      </c>
      <c r="D47" s="117"/>
      <c r="E47" s="100" t="str">
        <f>IF(ISBLANK(F47),"",INDEX(INFO!$A$15:$B$19,MATCH(F47,INFO!$A$15:$A$19,FALSE),2))</f>
        <v/>
      </c>
      <c r="F47" s="117"/>
      <c r="G47" s="101" t="str">
        <f>IF(ISBLANK(H47),"",INDEX(INFO!$A$22:$B$27,MATCH(H47,INFO!$A$22:$A$27,FALSE),2))</f>
        <v/>
      </c>
      <c r="H47" s="120"/>
      <c r="I47" s="117"/>
      <c r="J47" s="101" t="str">
        <f>IF(ISBLANK(K47),"",INDEX(INFO!$A$30:$B$35,MATCH(K47,INFO!$A$30:$A$35,FALSE),2))</f>
        <v/>
      </c>
      <c r="K47" s="120"/>
      <c r="L47" s="117"/>
      <c r="M47" s="100" t="str">
        <f t="shared" si="7"/>
        <v/>
      </c>
      <c r="N47" s="130"/>
      <c r="R47" s="81"/>
    </row>
    <row r="48" spans="2:19" s="3" customFormat="1" outlineLevel="1">
      <c r="B48" s="99" t="s">
        <v>72</v>
      </c>
      <c r="C48" s="116" t="str">
        <f t="shared" si="6"/>
        <v>Name B.20</v>
      </c>
      <c r="D48" s="117"/>
      <c r="E48" s="100" t="str">
        <f>IF(ISBLANK(F48),"",INDEX(INFO!$A$15:$B$19,MATCH(F48,INFO!$A$15:$A$19,FALSE),2))</f>
        <v/>
      </c>
      <c r="F48" s="117"/>
      <c r="G48" s="101" t="str">
        <f>IF(ISBLANK(H48),"",INDEX(INFO!$A$22:$B$27,MATCH(H48,INFO!$A$22:$A$27,FALSE),2))</f>
        <v/>
      </c>
      <c r="H48" s="120"/>
      <c r="I48" s="117"/>
      <c r="J48" s="101" t="str">
        <f>IF(ISBLANK(K48),"",INDEX(INFO!$A$30:$B$35,MATCH(K48,INFO!$A$30:$A$35,FALSE),2))</f>
        <v/>
      </c>
      <c r="K48" s="120"/>
      <c r="L48" s="117"/>
      <c r="M48" s="100" t="str">
        <f t="shared" si="7"/>
        <v/>
      </c>
      <c r="N48" s="131"/>
      <c r="R48" s="81"/>
    </row>
    <row r="49" spans="1:18" s="1" customFormat="1">
      <c r="B49" s="31" t="s">
        <v>73</v>
      </c>
      <c r="C49" s="32"/>
      <c r="D49" s="32"/>
      <c r="E49" s="89"/>
      <c r="F49" s="33"/>
      <c r="G49" s="33"/>
      <c r="H49" s="33"/>
      <c r="I49" s="33"/>
      <c r="J49" s="33"/>
      <c r="K49" s="33"/>
      <c r="L49" s="33"/>
      <c r="M49" s="33"/>
      <c r="N49" s="33"/>
      <c r="R49" s="81"/>
    </row>
    <row r="50" spans="1:18" s="1" customFormat="1" ht="25.5">
      <c r="A50" s="2"/>
      <c r="B50" s="74" t="s">
        <v>74</v>
      </c>
      <c r="C50" s="113" t="str">
        <f t="shared" ref="C50:C59" si="8">"Name "&amp;B50</f>
        <v>Name C.1</v>
      </c>
      <c r="D50" s="114" t="s">
        <v>49</v>
      </c>
      <c r="E50" s="90">
        <f>IF(ISBLANK(F50),"",INDEX(INFO!$A$15:$B$19,MATCH(F50,INFO!$A$15:$A$19,FALSE),2))</f>
        <v>80</v>
      </c>
      <c r="F50" s="115" t="s">
        <v>50</v>
      </c>
      <c r="G50" s="36">
        <f>IF(ISBLANK(H50),"",INDEX(INFO!$A$22:$B$27,MATCH(H50,INFO!$A$22:$A$27,FALSE),2))</f>
        <v>70</v>
      </c>
      <c r="H50" s="119" t="s">
        <v>153</v>
      </c>
      <c r="I50" s="115" t="s">
        <v>21</v>
      </c>
      <c r="J50" s="36">
        <f>IF(ISBLANK(K50),"",INDEX(INFO!$A$30:$B$35,MATCH(K50,INFO!$A$30:$A$35,FALSE),2))</f>
        <v>60</v>
      </c>
      <c r="K50" s="119" t="s">
        <v>158</v>
      </c>
      <c r="L50" s="115"/>
      <c r="M50" s="90">
        <f t="shared" ref="M50:M59" si="9">IF(OR(ISBLANK(F50),ISBLANK(G50),ISBLANK(J50)),"",AVERAGE(E50,H50,J50))</f>
        <v>70</v>
      </c>
      <c r="N50" s="132">
        <f>AVERAGE(M50:M59)</f>
        <v>70</v>
      </c>
      <c r="O50" s="2"/>
      <c r="R50" s="81"/>
    </row>
    <row r="51" spans="1:18" s="1" customFormat="1">
      <c r="A51" s="2"/>
      <c r="B51" s="74" t="s">
        <v>76</v>
      </c>
      <c r="C51" s="113" t="str">
        <f t="shared" si="8"/>
        <v>Name C.2</v>
      </c>
      <c r="D51" s="114" t="s">
        <v>49</v>
      </c>
      <c r="E51" s="90" t="str">
        <f>IF(ISBLANK(F51),"",INDEX(INFO!$A$15:$B$19,MATCH(F51,INFO!$A$15:$A$19,FALSE),2))</f>
        <v/>
      </c>
      <c r="F51" s="115"/>
      <c r="G51" s="36" t="str">
        <f>IF(ISBLANK(H51),"",INDEX(INFO!$A$22:$B$27,MATCH(H51,INFO!$A$22:$A$27,FALSE),2))</f>
        <v/>
      </c>
      <c r="H51" s="119"/>
      <c r="I51" s="115"/>
      <c r="J51" s="36" t="str">
        <f>IF(ISBLANK(K51),"",INDEX(INFO!$A$30:$B$35,MATCH(K51,INFO!$A$30:$A$35,FALSE),2))</f>
        <v/>
      </c>
      <c r="K51" s="119"/>
      <c r="L51" s="115"/>
      <c r="M51" s="90" t="str">
        <f t="shared" si="9"/>
        <v/>
      </c>
      <c r="N51" s="126"/>
      <c r="O51" s="2"/>
      <c r="R51" s="81"/>
    </row>
    <row r="52" spans="1:18" s="1" customFormat="1">
      <c r="A52" s="2"/>
      <c r="B52" s="74" t="s">
        <v>77</v>
      </c>
      <c r="C52" s="113" t="str">
        <f t="shared" si="8"/>
        <v>Name C.3</v>
      </c>
      <c r="D52" s="114" t="s">
        <v>53</v>
      </c>
      <c r="E52" s="90" t="str">
        <f>IF(ISBLANK(F52),"",INDEX(INFO!$A$15:$B$19,MATCH(F52,INFO!$A$15:$A$19,FALSE),2))</f>
        <v/>
      </c>
      <c r="F52" s="115"/>
      <c r="G52" s="36" t="str">
        <f>IF(ISBLANK(H52),"",INDEX(INFO!$A$22:$B$27,MATCH(H52,INFO!$A$22:$A$27,FALSE),2))</f>
        <v/>
      </c>
      <c r="H52" s="119"/>
      <c r="I52" s="115"/>
      <c r="J52" s="36" t="str">
        <f>IF(ISBLANK(K52),"",INDEX(INFO!$A$30:$B$35,MATCH(K52,INFO!$A$30:$A$35,FALSE),2))</f>
        <v/>
      </c>
      <c r="K52" s="119"/>
      <c r="L52" s="115"/>
      <c r="M52" s="90" t="str">
        <f t="shared" si="9"/>
        <v/>
      </c>
      <c r="N52" s="126"/>
      <c r="O52" s="2"/>
      <c r="R52" s="81"/>
    </row>
    <row r="53" spans="1:18" s="1" customFormat="1">
      <c r="A53" s="2"/>
      <c r="B53" s="74" t="s">
        <v>78</v>
      </c>
      <c r="C53" s="113" t="str">
        <f t="shared" si="8"/>
        <v>Name C.4</v>
      </c>
      <c r="D53" s="114" t="s">
        <v>53</v>
      </c>
      <c r="E53" s="90" t="str">
        <f>IF(ISBLANK(F53),"",INDEX(INFO!$A$15:$B$19,MATCH(F53,INFO!$A$15:$A$19,FALSE),2))</f>
        <v/>
      </c>
      <c r="F53" s="115"/>
      <c r="G53" s="36" t="str">
        <f>IF(ISBLANK(H53),"",INDEX(INFO!$A$22:$B$27,MATCH(H53,INFO!$A$22:$A$27,FALSE),2))</f>
        <v/>
      </c>
      <c r="H53" s="119"/>
      <c r="I53" s="115"/>
      <c r="J53" s="36" t="str">
        <f>IF(ISBLANK(K53),"",INDEX(INFO!$A$30:$B$35,MATCH(K53,INFO!$A$30:$A$35,FALSE),2))</f>
        <v/>
      </c>
      <c r="K53" s="119"/>
      <c r="L53" s="115"/>
      <c r="M53" s="90" t="str">
        <f t="shared" si="9"/>
        <v/>
      </c>
      <c r="N53" s="126"/>
      <c r="O53" s="2"/>
      <c r="R53" s="81"/>
    </row>
    <row r="54" spans="1:18" s="1" customFormat="1">
      <c r="A54" s="2"/>
      <c r="B54" s="74" t="s">
        <v>79</v>
      </c>
      <c r="C54" s="113" t="str">
        <f t="shared" si="8"/>
        <v>Name C.5</v>
      </c>
      <c r="D54" s="114" t="s">
        <v>56</v>
      </c>
      <c r="E54" s="90" t="str">
        <f>IF(ISBLANK(F54),"",INDEX(INFO!$A$15:$B$19,MATCH(F54,INFO!$A$15:$A$19,FALSE),2))</f>
        <v/>
      </c>
      <c r="F54" s="115"/>
      <c r="G54" s="36" t="str">
        <f>IF(ISBLANK(H54),"",INDEX(INFO!$A$22:$B$27,MATCH(H54,INFO!$A$22:$A$27,FALSE),2))</f>
        <v/>
      </c>
      <c r="H54" s="119"/>
      <c r="I54" s="115"/>
      <c r="J54" s="36" t="str">
        <f>IF(ISBLANK(K54),"",INDEX(INFO!$A$30:$B$35,MATCH(K54,INFO!$A$30:$A$35,FALSE),2))</f>
        <v/>
      </c>
      <c r="K54" s="119"/>
      <c r="L54" s="115"/>
      <c r="M54" s="90" t="str">
        <f t="shared" si="9"/>
        <v/>
      </c>
      <c r="N54" s="126"/>
      <c r="O54" s="2"/>
      <c r="R54" s="81"/>
    </row>
    <row r="55" spans="1:18" s="1" customFormat="1">
      <c r="A55" s="2"/>
      <c r="B55" s="74" t="s">
        <v>80</v>
      </c>
      <c r="C55" s="113" t="str">
        <f t="shared" si="8"/>
        <v>Name C.6</v>
      </c>
      <c r="D55" s="114" t="s">
        <v>56</v>
      </c>
      <c r="E55" s="90" t="str">
        <f>IF(ISBLANK(F55),"",INDEX(INFO!$A$15:$B$19,MATCH(F55,INFO!$A$15:$A$19,FALSE),2))</f>
        <v/>
      </c>
      <c r="F55" s="115"/>
      <c r="G55" s="36" t="str">
        <f>IF(ISBLANK(H55),"",INDEX(INFO!$A$22:$B$27,MATCH(H55,INFO!$A$22:$A$27,FALSE),2))</f>
        <v/>
      </c>
      <c r="H55" s="119"/>
      <c r="I55" s="115"/>
      <c r="J55" s="36" t="str">
        <f>IF(ISBLANK(K55),"",INDEX(INFO!$A$30:$B$35,MATCH(K55,INFO!$A$30:$A$35,FALSE),2))</f>
        <v/>
      </c>
      <c r="K55" s="119"/>
      <c r="L55" s="115"/>
      <c r="M55" s="90" t="str">
        <f t="shared" si="9"/>
        <v/>
      </c>
      <c r="N55" s="126"/>
      <c r="O55" s="2"/>
      <c r="R55" s="81"/>
    </row>
    <row r="56" spans="1:18" s="1" customFormat="1">
      <c r="A56" s="2"/>
      <c r="B56" s="74" t="s">
        <v>81</v>
      </c>
      <c r="C56" s="113" t="str">
        <f t="shared" si="8"/>
        <v>Name C.7</v>
      </c>
      <c r="D56" s="114" t="s">
        <v>59</v>
      </c>
      <c r="E56" s="90" t="str">
        <f>IF(ISBLANK(F56),"",INDEX(INFO!$A$15:$B$19,MATCH(F56,INFO!$A$15:$A$19,FALSE),2))</f>
        <v/>
      </c>
      <c r="F56" s="115"/>
      <c r="G56" s="36" t="str">
        <f>IF(ISBLANK(H56),"",INDEX(INFO!$A$22:$B$27,MATCH(H56,INFO!$A$22:$A$27,FALSE),2))</f>
        <v/>
      </c>
      <c r="H56" s="119"/>
      <c r="I56" s="115"/>
      <c r="J56" s="36" t="str">
        <f>IF(ISBLANK(K56),"",INDEX(INFO!$A$30:$B$35,MATCH(K56,INFO!$A$30:$A$35,FALSE),2))</f>
        <v/>
      </c>
      <c r="K56" s="119"/>
      <c r="L56" s="115"/>
      <c r="M56" s="90" t="str">
        <f t="shared" si="9"/>
        <v/>
      </c>
      <c r="N56" s="126"/>
      <c r="O56" s="2"/>
      <c r="R56" s="3"/>
    </row>
    <row r="57" spans="1:18" s="1" customFormat="1">
      <c r="A57" s="2"/>
      <c r="B57" s="74" t="s">
        <v>82</v>
      </c>
      <c r="C57" s="113" t="str">
        <f t="shared" si="8"/>
        <v>Name C.8</v>
      </c>
      <c r="D57" s="114" t="s">
        <v>59</v>
      </c>
      <c r="E57" s="90" t="str">
        <f>IF(ISBLANK(F57),"",INDEX(INFO!$A$15:$B$19,MATCH(F57,INFO!$A$15:$A$19,FALSE),2))</f>
        <v/>
      </c>
      <c r="F57" s="115"/>
      <c r="G57" s="36" t="str">
        <f>IF(ISBLANK(H57),"",INDEX(INFO!$A$22:$B$27,MATCH(H57,INFO!$A$22:$A$27,FALSE),2))</f>
        <v/>
      </c>
      <c r="H57" s="119"/>
      <c r="I57" s="115"/>
      <c r="J57" s="36" t="str">
        <f>IF(ISBLANK(K57),"",INDEX(INFO!$A$30:$B$35,MATCH(K57,INFO!$A$30:$A$35,FALSE),2))</f>
        <v/>
      </c>
      <c r="K57" s="119"/>
      <c r="L57" s="115"/>
      <c r="M57" s="90" t="str">
        <f t="shared" si="9"/>
        <v/>
      </c>
      <c r="N57" s="126"/>
      <c r="O57" s="2"/>
    </row>
    <row r="58" spans="1:18" s="1" customFormat="1">
      <c r="A58" s="2"/>
      <c r="B58" s="74" t="s">
        <v>83</v>
      </c>
      <c r="C58" s="113" t="str">
        <f t="shared" si="8"/>
        <v>Name C.9</v>
      </c>
      <c r="D58" s="115"/>
      <c r="E58" s="90" t="str">
        <f>IF(ISBLANK(F58),"",INDEX(INFO!$A$15:$B$19,MATCH(F58,INFO!$A$15:$A$19,FALSE),2))</f>
        <v/>
      </c>
      <c r="F58" s="115"/>
      <c r="G58" s="36" t="str">
        <f>IF(ISBLANK(H58),"",INDEX(INFO!$A$22:$B$27,MATCH(H58,INFO!$A$22:$A$27,FALSE),2))</f>
        <v/>
      </c>
      <c r="H58" s="119"/>
      <c r="I58" s="115"/>
      <c r="J58" s="36" t="str">
        <f>IF(ISBLANK(K58),"",INDEX(INFO!$A$30:$B$35,MATCH(K58,INFO!$A$30:$A$35,FALSE),2))</f>
        <v/>
      </c>
      <c r="K58" s="119"/>
      <c r="L58" s="115"/>
      <c r="M58" s="90" t="str">
        <f t="shared" si="9"/>
        <v/>
      </c>
      <c r="N58" s="126"/>
      <c r="O58" s="2"/>
      <c r="R58" s="2"/>
    </row>
    <row r="59" spans="1:18" s="1" customFormat="1">
      <c r="A59" s="2"/>
      <c r="B59" s="74" t="s">
        <v>84</v>
      </c>
      <c r="C59" s="113" t="str">
        <f t="shared" si="8"/>
        <v>Name C.10</v>
      </c>
      <c r="D59" s="115"/>
      <c r="E59" s="90" t="str">
        <f>IF(ISBLANK(F59),"",INDEX(INFO!$A$15:$B$19,MATCH(F59,INFO!$A$15:$A$19,FALSE),2))</f>
        <v/>
      </c>
      <c r="F59" s="115"/>
      <c r="G59" s="36" t="str">
        <f>IF(ISBLANK(H59),"",INDEX(INFO!$A$22:$B$27,MATCH(H59,INFO!$A$22:$A$27,FALSE),2))</f>
        <v/>
      </c>
      <c r="H59" s="119"/>
      <c r="I59" s="115"/>
      <c r="J59" s="36" t="str">
        <f>IF(ISBLANK(K59),"",INDEX(INFO!$A$30:$B$35,MATCH(K59,INFO!$A$30:$A$35,FALSE),2))</f>
        <v/>
      </c>
      <c r="K59" s="119"/>
      <c r="L59" s="115"/>
      <c r="M59" s="90" t="str">
        <f t="shared" si="9"/>
        <v/>
      </c>
      <c r="N59" s="126"/>
      <c r="O59" s="2"/>
      <c r="R59" s="2"/>
    </row>
    <row r="60" spans="1:18" s="1" customFormat="1" outlineLevel="1">
      <c r="A60" s="2"/>
      <c r="B60" s="99" t="s">
        <v>85</v>
      </c>
      <c r="C60" s="116" t="str">
        <f t="shared" ref="C60:C69" si="10">"Name "&amp;B60</f>
        <v>Name C.11</v>
      </c>
      <c r="D60" s="117"/>
      <c r="E60" s="100"/>
      <c r="F60" s="117"/>
      <c r="G60" s="101"/>
      <c r="H60" s="120"/>
      <c r="I60" s="117"/>
      <c r="J60" s="101"/>
      <c r="K60" s="120"/>
      <c r="L60" s="117"/>
      <c r="M60" s="100" t="str">
        <f t="shared" ref="M60:M69" si="11">IF(OR(ISBLANK(F60),ISBLANK(G60),ISBLANK(J60)),"",AVERAGE(E60,H60,J60))</f>
        <v/>
      </c>
      <c r="N60" s="126"/>
      <c r="O60" s="2"/>
      <c r="R60" s="81"/>
    </row>
    <row r="61" spans="1:18" s="1" customFormat="1" outlineLevel="1">
      <c r="A61" s="2"/>
      <c r="B61" s="99" t="s">
        <v>86</v>
      </c>
      <c r="C61" s="116" t="str">
        <f t="shared" si="10"/>
        <v>Name C.12</v>
      </c>
      <c r="D61" s="117"/>
      <c r="E61" s="100" t="str">
        <f>IF(ISBLANK(F61),"",INDEX(INFO!$A$15:$B$19,MATCH(F61,INFO!$A$15:$A$19,FALSE),2))</f>
        <v/>
      </c>
      <c r="F61" s="117"/>
      <c r="G61" s="101" t="str">
        <f>IF(ISBLANK(H61),"",INDEX(INFO!$A$22:$B$27,MATCH(H61,INFO!$A$22:$A$27,FALSE),2))</f>
        <v/>
      </c>
      <c r="H61" s="120"/>
      <c r="I61" s="117"/>
      <c r="J61" s="101" t="str">
        <f>IF(ISBLANK(K61),"",INDEX(INFO!$A$30:$B$35,MATCH(K61,INFO!$A$30:$A$35,FALSE),2))</f>
        <v/>
      </c>
      <c r="K61" s="120"/>
      <c r="L61" s="117"/>
      <c r="M61" s="100" t="str">
        <f t="shared" si="11"/>
        <v/>
      </c>
      <c r="N61" s="126"/>
      <c r="O61" s="2"/>
      <c r="R61" s="81"/>
    </row>
    <row r="62" spans="1:18" s="1" customFormat="1" outlineLevel="1">
      <c r="A62" s="2"/>
      <c r="B62" s="99" t="s">
        <v>87</v>
      </c>
      <c r="C62" s="116" t="str">
        <f t="shared" si="10"/>
        <v>Name C.13</v>
      </c>
      <c r="D62" s="117"/>
      <c r="E62" s="100" t="str">
        <f>IF(ISBLANK(F62),"",INDEX(INFO!$A$15:$B$19,MATCH(F62,INFO!$A$15:$A$19,FALSE),2))</f>
        <v/>
      </c>
      <c r="F62" s="117"/>
      <c r="G62" s="101" t="str">
        <f>IF(ISBLANK(H62),"",INDEX(INFO!$A$22:$B$27,MATCH(H62,INFO!$A$22:$A$27,FALSE),2))</f>
        <v/>
      </c>
      <c r="H62" s="120"/>
      <c r="I62" s="117"/>
      <c r="J62" s="101" t="str">
        <f>IF(ISBLANK(K62),"",INDEX(INFO!$A$30:$B$35,MATCH(K62,INFO!$A$30:$A$35,FALSE),2))</f>
        <v/>
      </c>
      <c r="K62" s="120"/>
      <c r="L62" s="117"/>
      <c r="M62" s="100" t="str">
        <f t="shared" si="11"/>
        <v/>
      </c>
      <c r="N62" s="126"/>
      <c r="O62" s="2"/>
      <c r="R62" s="81"/>
    </row>
    <row r="63" spans="1:18" s="1" customFormat="1" outlineLevel="1">
      <c r="A63" s="2"/>
      <c r="B63" s="99" t="s">
        <v>88</v>
      </c>
      <c r="C63" s="116" t="str">
        <f t="shared" si="10"/>
        <v>Name C.14</v>
      </c>
      <c r="D63" s="117"/>
      <c r="E63" s="100" t="str">
        <f>IF(ISBLANK(F63),"",INDEX(INFO!$A$15:$B$19,MATCH(F63,INFO!$A$15:$A$19,FALSE),2))</f>
        <v/>
      </c>
      <c r="F63" s="117"/>
      <c r="G63" s="101" t="str">
        <f>IF(ISBLANK(H63),"",INDEX(INFO!$A$22:$B$27,MATCH(H63,INFO!$A$22:$A$27,FALSE),2))</f>
        <v/>
      </c>
      <c r="H63" s="120"/>
      <c r="I63" s="117"/>
      <c r="J63" s="101" t="str">
        <f>IF(ISBLANK(K63),"",INDEX(INFO!$A$30:$B$35,MATCH(K63,INFO!$A$30:$A$35,FALSE),2))</f>
        <v/>
      </c>
      <c r="K63" s="120"/>
      <c r="L63" s="117"/>
      <c r="M63" s="100" t="str">
        <f t="shared" si="11"/>
        <v/>
      </c>
      <c r="N63" s="126"/>
      <c r="O63" s="2"/>
      <c r="R63" s="81"/>
    </row>
    <row r="64" spans="1:18" s="1" customFormat="1" outlineLevel="1">
      <c r="A64" s="2"/>
      <c r="B64" s="99" t="s">
        <v>89</v>
      </c>
      <c r="C64" s="116" t="str">
        <f t="shared" si="10"/>
        <v>Name C.15</v>
      </c>
      <c r="D64" s="117"/>
      <c r="E64" s="100" t="str">
        <f>IF(ISBLANK(F64),"",INDEX(INFO!$A$15:$B$19,MATCH(F64,INFO!$A$15:$A$19,FALSE),2))</f>
        <v/>
      </c>
      <c r="F64" s="117"/>
      <c r="G64" s="101" t="str">
        <f>IF(ISBLANK(H64),"",INDEX(INFO!$A$22:$B$27,MATCH(H64,INFO!$A$22:$A$27,FALSE),2))</f>
        <v/>
      </c>
      <c r="H64" s="120"/>
      <c r="I64" s="117"/>
      <c r="J64" s="101" t="str">
        <f>IF(ISBLANK(K64),"",INDEX(INFO!$A$30:$B$35,MATCH(K64,INFO!$A$30:$A$35,FALSE),2))</f>
        <v/>
      </c>
      <c r="K64" s="120"/>
      <c r="L64" s="117"/>
      <c r="M64" s="100" t="str">
        <f t="shared" si="11"/>
        <v/>
      </c>
      <c r="N64" s="126"/>
      <c r="O64" s="2"/>
      <c r="R64" s="81"/>
    </row>
    <row r="65" spans="1:19" s="1" customFormat="1" outlineLevel="1">
      <c r="A65" s="2"/>
      <c r="B65" s="99" t="s">
        <v>90</v>
      </c>
      <c r="C65" s="116" t="str">
        <f t="shared" si="10"/>
        <v>Name C.16</v>
      </c>
      <c r="D65" s="117"/>
      <c r="E65" s="100" t="str">
        <f>IF(ISBLANK(F65),"",INDEX(INFO!$A$15:$B$19,MATCH(F65,INFO!$A$15:$A$19,FALSE),2))</f>
        <v/>
      </c>
      <c r="F65" s="117"/>
      <c r="G65" s="101" t="str">
        <f>IF(ISBLANK(H65),"",INDEX(INFO!$A$22:$B$27,MATCH(H65,INFO!$A$22:$A$27,FALSE),2))</f>
        <v/>
      </c>
      <c r="H65" s="120"/>
      <c r="I65" s="117"/>
      <c r="J65" s="101" t="str">
        <f>IF(ISBLANK(K65),"",INDEX(INFO!$A$30:$B$35,MATCH(K65,INFO!$A$30:$A$35,FALSE),2))</f>
        <v/>
      </c>
      <c r="K65" s="120"/>
      <c r="L65" s="117"/>
      <c r="M65" s="100" t="str">
        <f t="shared" si="11"/>
        <v/>
      </c>
      <c r="N65" s="126"/>
      <c r="O65" s="2"/>
      <c r="R65" s="81"/>
    </row>
    <row r="66" spans="1:19" s="1" customFormat="1" outlineLevel="1">
      <c r="A66" s="2"/>
      <c r="B66" s="99" t="s">
        <v>91</v>
      </c>
      <c r="C66" s="116" t="str">
        <f t="shared" si="10"/>
        <v>Name C.17</v>
      </c>
      <c r="D66" s="117"/>
      <c r="E66" s="100" t="str">
        <f>IF(ISBLANK(F66),"",INDEX(INFO!$A$15:$B$19,MATCH(F66,INFO!$A$15:$A$19,FALSE),2))</f>
        <v/>
      </c>
      <c r="F66" s="117"/>
      <c r="G66" s="101" t="str">
        <f>IF(ISBLANK(H66),"",INDEX(INFO!$A$22:$B$27,MATCH(H66,INFO!$A$22:$A$27,FALSE),2))</f>
        <v/>
      </c>
      <c r="H66" s="120"/>
      <c r="I66" s="117"/>
      <c r="J66" s="101" t="str">
        <f>IF(ISBLANK(K66),"",INDEX(INFO!$A$30:$B$35,MATCH(K66,INFO!$A$30:$A$35,FALSE),2))</f>
        <v/>
      </c>
      <c r="K66" s="120"/>
      <c r="L66" s="117"/>
      <c r="M66" s="100" t="str">
        <f t="shared" si="11"/>
        <v/>
      </c>
      <c r="N66" s="126"/>
      <c r="O66" s="2"/>
      <c r="R66" s="3"/>
    </row>
    <row r="67" spans="1:19" s="1" customFormat="1" outlineLevel="1">
      <c r="A67" s="2"/>
      <c r="B67" s="99" t="s">
        <v>92</v>
      </c>
      <c r="C67" s="116" t="str">
        <f t="shared" si="10"/>
        <v>Name C.18</v>
      </c>
      <c r="D67" s="117"/>
      <c r="E67" s="100" t="str">
        <f>IF(ISBLANK(F67),"",INDEX(INFO!$A$15:$B$19,MATCH(F67,INFO!$A$15:$A$19,FALSE),2))</f>
        <v/>
      </c>
      <c r="F67" s="117"/>
      <c r="G67" s="101" t="str">
        <f>IF(ISBLANK(H67),"",INDEX(INFO!$A$22:$B$27,MATCH(H67,INFO!$A$22:$A$27,FALSE),2))</f>
        <v/>
      </c>
      <c r="H67" s="120"/>
      <c r="I67" s="117"/>
      <c r="J67" s="101" t="str">
        <f>IF(ISBLANK(K67),"",INDEX(INFO!$A$30:$B$35,MATCH(K67,INFO!$A$30:$A$35,FALSE),2))</f>
        <v/>
      </c>
      <c r="K67" s="120"/>
      <c r="L67" s="117"/>
      <c r="M67" s="100" t="str">
        <f t="shared" si="11"/>
        <v/>
      </c>
      <c r="N67" s="126"/>
      <c r="O67" s="2"/>
    </row>
    <row r="68" spans="1:19" s="1" customFormat="1" outlineLevel="1">
      <c r="A68" s="2"/>
      <c r="B68" s="99" t="s">
        <v>93</v>
      </c>
      <c r="C68" s="116" t="str">
        <f t="shared" si="10"/>
        <v>Name C.19</v>
      </c>
      <c r="D68" s="117"/>
      <c r="E68" s="100" t="str">
        <f>IF(ISBLANK(F68),"",INDEX(INFO!$A$15:$B$19,MATCH(F68,INFO!$A$15:$A$19,FALSE),2))</f>
        <v/>
      </c>
      <c r="F68" s="117"/>
      <c r="G68" s="101" t="str">
        <f>IF(ISBLANK(H68),"",INDEX(INFO!$A$22:$B$27,MATCH(H68,INFO!$A$22:$A$27,FALSE),2))</f>
        <v/>
      </c>
      <c r="H68" s="120"/>
      <c r="I68" s="117"/>
      <c r="J68" s="101" t="str">
        <f>IF(ISBLANK(K68),"",INDEX(INFO!$A$30:$B$35,MATCH(K68,INFO!$A$30:$A$35,FALSE),2))</f>
        <v/>
      </c>
      <c r="K68" s="120"/>
      <c r="L68" s="117"/>
      <c r="M68" s="100" t="str">
        <f t="shared" si="11"/>
        <v/>
      </c>
      <c r="N68" s="126"/>
      <c r="O68" s="2"/>
      <c r="R68" s="2"/>
    </row>
    <row r="69" spans="1:19" s="1" customFormat="1" outlineLevel="1">
      <c r="A69" s="2"/>
      <c r="B69" s="99" t="s">
        <v>94</v>
      </c>
      <c r="C69" s="116" t="str">
        <f t="shared" si="10"/>
        <v>Name C.20</v>
      </c>
      <c r="D69" s="117"/>
      <c r="E69" s="100" t="str">
        <f>IF(ISBLANK(F69),"",INDEX(INFO!$A$15:$B$19,MATCH(F69,INFO!$A$15:$A$19,FALSE),2))</f>
        <v/>
      </c>
      <c r="F69" s="117"/>
      <c r="G69" s="101" t="str">
        <f>IF(ISBLANK(H69),"",INDEX(INFO!$A$22:$B$27,MATCH(H69,INFO!$A$22:$A$27,FALSE),2))</f>
        <v/>
      </c>
      <c r="H69" s="120"/>
      <c r="I69" s="117"/>
      <c r="J69" s="101" t="str">
        <f>IF(ISBLANK(K69),"",INDEX(INFO!$A$30:$B$35,MATCH(K69,INFO!$A$30:$A$35,FALSE),2))</f>
        <v/>
      </c>
      <c r="K69" s="120"/>
      <c r="L69" s="117"/>
      <c r="M69" s="100" t="str">
        <f t="shared" si="11"/>
        <v/>
      </c>
      <c r="N69" s="126"/>
      <c r="O69" s="2"/>
      <c r="R69" s="2"/>
    </row>
    <row r="70" spans="1:19" ht="30" customHeight="1">
      <c r="B70" s="123" t="s">
        <v>161</v>
      </c>
      <c r="C70" s="124"/>
      <c r="D70" s="124"/>
      <c r="E70" s="124"/>
      <c r="F70" s="124"/>
      <c r="G70" s="124"/>
      <c r="H70" s="124"/>
      <c r="I70" s="124"/>
      <c r="J70" s="124"/>
      <c r="K70" s="124"/>
      <c r="L70" s="124"/>
      <c r="M70" s="125"/>
      <c r="N70" s="112">
        <f>IF(N50="",(N29+N8)/2,(N50+N29+N8)/3)</f>
        <v>71.666666666666671</v>
      </c>
    </row>
    <row r="77" spans="1:19">
      <c r="R77" s="3"/>
    </row>
    <row r="79" spans="1:19" s="3" customFormat="1">
      <c r="A79" s="2"/>
      <c r="B79" s="2"/>
      <c r="C79" s="2"/>
      <c r="D79" s="2"/>
      <c r="E79" s="86"/>
      <c r="F79" s="2"/>
      <c r="G79" s="2"/>
      <c r="H79" s="2"/>
      <c r="I79" s="2"/>
      <c r="J79" s="2"/>
      <c r="K79" s="2"/>
      <c r="L79" s="2"/>
      <c r="M79" s="2"/>
      <c r="N79" s="2"/>
      <c r="P79" s="2"/>
      <c r="Q79" s="2"/>
      <c r="R79" s="2"/>
      <c r="S79" s="2"/>
    </row>
    <row r="80" spans="1:19">
      <c r="S80" s="3"/>
    </row>
  </sheetData>
  <sheetProtection algorithmName="SHA-512" hashValue="9rMI7DkoSiEEARRsFWNcTURCc0p2sOk6EvVm9meoKGh2C1pjgJAZH6G+tooL8eiQQDAxYEPqbGKXdD7i4MIO3A==" saltValue="Oo8HVAI+h3zj6ugtIVRlzA==" spinCount="100000" sheet="1" objects="1" scenarios="1"/>
  <mergeCells count="14">
    <mergeCell ref="B2:K2"/>
    <mergeCell ref="D5:D6"/>
    <mergeCell ref="B5:B6"/>
    <mergeCell ref="E5:F5"/>
    <mergeCell ref="G5:I5"/>
    <mergeCell ref="J5:K5"/>
    <mergeCell ref="B70:M70"/>
    <mergeCell ref="N60:N69"/>
    <mergeCell ref="B3:N3"/>
    <mergeCell ref="N8:N17"/>
    <mergeCell ref="N29:N38"/>
    <mergeCell ref="N50:N59"/>
    <mergeCell ref="N18:N27"/>
    <mergeCell ref="N39:N48"/>
  </mergeCells>
  <phoneticPr fontId="24" type="noConversion"/>
  <dataValidations count="1">
    <dataValidation type="textLength" operator="lessThan" allowBlank="1" showInputMessage="1" showErrorMessage="1" sqref="L50:L69 L8:L27 L29:L48" xr:uid="{B816A062-2BC3-414A-B5EF-69510CD1BBE0}">
      <formula1>750</formula1>
    </dataValidation>
  </dataValidations>
  <pageMargins left="0.70866141732283472" right="0.70866141732283472" top="0.74803149606299213" bottom="0.74803149606299213" header="0.31496062992125984" footer="0.31496062992125984"/>
  <pageSetup paperSize="9" scale="75" fitToHeight="0" orientation="landscape" r:id="rId1"/>
  <rowBreaks count="1" manualBreakCount="1">
    <brk id="27" min="1" max="9" man="1"/>
  </rowBreaks>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9B198A2-6336-4AC1-8019-8E7E9B952CED}">
          <x14:formula1>
            <xm:f>INFO!$A$22:$A$27</xm:f>
          </x14:formula1>
          <xm:sqref>H8:H27 H50:H69 H29:H48</xm:sqref>
        </x14:dataValidation>
        <x14:dataValidation type="list" allowBlank="1" showInputMessage="1" showErrorMessage="1" xr:uid="{A61AC555-2490-4036-8D3E-29192FEAB869}">
          <x14:formula1>
            <xm:f>INFO!$A$30:$A$35</xm:f>
          </x14:formula1>
          <xm:sqref>K8:K27 K50:K69 K29:K48</xm:sqref>
        </x14:dataValidation>
        <x14:dataValidation type="list" allowBlank="1" showInputMessage="1" showErrorMessage="1" xr:uid="{7849412D-668E-4BC5-A6AB-0B9241487C06}">
          <x14:formula1>
            <xm:f>INFO!$A$2:$A$9</xm:f>
          </x14:formula1>
          <xm:sqref>D14:D27</xm:sqref>
        </x14:dataValidation>
        <x14:dataValidation type="list" allowBlank="1" showInputMessage="1" showErrorMessage="1" xr:uid="{7B9F07A6-B497-4022-B867-2C7840AB34C9}">
          <x14:formula1>
            <xm:f>INFO!$B$2:$B$12</xm:f>
          </x14:formula1>
          <xm:sqref>D37:D48 D58:D69</xm:sqref>
        </x14:dataValidation>
        <x14:dataValidation type="list" allowBlank="1" showInputMessage="1" showErrorMessage="1" xr:uid="{D4C5D5BB-B3A1-47B1-9645-17AB637E1AFB}">
          <x14:formula1>
            <xm:f>INFO!$A$15:$A$19</xm:f>
          </x14:formula1>
          <xm:sqref>F8:F27 F50:F69 F29:F48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P82"/>
  <sheetViews>
    <sheetView topLeftCell="A4" zoomScaleNormal="100" zoomScaleSheetLayoutView="85" workbookViewId="0">
      <selection activeCell="F10" sqref="F10"/>
    </sheetView>
  </sheetViews>
  <sheetFormatPr defaultColWidth="9.28515625" defaultRowHeight="15"/>
  <cols>
    <col min="1" max="1" width="3.28515625" style="48" customWidth="1"/>
    <col min="2" max="2" width="7.7109375" style="48" customWidth="1"/>
    <col min="3" max="3" width="6" style="48" bestFit="1" customWidth="1"/>
    <col min="4" max="4" width="35.7109375" style="48" customWidth="1"/>
    <col min="5" max="5" width="43.7109375" style="48" bestFit="1" customWidth="1"/>
    <col min="6" max="6" width="95.42578125" style="48" customWidth="1"/>
    <col min="7" max="16384" width="9.28515625" style="48"/>
  </cols>
  <sheetData>
    <row r="1" spans="2:16" ht="39">
      <c r="G1" s="93" t="s">
        <v>95</v>
      </c>
    </row>
    <row r="2" spans="2:16" s="5" customFormat="1" ht="25.5">
      <c r="B2" s="40" t="s">
        <v>169</v>
      </c>
      <c r="C2" s="6"/>
      <c r="D2" s="41"/>
      <c r="E2" s="7"/>
      <c r="F2" s="7"/>
      <c r="G2" s="9" t="s">
        <v>96</v>
      </c>
      <c r="H2" s="42"/>
      <c r="I2" s="7"/>
      <c r="J2" s="7"/>
      <c r="K2" s="7"/>
      <c r="L2" s="42"/>
      <c r="M2" s="7"/>
      <c r="N2" s="7"/>
      <c r="O2" s="7"/>
      <c r="P2" s="42"/>
    </row>
    <row r="3" spans="2:16" s="5" customFormat="1" ht="38.25">
      <c r="B3" s="139" t="s">
        <v>97</v>
      </c>
      <c r="C3" s="139"/>
      <c r="D3" s="139"/>
      <c r="E3" s="139"/>
      <c r="F3" s="139"/>
      <c r="G3" s="93" t="s">
        <v>95</v>
      </c>
      <c r="H3" s="43"/>
      <c r="L3" s="43"/>
      <c r="P3" s="43"/>
    </row>
    <row r="4" spans="2:16" s="5" customFormat="1" ht="138" customHeight="1">
      <c r="B4" s="139" t="s">
        <v>162</v>
      </c>
      <c r="C4" s="139"/>
      <c r="D4" s="139"/>
      <c r="E4" s="139"/>
      <c r="F4" s="139"/>
      <c r="G4" s="93" t="s">
        <v>98</v>
      </c>
      <c r="H4" s="43"/>
      <c r="L4" s="43"/>
      <c r="P4" s="43"/>
    </row>
    <row r="5" spans="2:16" s="5" customFormat="1" ht="12.75">
      <c r="D5" s="44"/>
      <c r="H5" s="45"/>
      <c r="L5" s="45"/>
      <c r="P5" s="45"/>
    </row>
    <row r="6" spans="2:16">
      <c r="B6" s="46" t="s">
        <v>99</v>
      </c>
      <c r="C6" s="47"/>
      <c r="D6" s="47"/>
      <c r="E6" s="47"/>
      <c r="F6" s="47"/>
    </row>
    <row r="7" spans="2:16">
      <c r="D7" s="49"/>
    </row>
    <row r="8" spans="2:16">
      <c r="B8" s="50" t="s">
        <v>100</v>
      </c>
      <c r="C8" s="51"/>
      <c r="D8" s="51"/>
      <c r="E8" s="51"/>
      <c r="F8" s="51"/>
      <c r="G8" s="110"/>
    </row>
    <row r="9" spans="2:16">
      <c r="B9" s="52" t="s">
        <v>101</v>
      </c>
      <c r="C9" s="63" t="str">
        <f>'Annex 3c - Equipment '!D7</f>
        <v>A</v>
      </c>
      <c r="D9" s="53" t="s">
        <v>102</v>
      </c>
      <c r="E9" s="54" t="s">
        <v>2</v>
      </c>
      <c r="F9" s="55" t="s">
        <v>171</v>
      </c>
      <c r="G9" s="110"/>
    </row>
    <row r="10" spans="2:16">
      <c r="B10" s="56">
        <v>1</v>
      </c>
      <c r="C10" s="57" t="s">
        <v>48</v>
      </c>
      <c r="D10" s="64" t="str">
        <f t="shared" ref="D10:D19" si="0">IF(ISBLANK(C10),"-",IF(ISBLANK(INDEX(Personnel_Names,MATCH($C10,Personnel_Codes,0))),"Provide a name",INDEX(Personnel_Names,MATCH($C10,Personnel_Codes,0))))</f>
        <v>Name B.1</v>
      </c>
      <c r="E10" s="94" t="str">
        <f t="shared" ref="E10:E19" si="1">IF(ISBLANK(C10),"-",IF(ISBLANK(INDEX(Task,MATCH($C10,Personnel_Codes,0))),"No task selected in Annex 3a",INDEX(Task,MATCH($C10,Personnel_Codes,0))))</f>
        <v>Party Chief</v>
      </c>
      <c r="F10" s="58" t="s">
        <v>103</v>
      </c>
      <c r="G10" s="110"/>
    </row>
    <row r="11" spans="2:16">
      <c r="B11" s="59">
        <v>2</v>
      </c>
      <c r="C11" s="60" t="s">
        <v>51</v>
      </c>
      <c r="D11" s="65" t="str">
        <f t="shared" si="0"/>
        <v>Name B.2</v>
      </c>
      <c r="E11" s="95" t="str">
        <f t="shared" si="1"/>
        <v>Party Chief</v>
      </c>
      <c r="F11" s="61" t="s">
        <v>103</v>
      </c>
      <c r="G11" s="110"/>
    </row>
    <row r="12" spans="2:16">
      <c r="B12" s="59">
        <v>3</v>
      </c>
      <c r="C12" s="60" t="s">
        <v>52</v>
      </c>
      <c r="D12" s="65" t="str">
        <f t="shared" si="0"/>
        <v>Name B.3</v>
      </c>
      <c r="E12" s="95" t="str">
        <f t="shared" si="1"/>
        <v>(Senior) surveyors (both online and offline)</v>
      </c>
      <c r="F12" s="61" t="s">
        <v>103</v>
      </c>
      <c r="G12" s="110"/>
    </row>
    <row r="13" spans="2:16">
      <c r="B13" s="59">
        <v>4</v>
      </c>
      <c r="C13" s="60" t="s">
        <v>54</v>
      </c>
      <c r="D13" s="65" t="str">
        <f t="shared" si="0"/>
        <v>Name B.4</v>
      </c>
      <c r="E13" s="95" t="str">
        <f t="shared" si="1"/>
        <v>(Senior) surveyors (both online and offline)</v>
      </c>
      <c r="F13" s="61" t="s">
        <v>103</v>
      </c>
      <c r="G13" s="110"/>
    </row>
    <row r="14" spans="2:16">
      <c r="B14" s="59">
        <v>5</v>
      </c>
      <c r="C14" s="60" t="s">
        <v>55</v>
      </c>
      <c r="D14" s="65" t="str">
        <f t="shared" si="0"/>
        <v>Name B.5</v>
      </c>
      <c r="E14" s="95" t="str">
        <f t="shared" si="1"/>
        <v>(Senior) seabed geophysicists (both online and offline)</v>
      </c>
      <c r="F14" s="61" t="s">
        <v>103</v>
      </c>
      <c r="G14" s="110"/>
    </row>
    <row r="15" spans="2:16">
      <c r="B15" s="59">
        <v>6</v>
      </c>
      <c r="C15" s="60" t="s">
        <v>57</v>
      </c>
      <c r="D15" s="65" t="str">
        <f t="shared" si="0"/>
        <v>Name B.6</v>
      </c>
      <c r="E15" s="95" t="str">
        <f t="shared" si="1"/>
        <v>(Senior) seabed geophysicists (both online and offline)</v>
      </c>
      <c r="F15" s="61" t="s">
        <v>103</v>
      </c>
      <c r="G15" s="110"/>
    </row>
    <row r="16" spans="2:16" s="62" customFormat="1">
      <c r="B16" s="59">
        <v>7</v>
      </c>
      <c r="C16" s="60" t="s">
        <v>58</v>
      </c>
      <c r="D16" s="65" t="str">
        <f t="shared" si="0"/>
        <v>Name B.7</v>
      </c>
      <c r="E16" s="95" t="str">
        <f t="shared" si="1"/>
        <v>(Senior) sub-seabed geophysicists (both online and offline)</v>
      </c>
      <c r="F16" s="61" t="s">
        <v>103</v>
      </c>
      <c r="G16" s="110"/>
    </row>
    <row r="17" spans="2:7" s="62" customFormat="1">
      <c r="B17" s="59">
        <v>8</v>
      </c>
      <c r="C17" s="60" t="s">
        <v>60</v>
      </c>
      <c r="D17" s="65" t="str">
        <f t="shared" si="0"/>
        <v>Name B.8</v>
      </c>
      <c r="E17" s="95" t="str">
        <f t="shared" si="1"/>
        <v>(Senior) sub-seabed geophysicists (both online and offline)</v>
      </c>
      <c r="F17" s="61" t="s">
        <v>103</v>
      </c>
      <c r="G17" s="110"/>
    </row>
    <row r="18" spans="2:7" s="62" customFormat="1">
      <c r="B18" s="59">
        <v>9</v>
      </c>
      <c r="C18" s="60"/>
      <c r="D18" s="65" t="str">
        <f t="shared" si="0"/>
        <v>-</v>
      </c>
      <c r="E18" s="95" t="str">
        <f t="shared" si="1"/>
        <v>-</v>
      </c>
      <c r="F18" s="61" t="s">
        <v>103</v>
      </c>
      <c r="G18" s="110"/>
    </row>
    <row r="19" spans="2:7" s="62" customFormat="1">
      <c r="B19" s="59">
        <v>10</v>
      </c>
      <c r="C19" s="60"/>
      <c r="D19" s="65" t="str">
        <f t="shared" si="0"/>
        <v>-</v>
      </c>
      <c r="E19" s="95" t="str">
        <f t="shared" si="1"/>
        <v>-</v>
      </c>
      <c r="F19" s="61" t="s">
        <v>103</v>
      </c>
      <c r="G19" s="110"/>
    </row>
    <row r="20" spans="2:7" s="62" customFormat="1">
      <c r="B20" s="52" t="s">
        <v>101</v>
      </c>
      <c r="C20" s="63" t="str">
        <f>'Annex 3c - Equipment '!F7</f>
        <v>B</v>
      </c>
      <c r="D20" s="53" t="s">
        <v>102</v>
      </c>
      <c r="E20" s="54" t="s">
        <v>2</v>
      </c>
      <c r="F20" s="55" t="s">
        <v>171</v>
      </c>
      <c r="G20" s="110"/>
    </row>
    <row r="21" spans="2:7" s="62" customFormat="1">
      <c r="B21" s="56">
        <v>1</v>
      </c>
      <c r="C21" s="57" t="s">
        <v>74</v>
      </c>
      <c r="D21" s="64" t="str">
        <f t="shared" ref="D21:D30" si="2">IF(ISBLANK(C21),"-",IF(ISBLANK(INDEX(Personnel_Names,MATCH($C21,Personnel_Codes,0))),"Provide a name",INDEX(Personnel_Names,MATCH($C21,Personnel_Codes,0))))</f>
        <v>Name C.1</v>
      </c>
      <c r="E21" s="96" t="str">
        <f t="shared" ref="E21:E30" si="3">IF(ISBLANK(C21),"-",IF(ISBLANK(INDEX(Task,MATCH($C21,Personnel_Codes,0))),"No task selected in Annex 3a",INDEX(Task,MATCH($C21,Personnel_Codes,0))))</f>
        <v>Party Chief</v>
      </c>
      <c r="F21" s="91" t="s">
        <v>103</v>
      </c>
      <c r="G21" s="110"/>
    </row>
    <row r="22" spans="2:7" s="62" customFormat="1">
      <c r="B22" s="59">
        <v>2</v>
      </c>
      <c r="C22" s="60" t="s">
        <v>76</v>
      </c>
      <c r="D22" s="65" t="str">
        <f t="shared" si="2"/>
        <v>Name C.2</v>
      </c>
      <c r="E22" s="95" t="str">
        <f t="shared" si="3"/>
        <v>Party Chief</v>
      </c>
      <c r="F22" s="61" t="s">
        <v>103</v>
      </c>
      <c r="G22" s="110"/>
    </row>
    <row r="23" spans="2:7" s="62" customFormat="1">
      <c r="B23" s="59">
        <v>3</v>
      </c>
      <c r="C23" s="60" t="s">
        <v>77</v>
      </c>
      <c r="D23" s="65" t="str">
        <f t="shared" si="2"/>
        <v>Name C.3</v>
      </c>
      <c r="E23" s="97" t="str">
        <f t="shared" si="3"/>
        <v>(Senior) surveyors (both online and offline)</v>
      </c>
      <c r="F23" s="92" t="s">
        <v>103</v>
      </c>
      <c r="G23" s="110"/>
    </row>
    <row r="24" spans="2:7" s="62" customFormat="1">
      <c r="B24" s="59">
        <v>4</v>
      </c>
      <c r="C24" s="60" t="s">
        <v>78</v>
      </c>
      <c r="D24" s="65" t="str">
        <f t="shared" si="2"/>
        <v>Name C.4</v>
      </c>
      <c r="E24" s="95" t="str">
        <f t="shared" si="3"/>
        <v>(Senior) surveyors (both online and offline)</v>
      </c>
      <c r="F24" s="61" t="s">
        <v>103</v>
      </c>
      <c r="G24" s="110"/>
    </row>
    <row r="25" spans="2:7" s="62" customFormat="1">
      <c r="B25" s="59">
        <v>5</v>
      </c>
      <c r="C25" s="60" t="s">
        <v>79</v>
      </c>
      <c r="D25" s="65" t="str">
        <f t="shared" si="2"/>
        <v>Name C.5</v>
      </c>
      <c r="E25" s="95" t="str">
        <f t="shared" si="3"/>
        <v>(Senior) seabed geophysicists (both online and offline)</v>
      </c>
      <c r="F25" s="61" t="s">
        <v>103</v>
      </c>
      <c r="G25" s="110"/>
    </row>
    <row r="26" spans="2:7" s="62" customFormat="1">
      <c r="B26" s="59">
        <v>6</v>
      </c>
      <c r="C26" s="60" t="s">
        <v>80</v>
      </c>
      <c r="D26" s="65" t="str">
        <f t="shared" si="2"/>
        <v>Name C.6</v>
      </c>
      <c r="E26" s="95" t="str">
        <f t="shared" si="3"/>
        <v>(Senior) seabed geophysicists (both online and offline)</v>
      </c>
      <c r="F26" s="61" t="s">
        <v>103</v>
      </c>
      <c r="G26" s="110"/>
    </row>
    <row r="27" spans="2:7" s="62" customFormat="1">
      <c r="B27" s="59">
        <v>7</v>
      </c>
      <c r="C27" s="60" t="s">
        <v>81</v>
      </c>
      <c r="D27" s="65" t="str">
        <f t="shared" si="2"/>
        <v>Name C.7</v>
      </c>
      <c r="E27" s="95" t="str">
        <f t="shared" si="3"/>
        <v>(Senior) sub-seabed geophysicists (both online and offline)</v>
      </c>
      <c r="F27" s="61" t="s">
        <v>103</v>
      </c>
      <c r="G27" s="110"/>
    </row>
    <row r="28" spans="2:7" s="62" customFormat="1">
      <c r="B28" s="59">
        <v>8</v>
      </c>
      <c r="C28" s="60" t="s">
        <v>82</v>
      </c>
      <c r="D28" s="65" t="str">
        <f t="shared" si="2"/>
        <v>Name C.8</v>
      </c>
      <c r="E28" s="95" t="str">
        <f t="shared" si="3"/>
        <v>(Senior) sub-seabed geophysicists (both online and offline)</v>
      </c>
      <c r="F28" s="61" t="s">
        <v>103</v>
      </c>
      <c r="G28" s="110"/>
    </row>
    <row r="29" spans="2:7" s="62" customFormat="1">
      <c r="B29" s="59">
        <v>9</v>
      </c>
      <c r="C29" s="60"/>
      <c r="D29" s="65" t="str">
        <f t="shared" si="2"/>
        <v>-</v>
      </c>
      <c r="E29" s="95" t="str">
        <f t="shared" si="3"/>
        <v>-</v>
      </c>
      <c r="F29" s="61" t="s">
        <v>103</v>
      </c>
      <c r="G29" s="110"/>
    </row>
    <row r="30" spans="2:7" s="62" customFormat="1">
      <c r="B30" s="66">
        <v>10</v>
      </c>
      <c r="C30" s="67"/>
      <c r="D30" s="68" t="str">
        <f t="shared" si="2"/>
        <v>-</v>
      </c>
      <c r="E30" s="98" t="str">
        <f t="shared" si="3"/>
        <v>-</v>
      </c>
      <c r="F30" s="69" t="s">
        <v>103</v>
      </c>
      <c r="G30" s="110"/>
    </row>
    <row r="31" spans="2:7" s="62" customFormat="1">
      <c r="B31" s="70" t="s">
        <v>104</v>
      </c>
      <c r="C31" s="71"/>
      <c r="D31" s="53" t="s">
        <v>102</v>
      </c>
      <c r="E31" s="72" t="s">
        <v>2</v>
      </c>
      <c r="F31" s="55" t="s">
        <v>171</v>
      </c>
      <c r="G31" s="48"/>
    </row>
    <row r="32" spans="2:7" s="62" customFormat="1">
      <c r="B32" s="56">
        <v>1</v>
      </c>
      <c r="C32" s="57" t="s">
        <v>17</v>
      </c>
      <c r="D32" s="64" t="str">
        <f t="shared" ref="D32:D41" si="4">IF(ISBLANK(C32),"-",IF(ISBLANK(INDEX(Personnel_Names,MATCH($C32,Personnel_Codes,0))),"Provide a name",INDEX(Personnel_Names,MATCH($C32,Personnel_Codes,0))))</f>
        <v>Name A.1</v>
      </c>
      <c r="E32" s="94" t="str">
        <f t="shared" ref="E32:E41" si="5">IF(ISBLANK(C32),"-",IF(ISBLANK(INDEX(Task,MATCH($C32,Personnel_Codes,0))),"No task selected in Annex 3a",INDEX(Task,MATCH($C32,Personnel_Codes,0))))</f>
        <v>Project Manager</v>
      </c>
      <c r="F32" s="58" t="s">
        <v>103</v>
      </c>
      <c r="G32" s="48"/>
    </row>
    <row r="33" spans="2:7" s="62" customFormat="1">
      <c r="B33" s="59">
        <v>2</v>
      </c>
      <c r="C33" s="60" t="s">
        <v>23</v>
      </c>
      <c r="D33" s="65" t="str">
        <f t="shared" si="4"/>
        <v>Name A.2</v>
      </c>
      <c r="E33" s="95" t="str">
        <f t="shared" si="5"/>
        <v>Deliverables Manager</v>
      </c>
      <c r="F33" s="61" t="s">
        <v>103</v>
      </c>
      <c r="G33" s="48"/>
    </row>
    <row r="34" spans="2:7" s="62" customFormat="1">
      <c r="B34" s="59">
        <v>3</v>
      </c>
      <c r="C34" s="60" t="s">
        <v>25</v>
      </c>
      <c r="D34" s="65" t="str">
        <f t="shared" si="4"/>
        <v>Name A.3</v>
      </c>
      <c r="E34" s="95" t="str">
        <f t="shared" si="5"/>
        <v>Quality Manager</v>
      </c>
      <c r="F34" s="61" t="s">
        <v>103</v>
      </c>
      <c r="G34" s="48"/>
    </row>
    <row r="35" spans="2:7" s="62" customFormat="1">
      <c r="B35" s="59">
        <v>4</v>
      </c>
      <c r="C35" s="60" t="s">
        <v>27</v>
      </c>
      <c r="D35" s="65" t="str">
        <f t="shared" si="4"/>
        <v>Name A.4</v>
      </c>
      <c r="E35" s="95" t="str">
        <f t="shared" si="5"/>
        <v>Data Processing Manager</v>
      </c>
      <c r="F35" s="61" t="s">
        <v>103</v>
      </c>
      <c r="G35" s="48"/>
    </row>
    <row r="36" spans="2:7" s="62" customFormat="1">
      <c r="B36" s="59">
        <v>5</v>
      </c>
      <c r="C36" s="60" t="s">
        <v>29</v>
      </c>
      <c r="D36" s="65" t="str">
        <f t="shared" si="4"/>
        <v>Name A.5</v>
      </c>
      <c r="E36" s="95" t="str">
        <f t="shared" si="5"/>
        <v>Lead Geologist / Geophysicist</v>
      </c>
      <c r="F36" s="61" t="s">
        <v>103</v>
      </c>
      <c r="G36" s="48"/>
    </row>
    <row r="37" spans="2:7" s="62" customFormat="1">
      <c r="B37" s="59">
        <v>6</v>
      </c>
      <c r="C37" s="60" t="s">
        <v>31</v>
      </c>
      <c r="D37" s="65" t="str">
        <f t="shared" si="4"/>
        <v>Name A.6</v>
      </c>
      <c r="E37" s="95" t="str">
        <f t="shared" si="5"/>
        <v>GIS Coordinator</v>
      </c>
      <c r="F37" s="61" t="s">
        <v>103</v>
      </c>
      <c r="G37" s="48"/>
    </row>
    <row r="38" spans="2:7" s="62" customFormat="1">
      <c r="B38" s="59">
        <v>7</v>
      </c>
      <c r="C38" s="60"/>
      <c r="D38" s="65" t="str">
        <f t="shared" si="4"/>
        <v>-</v>
      </c>
      <c r="E38" s="95" t="str">
        <f t="shared" si="5"/>
        <v>-</v>
      </c>
      <c r="F38" s="61" t="s">
        <v>103</v>
      </c>
      <c r="G38" s="48"/>
    </row>
    <row r="39" spans="2:7" s="62" customFormat="1">
      <c r="B39" s="59">
        <v>8</v>
      </c>
      <c r="C39" s="60"/>
      <c r="D39" s="65" t="str">
        <f t="shared" si="4"/>
        <v>-</v>
      </c>
      <c r="E39" s="95" t="str">
        <f t="shared" si="5"/>
        <v>-</v>
      </c>
      <c r="F39" s="61" t="s">
        <v>103</v>
      </c>
      <c r="G39" s="48"/>
    </row>
    <row r="40" spans="2:7" s="62" customFormat="1">
      <c r="B40" s="59">
        <v>9</v>
      </c>
      <c r="C40" s="60"/>
      <c r="D40" s="65" t="str">
        <f t="shared" si="4"/>
        <v>-</v>
      </c>
      <c r="E40" s="95" t="str">
        <f t="shared" si="5"/>
        <v>-</v>
      </c>
      <c r="F40" s="61" t="s">
        <v>103</v>
      </c>
      <c r="G40" s="48"/>
    </row>
    <row r="41" spans="2:7" s="62" customFormat="1">
      <c r="B41" s="59">
        <v>10</v>
      </c>
      <c r="C41" s="60"/>
      <c r="D41" s="65" t="str">
        <f t="shared" si="4"/>
        <v>-</v>
      </c>
      <c r="E41" s="95" t="str">
        <f t="shared" si="5"/>
        <v>-</v>
      </c>
      <c r="F41" s="73" t="s">
        <v>103</v>
      </c>
      <c r="G41" s="48"/>
    </row>
    <row r="42" spans="2:7" s="62" customFormat="1">
      <c r="B42" s="48"/>
      <c r="C42" s="48"/>
      <c r="D42" s="48"/>
      <c r="E42" s="48"/>
      <c r="F42" s="48"/>
      <c r="G42" s="48"/>
    </row>
    <row r="43" spans="2:7" s="62" customFormat="1">
      <c r="B43" s="48"/>
      <c r="C43" s="48"/>
      <c r="D43" s="48"/>
      <c r="E43" s="48"/>
      <c r="F43" s="48"/>
      <c r="G43" s="48"/>
    </row>
    <row r="44" spans="2:7" s="62" customFormat="1">
      <c r="B44" s="48"/>
      <c r="C44" s="48"/>
      <c r="D44" s="48"/>
      <c r="E44" s="48"/>
      <c r="F44" s="48"/>
      <c r="G44" s="48"/>
    </row>
    <row r="45" spans="2:7" s="62" customFormat="1">
      <c r="B45" s="48"/>
      <c r="C45" s="48"/>
      <c r="D45" s="48"/>
      <c r="E45" s="48"/>
      <c r="F45" s="48"/>
      <c r="G45" s="48"/>
    </row>
    <row r="46" spans="2:7" s="62" customFormat="1">
      <c r="B46" s="48"/>
      <c r="C46" s="48"/>
      <c r="D46" s="48"/>
      <c r="E46" s="48"/>
      <c r="F46" s="48"/>
      <c r="G46" s="48"/>
    </row>
    <row r="47" spans="2:7" s="62" customFormat="1">
      <c r="B47" s="48"/>
      <c r="C47" s="48"/>
      <c r="D47" s="48"/>
      <c r="E47" s="48"/>
      <c r="F47" s="48"/>
      <c r="G47" s="48"/>
    </row>
    <row r="48" spans="2:7" s="62" customFormat="1">
      <c r="B48" s="48"/>
      <c r="C48" s="48"/>
      <c r="D48" s="48"/>
      <c r="E48" s="48"/>
      <c r="F48" s="48"/>
      <c r="G48" s="48"/>
    </row>
    <row r="49" spans="2:7" s="62" customFormat="1">
      <c r="B49" s="48"/>
      <c r="C49" s="48"/>
      <c r="D49" s="48"/>
      <c r="E49" s="48"/>
      <c r="F49" s="48"/>
      <c r="G49" s="48"/>
    </row>
    <row r="50" spans="2:7" s="62" customFormat="1">
      <c r="B50" s="48"/>
      <c r="C50" s="48"/>
      <c r="D50" s="48"/>
      <c r="E50" s="48"/>
      <c r="F50" s="48"/>
      <c r="G50" s="48"/>
    </row>
    <row r="51" spans="2:7" s="62" customFormat="1">
      <c r="B51" s="48"/>
      <c r="C51" s="48"/>
      <c r="D51" s="48"/>
      <c r="E51" s="48"/>
      <c r="F51" s="48"/>
      <c r="G51" s="48"/>
    </row>
    <row r="52" spans="2:7" s="62" customFormat="1">
      <c r="B52" s="48"/>
      <c r="C52" s="48"/>
      <c r="D52" s="48"/>
      <c r="E52" s="48"/>
      <c r="F52" s="48"/>
      <c r="G52" s="48"/>
    </row>
    <row r="53" spans="2:7" s="62" customFormat="1">
      <c r="B53" s="48"/>
      <c r="C53" s="48"/>
      <c r="D53" s="48"/>
      <c r="E53" s="48"/>
      <c r="F53" s="48"/>
      <c r="G53" s="48"/>
    </row>
    <row r="54" spans="2:7" s="62" customFormat="1">
      <c r="B54" s="48"/>
      <c r="C54" s="48"/>
      <c r="D54" s="48"/>
      <c r="E54" s="48"/>
      <c r="F54" s="48"/>
      <c r="G54" s="48"/>
    </row>
    <row r="55" spans="2:7" s="62" customFormat="1">
      <c r="B55" s="48"/>
      <c r="C55" s="48"/>
      <c r="D55" s="48"/>
      <c r="E55" s="48"/>
      <c r="F55" s="48"/>
      <c r="G55" s="48"/>
    </row>
    <row r="56" spans="2:7" s="62" customFormat="1">
      <c r="B56" s="48"/>
      <c r="C56" s="48"/>
      <c r="D56" s="48"/>
      <c r="E56" s="48"/>
      <c r="F56" s="48"/>
      <c r="G56" s="48"/>
    </row>
    <row r="57" spans="2:7" s="62" customFormat="1">
      <c r="B57" s="48"/>
      <c r="C57" s="48"/>
      <c r="D57" s="48"/>
      <c r="E57" s="48"/>
      <c r="F57" s="48"/>
      <c r="G57" s="48"/>
    </row>
    <row r="58" spans="2:7" s="62" customFormat="1">
      <c r="B58" s="48"/>
      <c r="C58" s="48"/>
      <c r="D58" s="48"/>
      <c r="E58" s="48"/>
      <c r="F58" s="48"/>
      <c r="G58" s="48"/>
    </row>
    <row r="59" spans="2:7" s="62" customFormat="1">
      <c r="B59" s="48"/>
      <c r="C59" s="48"/>
      <c r="D59" s="48"/>
      <c r="E59" s="48"/>
      <c r="F59" s="48"/>
      <c r="G59" s="48"/>
    </row>
    <row r="60" spans="2:7" s="62" customFormat="1">
      <c r="B60" s="48"/>
      <c r="C60" s="48"/>
      <c r="D60" s="48"/>
      <c r="E60" s="48"/>
      <c r="F60" s="48"/>
      <c r="G60" s="48"/>
    </row>
    <row r="61" spans="2:7" s="62" customFormat="1">
      <c r="B61" s="48"/>
      <c r="C61" s="48"/>
      <c r="D61" s="48"/>
      <c r="E61" s="48"/>
      <c r="F61" s="48"/>
      <c r="G61" s="48"/>
    </row>
    <row r="62" spans="2:7">
      <c r="G62" s="110"/>
    </row>
    <row r="63" spans="2:7">
      <c r="G63" s="110"/>
    </row>
    <row r="64" spans="2:7">
      <c r="G64" s="110"/>
    </row>
    <row r="65" spans="2:7">
      <c r="G65" s="110"/>
    </row>
    <row r="66" spans="2:7">
      <c r="G66" s="110"/>
    </row>
    <row r="67" spans="2:7">
      <c r="G67" s="110"/>
    </row>
    <row r="68" spans="2:7">
      <c r="G68" s="110"/>
    </row>
    <row r="69" spans="2:7">
      <c r="G69" s="110"/>
    </row>
    <row r="70" spans="2:7" s="62" customFormat="1">
      <c r="B70" s="48"/>
      <c r="C70" s="48"/>
      <c r="D70" s="48"/>
      <c r="E70" s="48"/>
      <c r="F70" s="48"/>
      <c r="G70" s="110"/>
    </row>
    <row r="71" spans="2:7" s="62" customFormat="1">
      <c r="B71" s="48"/>
      <c r="C71" s="48"/>
      <c r="D71" s="48"/>
      <c r="E71" s="48"/>
      <c r="F71" s="48"/>
      <c r="G71" s="110"/>
    </row>
    <row r="72" spans="2:7" s="62" customFormat="1">
      <c r="B72" s="48"/>
      <c r="C72" s="48"/>
      <c r="D72" s="48"/>
      <c r="E72" s="48"/>
      <c r="F72" s="48"/>
      <c r="G72" s="110"/>
    </row>
    <row r="73" spans="2:7" s="62" customFormat="1">
      <c r="B73" s="48"/>
      <c r="C73" s="48"/>
      <c r="D73" s="48"/>
      <c r="E73" s="48"/>
      <c r="F73" s="48"/>
      <c r="G73" s="110"/>
    </row>
    <row r="74" spans="2:7" s="62" customFormat="1">
      <c r="B74" s="48"/>
      <c r="C74" s="48"/>
      <c r="D74" s="48"/>
      <c r="E74" s="48"/>
      <c r="F74" s="48"/>
      <c r="G74" s="110"/>
    </row>
    <row r="75" spans="2:7" s="62" customFormat="1">
      <c r="B75" s="48"/>
      <c r="C75" s="48"/>
      <c r="D75" s="48"/>
      <c r="E75" s="48"/>
      <c r="F75" s="48"/>
      <c r="G75" s="110"/>
    </row>
    <row r="76" spans="2:7" s="62" customFormat="1">
      <c r="B76" s="48"/>
      <c r="C76" s="48"/>
      <c r="D76" s="48"/>
      <c r="E76" s="48"/>
      <c r="F76" s="48"/>
      <c r="G76" s="110"/>
    </row>
    <row r="77" spans="2:7" s="62" customFormat="1">
      <c r="B77" s="48"/>
      <c r="C77" s="48"/>
      <c r="D77" s="48"/>
      <c r="E77" s="48"/>
      <c r="F77" s="48"/>
      <c r="G77" s="110"/>
    </row>
    <row r="78" spans="2:7" s="62" customFormat="1">
      <c r="B78" s="48"/>
      <c r="C78" s="48"/>
      <c r="D78" s="48"/>
      <c r="E78" s="48"/>
      <c r="F78" s="48"/>
      <c r="G78" s="110"/>
    </row>
    <row r="79" spans="2:7" s="62" customFormat="1">
      <c r="B79" s="48"/>
      <c r="C79" s="48"/>
      <c r="D79" s="48"/>
      <c r="E79" s="48"/>
      <c r="F79" s="48"/>
      <c r="G79" s="110"/>
    </row>
    <row r="80" spans="2:7" s="62" customFormat="1">
      <c r="B80" s="48"/>
      <c r="C80" s="48"/>
      <c r="D80" s="48"/>
      <c r="E80" s="48"/>
      <c r="F80" s="48"/>
      <c r="G80" s="110"/>
    </row>
    <row r="81" spans="2:7" s="62" customFormat="1">
      <c r="B81" s="48"/>
      <c r="C81" s="48"/>
      <c r="D81" s="48"/>
      <c r="E81" s="48"/>
      <c r="F81" s="48"/>
      <c r="G81" s="110"/>
    </row>
    <row r="82" spans="2:7" s="62" customFormat="1">
      <c r="B82" s="48"/>
      <c r="C82" s="48"/>
      <c r="D82" s="48"/>
      <c r="E82" s="48"/>
      <c r="F82" s="48"/>
      <c r="G82" s="110"/>
    </row>
  </sheetData>
  <sheetProtection algorithmName="SHA-512" hashValue="f7+6uk3z/8HRvUJKzISbu/G+MbOMfRg9LM3hjoFxKwt5lqUSGuGwduckjUqddHVQ6O8yhyAi4bq/opyjuidlNg==" saltValue="SchgYQNk/LK6SlfA3znFag==" spinCount="100000" sheet="1" objects="1" scenarios="1"/>
  <mergeCells count="2">
    <mergeCell ref="B3:F3"/>
    <mergeCell ref="B4:F4"/>
  </mergeCells>
  <conditionalFormatting sqref="C9">
    <cfRule type="cellIs" dxfId="30" priority="37" operator="equal">
      <formula>"F"</formula>
    </cfRule>
    <cfRule type="cellIs" dxfId="29" priority="38" operator="equal">
      <formula>"E"</formula>
    </cfRule>
    <cfRule type="cellIs" dxfId="28" priority="39" operator="equal">
      <formula>"D"</formula>
    </cfRule>
    <cfRule type="cellIs" dxfId="27" priority="40" operator="equal">
      <formula>"C"</formula>
    </cfRule>
    <cfRule type="cellIs" dxfId="26" priority="41" operator="equal">
      <formula>"B"</formula>
    </cfRule>
    <cfRule type="cellIs" dxfId="25" priority="42" operator="equal">
      <formula>"A"</formula>
    </cfRule>
  </conditionalFormatting>
  <conditionalFormatting sqref="C31">
    <cfRule type="cellIs" dxfId="24" priority="7" operator="equal">
      <formula>"F"</formula>
    </cfRule>
    <cfRule type="cellIs" dxfId="23" priority="8" operator="equal">
      <formula>"E"</formula>
    </cfRule>
    <cfRule type="cellIs" dxfId="22" priority="9" operator="equal">
      <formula>"D"</formula>
    </cfRule>
    <cfRule type="cellIs" dxfId="21" priority="10" operator="equal">
      <formula>"C"</formula>
    </cfRule>
    <cfRule type="cellIs" dxfId="20" priority="11" operator="equal">
      <formula>"B"</formula>
    </cfRule>
    <cfRule type="cellIs" dxfId="19" priority="12" operator="equal">
      <formula>"A"</formula>
    </cfRule>
  </conditionalFormatting>
  <conditionalFormatting sqref="C20">
    <cfRule type="cellIs" dxfId="18" priority="13" operator="equal">
      <formula>"F"</formula>
    </cfRule>
    <cfRule type="cellIs" dxfId="17" priority="14" operator="equal">
      <formula>"E"</formula>
    </cfRule>
    <cfRule type="cellIs" dxfId="16" priority="15" operator="equal">
      <formula>"D"</formula>
    </cfRule>
    <cfRule type="cellIs" dxfId="15" priority="16" operator="equal">
      <formula>"C"</formula>
    </cfRule>
    <cfRule type="cellIs" dxfId="14" priority="17" operator="equal">
      <formula>"B"</formula>
    </cfRule>
    <cfRule type="cellIs" dxfId="13" priority="18" operator="equal">
      <formula>"A"</formula>
    </cfRule>
  </conditionalFormatting>
  <dataValidations count="2">
    <dataValidation type="list" allowBlank="1" showInputMessage="1" showErrorMessage="1" sqref="C10:C19 C21:C41" xr:uid="{00000000-0002-0000-0200-000000000000}">
      <formula1>Personnel_Codes</formula1>
    </dataValidation>
    <dataValidation type="textLength" operator="lessThan" allowBlank="1" showInputMessage="1" showErrorMessage="1" sqref="F10:F19 F21:F30 F32:F41" xr:uid="{85B3E0FA-BFDD-4A4D-81C2-2D6E8023B921}">
      <formula1>750</formula1>
    </dataValidation>
  </dataValidations>
  <pageMargins left="0.70866141732283472" right="0.70866141732283472" top="0.74803149606299213" bottom="0.74803149606299213" header="0.31496062992125984" footer="0.31496062992125984"/>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J19"/>
  <sheetViews>
    <sheetView showFormulas="1" zoomScale="80" zoomScaleNormal="80" zoomScaleSheetLayoutView="40" workbookViewId="0">
      <selection activeCell="B1" sqref="B1"/>
    </sheetView>
  </sheetViews>
  <sheetFormatPr defaultColWidth="8.7109375" defaultRowHeight="12.75"/>
  <cols>
    <col min="1" max="1" width="2.7109375" style="5" customWidth="1"/>
    <col min="2" max="2" width="83.28515625" style="5" customWidth="1"/>
    <col min="3" max="3" width="5.28515625" style="5" bestFit="1" customWidth="1"/>
    <col min="4" max="4" width="83.7109375" style="5" customWidth="1"/>
    <col min="5" max="5" width="5.28515625" style="5" bestFit="1" customWidth="1"/>
    <col min="6" max="6" width="83.7109375" style="5" customWidth="1"/>
    <col min="7" max="7" width="5.28515625" style="5" bestFit="1" customWidth="1"/>
    <col min="8" max="8" width="83.7109375" style="5" customWidth="1"/>
    <col min="9" max="9" width="5.28515625" style="5" bestFit="1" customWidth="1"/>
    <col min="10" max="10" width="83.7109375" style="5" customWidth="1"/>
    <col min="11" max="19" width="9.28515625" style="5" customWidth="1"/>
    <col min="20" max="16384" width="8.7109375" style="5"/>
  </cols>
  <sheetData>
    <row r="1" spans="2:10" ht="15.75">
      <c r="B1" s="4"/>
    </row>
    <row r="2" spans="2:10" ht="20.100000000000001" customHeight="1">
      <c r="B2" s="6" t="s">
        <v>170</v>
      </c>
      <c r="C2" s="7"/>
      <c r="D2" s="7"/>
      <c r="E2" s="7"/>
      <c r="F2" s="7"/>
      <c r="G2" s="7"/>
      <c r="H2" s="7"/>
      <c r="I2" s="7"/>
      <c r="J2" s="7"/>
    </row>
    <row r="3" spans="2:10" ht="59.1" customHeight="1">
      <c r="B3" s="8" t="s">
        <v>105</v>
      </c>
    </row>
    <row r="4" spans="2:10" ht="60">
      <c r="B4" s="8" t="s">
        <v>106</v>
      </c>
    </row>
    <row r="5" spans="2:10">
      <c r="B5" s="9"/>
    </row>
    <row r="6" spans="2:10" s="13" customFormat="1" ht="18.75">
      <c r="B6" s="10" t="s">
        <v>107</v>
      </c>
      <c r="C6" s="11"/>
      <c r="D6" s="12" t="s">
        <v>108</v>
      </c>
      <c r="E6" s="11"/>
      <c r="F6" s="12" t="s">
        <v>108</v>
      </c>
      <c r="G6" s="11"/>
      <c r="H6" s="12" t="s">
        <v>108</v>
      </c>
      <c r="I6" s="11"/>
      <c r="J6" s="12" t="s">
        <v>108</v>
      </c>
    </row>
    <row r="7" spans="2:10" s="18" customFormat="1" ht="26.85" customHeight="1">
      <c r="B7" s="14" t="s">
        <v>109</v>
      </c>
      <c r="C7" s="15"/>
      <c r="D7" s="16" t="s">
        <v>110</v>
      </c>
      <c r="E7" s="15"/>
      <c r="F7" s="17" t="s">
        <v>111</v>
      </c>
      <c r="G7" s="15"/>
      <c r="H7" s="121" t="s">
        <v>173</v>
      </c>
      <c r="I7" s="15"/>
      <c r="J7" s="122" t="s">
        <v>172</v>
      </c>
    </row>
    <row r="8" spans="2:10" s="21" customFormat="1" ht="61.5" customHeight="1">
      <c r="B8" s="19" t="s">
        <v>112</v>
      </c>
      <c r="C8" s="20"/>
      <c r="D8" s="37" t="s">
        <v>163</v>
      </c>
      <c r="E8" s="20"/>
      <c r="F8" s="37" t="s">
        <v>113</v>
      </c>
      <c r="G8" s="20"/>
      <c r="H8" s="37" t="s">
        <v>113</v>
      </c>
      <c r="I8" s="20"/>
      <c r="J8" s="37" t="s">
        <v>113</v>
      </c>
    </row>
    <row r="9" spans="2:10" s="21" customFormat="1" ht="15.75">
      <c r="B9" s="19"/>
      <c r="C9" s="20"/>
      <c r="D9" s="39" t="s">
        <v>114</v>
      </c>
      <c r="E9" s="20"/>
      <c r="F9" s="39" t="s">
        <v>114</v>
      </c>
      <c r="G9" s="20"/>
      <c r="H9" s="39" t="s">
        <v>114</v>
      </c>
      <c r="I9" s="20"/>
      <c r="J9" s="39" t="s">
        <v>114</v>
      </c>
    </row>
    <row r="10" spans="2:10" ht="75" customHeight="1">
      <c r="B10" s="22" t="s">
        <v>115</v>
      </c>
      <c r="C10" s="23"/>
      <c r="D10" s="34" t="s">
        <v>116</v>
      </c>
      <c r="E10" s="23"/>
      <c r="F10" s="34" t="s">
        <v>116</v>
      </c>
      <c r="G10" s="23"/>
      <c r="H10" s="34" t="s">
        <v>116</v>
      </c>
      <c r="I10" s="23"/>
      <c r="J10" s="34" t="s">
        <v>116</v>
      </c>
    </row>
    <row r="11" spans="2:10" ht="75" customHeight="1">
      <c r="B11" s="22" t="s">
        <v>117</v>
      </c>
      <c r="C11" s="23"/>
      <c r="D11" s="34" t="s">
        <v>116</v>
      </c>
      <c r="E11" s="23"/>
      <c r="F11" s="34" t="s">
        <v>116</v>
      </c>
      <c r="G11" s="23"/>
      <c r="H11" s="34" t="s">
        <v>116</v>
      </c>
      <c r="I11" s="23"/>
      <c r="J11" s="34" t="s">
        <v>116</v>
      </c>
    </row>
    <row r="12" spans="2:10" ht="75" customHeight="1">
      <c r="B12" s="22" t="s">
        <v>118</v>
      </c>
      <c r="C12" s="23"/>
      <c r="D12" s="34" t="s">
        <v>116</v>
      </c>
      <c r="E12" s="23"/>
      <c r="F12" s="34" t="s">
        <v>116</v>
      </c>
      <c r="G12" s="23"/>
      <c r="H12" s="34" t="s">
        <v>116</v>
      </c>
      <c r="I12" s="23"/>
      <c r="J12" s="34" t="s">
        <v>116</v>
      </c>
    </row>
    <row r="13" spans="2:10" ht="75" customHeight="1">
      <c r="B13" s="22" t="s">
        <v>119</v>
      </c>
      <c r="C13" s="23"/>
      <c r="D13" s="34" t="s">
        <v>116</v>
      </c>
      <c r="E13" s="23"/>
      <c r="F13" s="34" t="s">
        <v>116</v>
      </c>
      <c r="G13" s="23"/>
      <c r="H13" s="34" t="s">
        <v>116</v>
      </c>
      <c r="I13" s="23"/>
      <c r="J13" s="34" t="s">
        <v>116</v>
      </c>
    </row>
    <row r="14" spans="2:10" ht="75" customHeight="1">
      <c r="B14" s="22" t="s">
        <v>120</v>
      </c>
      <c r="C14" s="23"/>
      <c r="D14" s="34" t="s">
        <v>116</v>
      </c>
      <c r="E14" s="23"/>
      <c r="F14" s="34" t="s">
        <v>116</v>
      </c>
      <c r="G14" s="23"/>
      <c r="H14" s="34" t="s">
        <v>116</v>
      </c>
      <c r="I14" s="23"/>
      <c r="J14" s="34" t="s">
        <v>116</v>
      </c>
    </row>
    <row r="15" spans="2:10" s="4" customFormat="1" ht="15.75">
      <c r="B15" s="24" t="s">
        <v>121</v>
      </c>
      <c r="C15" s="25"/>
      <c r="D15" s="26" t="s">
        <v>122</v>
      </c>
      <c r="E15" s="25"/>
      <c r="F15" s="26" t="s">
        <v>122</v>
      </c>
      <c r="G15" s="25"/>
      <c r="H15" s="26" t="s">
        <v>122</v>
      </c>
      <c r="I15" s="25"/>
      <c r="J15" s="26" t="s">
        <v>122</v>
      </c>
    </row>
    <row r="16" spans="2:10" s="4" customFormat="1" ht="15.75">
      <c r="B16" s="27" t="s">
        <v>123</v>
      </c>
      <c r="C16" s="28"/>
      <c r="D16" s="27"/>
      <c r="E16" s="28"/>
      <c r="F16" s="27"/>
      <c r="G16" s="28"/>
      <c r="H16" s="27"/>
      <c r="I16" s="28"/>
      <c r="J16" s="27"/>
    </row>
    <row r="17" spans="2:10" ht="60.6" customHeight="1">
      <c r="B17" s="29" t="s">
        <v>124</v>
      </c>
      <c r="C17" s="38" t="b">
        <f>IF(OR(C18=TRUE,C19=TRUE),TRUE,FALSE)</f>
        <v>0</v>
      </c>
      <c r="D17" s="35" t="s">
        <v>116</v>
      </c>
      <c r="E17" s="38" t="b">
        <f>IF(OR(E18=TRUE,E19=TRUE),TRUE,FALSE)</f>
        <v>0</v>
      </c>
      <c r="F17" s="35" t="s">
        <v>116</v>
      </c>
      <c r="G17" s="38" t="b">
        <f>IF(OR(G18=TRUE,G19=TRUE),TRUE,FALSE)</f>
        <v>0</v>
      </c>
      <c r="H17" s="35" t="s">
        <v>116</v>
      </c>
      <c r="I17" s="38" t="b">
        <f>IF(OR(I18=TRUE,I19=TRUE),TRUE,FALSE)</f>
        <v>0</v>
      </c>
      <c r="J17" s="35" t="s">
        <v>116</v>
      </c>
    </row>
    <row r="18" spans="2:10" ht="60.6" customHeight="1">
      <c r="B18" s="29" t="s">
        <v>125</v>
      </c>
      <c r="C18" s="30" t="b">
        <v>0</v>
      </c>
      <c r="D18" s="35" t="s">
        <v>116</v>
      </c>
      <c r="E18" s="30" t="b">
        <v>0</v>
      </c>
      <c r="F18" s="35" t="s">
        <v>116</v>
      </c>
      <c r="G18" s="30" t="b">
        <v>0</v>
      </c>
      <c r="H18" s="35" t="s">
        <v>116</v>
      </c>
      <c r="I18" s="30" t="b">
        <v>0</v>
      </c>
      <c r="J18" s="35" t="s">
        <v>116</v>
      </c>
    </row>
    <row r="19" spans="2:10" ht="60.6" customHeight="1">
      <c r="B19" s="111" t="s">
        <v>164</v>
      </c>
      <c r="C19" s="30" t="b">
        <v>0</v>
      </c>
      <c r="D19" s="35" t="s">
        <v>116</v>
      </c>
      <c r="E19" s="30" t="b">
        <v>0</v>
      </c>
      <c r="F19" s="35" t="s">
        <v>116</v>
      </c>
      <c r="G19" s="30" t="b">
        <v>0</v>
      </c>
      <c r="H19" s="35" t="s">
        <v>116</v>
      </c>
      <c r="I19" s="30" t="b">
        <v>0</v>
      </c>
      <c r="J19" s="35" t="s">
        <v>116</v>
      </c>
    </row>
  </sheetData>
  <sheetProtection algorithmName="SHA-512" hashValue="k3qVV4WWOQfSrsqh2qSu+LNvRUIjWg7eJYDWNw5yP7ivZspMRd4TSUXiC3kj6tNZ9szlCq7BOrlWVGXSk9RDpQ==" saltValue="cinD3oI64bH1Iaya7df2nA==" spinCount="100000" sheet="1" formatRows="0"/>
  <conditionalFormatting sqref="D17:D18 F18">
    <cfRule type="expression" dxfId="12" priority="209">
      <formula>C17=TRUE</formula>
    </cfRule>
  </conditionalFormatting>
  <conditionalFormatting sqref="D19">
    <cfRule type="expression" dxfId="11" priority="70">
      <formula>C19=TRUE</formula>
    </cfRule>
  </conditionalFormatting>
  <conditionalFormatting sqref="F17">
    <cfRule type="expression" dxfId="10" priority="54">
      <formula>E17=TRUE</formula>
    </cfRule>
  </conditionalFormatting>
  <conditionalFormatting sqref="F19">
    <cfRule type="expression" dxfId="9" priority="45">
      <formula>E19=TRUE</formula>
    </cfRule>
  </conditionalFormatting>
  <conditionalFormatting sqref="F10:F14">
    <cfRule type="expression" dxfId="8" priority="220">
      <formula>OR($E$17=TRUE,#REF!=TRUE,#REF!=TRUE,$E$18=TRUE,$E$19=TRUE,#REF!=TRUE,#REF!=TRUE,#REF!=TRUE)</formula>
    </cfRule>
  </conditionalFormatting>
  <conditionalFormatting sqref="H18">
    <cfRule type="expression" dxfId="7" priority="7">
      <formula>G18=TRUE</formula>
    </cfRule>
  </conditionalFormatting>
  <conditionalFormatting sqref="H17">
    <cfRule type="expression" dxfId="6" priority="6">
      <formula>G17=TRUE</formula>
    </cfRule>
  </conditionalFormatting>
  <conditionalFormatting sqref="H19">
    <cfRule type="expression" dxfId="5" priority="5">
      <formula>G19=TRUE</formula>
    </cfRule>
  </conditionalFormatting>
  <conditionalFormatting sqref="H10:H14">
    <cfRule type="expression" dxfId="4" priority="8">
      <formula>OR($E$17=TRUE,#REF!=TRUE,#REF!=TRUE,$E$18=TRUE,$E$19=TRUE,#REF!=TRUE,#REF!=TRUE,#REF!=TRUE)</formula>
    </cfRule>
  </conditionalFormatting>
  <conditionalFormatting sqref="J18">
    <cfRule type="expression" dxfId="3" priority="3">
      <formula>I18=TRUE</formula>
    </cfRule>
  </conditionalFormatting>
  <conditionalFormatting sqref="J17">
    <cfRule type="expression" dxfId="2" priority="2">
      <formula>I17=TRUE</formula>
    </cfRule>
  </conditionalFormatting>
  <conditionalFormatting sqref="J19">
    <cfRule type="expression" dxfId="1" priority="1">
      <formula>I19=TRUE</formula>
    </cfRule>
  </conditionalFormatting>
  <conditionalFormatting sqref="J10:J14">
    <cfRule type="expression" dxfId="0" priority="4">
      <formula>OR($E$17=TRUE,#REF!=TRUE,#REF!=TRUE,$E$18=TRUE,$E$19=TRUE,#REF!=TRUE,#REF!=TRUE,#REF!=TRUE)</formula>
    </cfRule>
  </conditionalFormatting>
  <pageMargins left="0.70866141732283472" right="0.70866141732283472" top="0.74803149606299213" bottom="0.74803149606299213" header="0.31496062992125984" footer="0.31496062992125984"/>
  <pageSetup paperSize="9" scale="51" fitToHeight="0" orientation="landscape" r:id="rId1"/>
  <rowBreaks count="1" manualBreakCount="1">
    <brk id="14" min="1" max="5" man="1"/>
  </rowBreaks>
  <colBreaks count="1" manualBreakCount="1">
    <brk id="4" max="20" man="1"/>
  </colBreaks>
  <drawing r:id="rId2"/>
  <legacyDrawing r:id="rId3"/>
  <mc:AlternateContent xmlns:mc="http://schemas.openxmlformats.org/markup-compatibility/2006">
    <mc:Choice Requires="x14">
      <controls>
        <mc:AlternateContent xmlns:mc="http://schemas.openxmlformats.org/markup-compatibility/2006">
          <mc:Choice Requires="x14">
            <control shapeId="2055" r:id="rId4" name="Check Box 7">
              <controlPr defaultSize="0" autoFill="0" autoLine="0" autoPict="0">
                <anchor moveWithCells="1">
                  <from>
                    <xdr:col>3</xdr:col>
                    <xdr:colOff>180975</xdr:colOff>
                    <xdr:row>7</xdr:row>
                    <xdr:rowOff>361950</xdr:rowOff>
                  </from>
                  <to>
                    <xdr:col>3</xdr:col>
                    <xdr:colOff>714375</xdr:colOff>
                    <xdr:row>7</xdr:row>
                    <xdr:rowOff>647700</xdr:rowOff>
                  </to>
                </anchor>
              </controlPr>
            </control>
          </mc:Choice>
        </mc:AlternateContent>
        <mc:AlternateContent xmlns:mc="http://schemas.openxmlformats.org/markup-compatibility/2006">
          <mc:Choice Requires="x14">
            <control shapeId="2058" r:id="rId5" name="Check Box 10">
              <controlPr defaultSize="0" autoFill="0" autoLine="0" autoPict="0">
                <anchor moveWithCells="1">
                  <from>
                    <xdr:col>3</xdr:col>
                    <xdr:colOff>819150</xdr:colOff>
                    <xdr:row>7</xdr:row>
                    <xdr:rowOff>361950</xdr:rowOff>
                  </from>
                  <to>
                    <xdr:col>3</xdr:col>
                    <xdr:colOff>1390650</xdr:colOff>
                    <xdr:row>7</xdr:row>
                    <xdr:rowOff>666750</xdr:rowOff>
                  </to>
                </anchor>
              </controlPr>
            </control>
          </mc:Choice>
        </mc:AlternateContent>
        <mc:AlternateContent xmlns:mc="http://schemas.openxmlformats.org/markup-compatibility/2006">
          <mc:Choice Requires="x14">
            <control shapeId="2059" r:id="rId6" name="Check Box 11">
              <controlPr defaultSize="0" autoFill="0" autoLine="0" autoPict="0">
                <anchor moveWithCells="1">
                  <from>
                    <xdr:col>3</xdr:col>
                    <xdr:colOff>1362075</xdr:colOff>
                    <xdr:row>7</xdr:row>
                    <xdr:rowOff>371475</xdr:rowOff>
                  </from>
                  <to>
                    <xdr:col>3</xdr:col>
                    <xdr:colOff>2047875</xdr:colOff>
                    <xdr:row>7</xdr:row>
                    <xdr:rowOff>657225</xdr:rowOff>
                  </to>
                </anchor>
              </controlPr>
            </control>
          </mc:Choice>
        </mc:AlternateContent>
        <mc:AlternateContent xmlns:mc="http://schemas.openxmlformats.org/markup-compatibility/2006">
          <mc:Choice Requires="x14">
            <control shapeId="2135" r:id="rId7" name="Check Box 87">
              <controlPr defaultSize="0" autoFill="0" autoLine="0" autoPict="0">
                <anchor moveWithCells="1">
                  <from>
                    <xdr:col>5</xdr:col>
                    <xdr:colOff>142875</xdr:colOff>
                    <xdr:row>7</xdr:row>
                    <xdr:rowOff>381000</xdr:rowOff>
                  </from>
                  <to>
                    <xdr:col>5</xdr:col>
                    <xdr:colOff>638175</xdr:colOff>
                    <xdr:row>7</xdr:row>
                    <xdr:rowOff>695325</xdr:rowOff>
                  </to>
                </anchor>
              </controlPr>
            </control>
          </mc:Choice>
        </mc:AlternateContent>
        <mc:AlternateContent xmlns:mc="http://schemas.openxmlformats.org/markup-compatibility/2006">
          <mc:Choice Requires="x14">
            <control shapeId="2138" r:id="rId8" name="Check Box 90">
              <controlPr locked="0" defaultSize="0" autoFill="0" autoLine="0" autoPict="0">
                <anchor moveWithCells="1">
                  <from>
                    <xdr:col>5</xdr:col>
                    <xdr:colOff>828675</xdr:colOff>
                    <xdr:row>7</xdr:row>
                    <xdr:rowOff>381000</xdr:rowOff>
                  </from>
                  <to>
                    <xdr:col>5</xdr:col>
                    <xdr:colOff>1333500</xdr:colOff>
                    <xdr:row>7</xdr:row>
                    <xdr:rowOff>685800</xdr:rowOff>
                  </to>
                </anchor>
              </controlPr>
            </control>
          </mc:Choice>
        </mc:AlternateContent>
        <mc:AlternateContent xmlns:mc="http://schemas.openxmlformats.org/markup-compatibility/2006">
          <mc:Choice Requires="x14">
            <control shapeId="2139" r:id="rId9" name="Check Box 91">
              <controlPr locked="0" defaultSize="0" autoFill="0" autoLine="0" autoPict="0">
                <anchor moveWithCells="1">
                  <from>
                    <xdr:col>5</xdr:col>
                    <xdr:colOff>1419225</xdr:colOff>
                    <xdr:row>7</xdr:row>
                    <xdr:rowOff>381000</xdr:rowOff>
                  </from>
                  <to>
                    <xdr:col>5</xdr:col>
                    <xdr:colOff>2181225</xdr:colOff>
                    <xdr:row>7</xdr:row>
                    <xdr:rowOff>685800</xdr:rowOff>
                  </to>
                </anchor>
              </controlPr>
            </control>
          </mc:Choice>
        </mc:AlternateContent>
        <mc:AlternateContent xmlns:mc="http://schemas.openxmlformats.org/markup-compatibility/2006">
          <mc:Choice Requires="x14">
            <control shapeId="2140" r:id="rId10" name="Check Box 92">
              <controlPr defaultSize="0" autoFill="0" autoLine="0" autoPict="0">
                <anchor moveWithCells="1">
                  <from>
                    <xdr:col>7</xdr:col>
                    <xdr:colOff>142875</xdr:colOff>
                    <xdr:row>7</xdr:row>
                    <xdr:rowOff>381000</xdr:rowOff>
                  </from>
                  <to>
                    <xdr:col>7</xdr:col>
                    <xdr:colOff>638175</xdr:colOff>
                    <xdr:row>7</xdr:row>
                    <xdr:rowOff>695325</xdr:rowOff>
                  </to>
                </anchor>
              </controlPr>
            </control>
          </mc:Choice>
        </mc:AlternateContent>
        <mc:AlternateContent xmlns:mc="http://schemas.openxmlformats.org/markup-compatibility/2006">
          <mc:Choice Requires="x14">
            <control shapeId="2141" r:id="rId11" name="Check Box 93">
              <controlPr locked="0" defaultSize="0" autoFill="0" autoLine="0" autoPict="0">
                <anchor moveWithCells="1">
                  <from>
                    <xdr:col>7</xdr:col>
                    <xdr:colOff>828675</xdr:colOff>
                    <xdr:row>7</xdr:row>
                    <xdr:rowOff>381000</xdr:rowOff>
                  </from>
                  <to>
                    <xdr:col>7</xdr:col>
                    <xdr:colOff>1333500</xdr:colOff>
                    <xdr:row>7</xdr:row>
                    <xdr:rowOff>685800</xdr:rowOff>
                  </to>
                </anchor>
              </controlPr>
            </control>
          </mc:Choice>
        </mc:AlternateContent>
        <mc:AlternateContent xmlns:mc="http://schemas.openxmlformats.org/markup-compatibility/2006">
          <mc:Choice Requires="x14">
            <control shapeId="2142" r:id="rId12" name="Check Box 94">
              <controlPr locked="0" defaultSize="0" autoFill="0" autoLine="0" autoPict="0">
                <anchor moveWithCells="1">
                  <from>
                    <xdr:col>7</xdr:col>
                    <xdr:colOff>1419225</xdr:colOff>
                    <xdr:row>7</xdr:row>
                    <xdr:rowOff>381000</xdr:rowOff>
                  </from>
                  <to>
                    <xdr:col>7</xdr:col>
                    <xdr:colOff>2171700</xdr:colOff>
                    <xdr:row>7</xdr:row>
                    <xdr:rowOff>685800</xdr:rowOff>
                  </to>
                </anchor>
              </controlPr>
            </control>
          </mc:Choice>
        </mc:AlternateContent>
        <mc:AlternateContent xmlns:mc="http://schemas.openxmlformats.org/markup-compatibility/2006">
          <mc:Choice Requires="x14">
            <control shapeId="2143" r:id="rId13" name="Check Box 95">
              <controlPr defaultSize="0" autoFill="0" autoLine="0" autoPict="0">
                <anchor moveWithCells="1">
                  <from>
                    <xdr:col>9</xdr:col>
                    <xdr:colOff>142875</xdr:colOff>
                    <xdr:row>7</xdr:row>
                    <xdr:rowOff>381000</xdr:rowOff>
                  </from>
                  <to>
                    <xdr:col>9</xdr:col>
                    <xdr:colOff>638175</xdr:colOff>
                    <xdr:row>7</xdr:row>
                    <xdr:rowOff>695325</xdr:rowOff>
                  </to>
                </anchor>
              </controlPr>
            </control>
          </mc:Choice>
        </mc:AlternateContent>
        <mc:AlternateContent xmlns:mc="http://schemas.openxmlformats.org/markup-compatibility/2006">
          <mc:Choice Requires="x14">
            <control shapeId="2144" r:id="rId14" name="Check Box 96">
              <controlPr locked="0" defaultSize="0" autoFill="0" autoLine="0" autoPict="0">
                <anchor moveWithCells="1">
                  <from>
                    <xdr:col>9</xdr:col>
                    <xdr:colOff>828675</xdr:colOff>
                    <xdr:row>7</xdr:row>
                    <xdr:rowOff>381000</xdr:rowOff>
                  </from>
                  <to>
                    <xdr:col>9</xdr:col>
                    <xdr:colOff>1333500</xdr:colOff>
                    <xdr:row>7</xdr:row>
                    <xdr:rowOff>685800</xdr:rowOff>
                  </to>
                </anchor>
              </controlPr>
            </control>
          </mc:Choice>
        </mc:AlternateContent>
        <mc:AlternateContent xmlns:mc="http://schemas.openxmlformats.org/markup-compatibility/2006">
          <mc:Choice Requires="x14">
            <control shapeId="2145" r:id="rId15" name="Check Box 97">
              <controlPr locked="0" defaultSize="0" autoFill="0" autoLine="0" autoPict="0">
                <anchor moveWithCells="1">
                  <from>
                    <xdr:col>9</xdr:col>
                    <xdr:colOff>1419225</xdr:colOff>
                    <xdr:row>7</xdr:row>
                    <xdr:rowOff>381000</xdr:rowOff>
                  </from>
                  <to>
                    <xdr:col>9</xdr:col>
                    <xdr:colOff>2181225</xdr:colOff>
                    <xdr:row>7</xdr:row>
                    <xdr:rowOff>685800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943A-79E5-4925-8B5D-4E7AEAD0CEB0}">
  <sheetPr codeName="Sheet4"/>
  <dimension ref="A1:B35"/>
  <sheetViews>
    <sheetView topLeftCell="A4" zoomScale="130" zoomScaleNormal="130" workbookViewId="0">
      <selection activeCell="A20" sqref="A20"/>
    </sheetView>
  </sheetViews>
  <sheetFormatPr defaultColWidth="8.85546875" defaultRowHeight="15"/>
  <cols>
    <col min="1" max="1" width="50.42578125" bestFit="1" customWidth="1"/>
    <col min="2" max="2" width="45.140625" bestFit="1" customWidth="1"/>
  </cols>
  <sheetData>
    <row r="1" spans="1:2">
      <c r="A1" s="76" t="s">
        <v>16</v>
      </c>
      <c r="B1" s="76" t="s">
        <v>126</v>
      </c>
    </row>
    <row r="2" spans="1:2">
      <c r="A2" s="75" t="s">
        <v>127</v>
      </c>
      <c r="B2" s="75" t="s">
        <v>128</v>
      </c>
    </row>
    <row r="3" spans="1:2">
      <c r="A3" s="75" t="s">
        <v>129</v>
      </c>
      <c r="B3" s="75" t="s">
        <v>130</v>
      </c>
    </row>
    <row r="4" spans="1:2">
      <c r="A4" s="75" t="s">
        <v>131</v>
      </c>
      <c r="B4" s="75" t="s">
        <v>132</v>
      </c>
    </row>
    <row r="5" spans="1:2">
      <c r="A5" s="75" t="s">
        <v>133</v>
      </c>
      <c r="B5" s="75" t="s">
        <v>134</v>
      </c>
    </row>
    <row r="6" spans="1:2">
      <c r="A6" s="75" t="s">
        <v>135</v>
      </c>
      <c r="B6" s="75" t="s">
        <v>136</v>
      </c>
    </row>
    <row r="7" spans="1:2">
      <c r="A7" s="75" t="s">
        <v>137</v>
      </c>
      <c r="B7" s="75" t="s">
        <v>138</v>
      </c>
    </row>
    <row r="8" spans="1:2">
      <c r="A8" s="75" t="s">
        <v>139</v>
      </c>
      <c r="B8" s="75" t="s">
        <v>140</v>
      </c>
    </row>
    <row r="9" spans="1:2">
      <c r="A9" s="75" t="s">
        <v>141</v>
      </c>
      <c r="B9" s="75" t="s">
        <v>142</v>
      </c>
    </row>
    <row r="10" spans="1:2">
      <c r="A10" s="75"/>
      <c r="B10" s="75" t="s">
        <v>143</v>
      </c>
    </row>
    <row r="11" spans="1:2">
      <c r="A11" s="75"/>
      <c r="B11" s="75" t="s">
        <v>144</v>
      </c>
    </row>
    <row r="12" spans="1:2">
      <c r="A12" s="1"/>
      <c r="B12" s="75" t="s">
        <v>141</v>
      </c>
    </row>
    <row r="13" spans="1:2">
      <c r="A13" s="1"/>
      <c r="B13" s="75"/>
    </row>
    <row r="14" spans="1:2">
      <c r="A14" s="76" t="s">
        <v>145</v>
      </c>
      <c r="B14" s="76" t="s">
        <v>146</v>
      </c>
    </row>
    <row r="15" spans="1:2">
      <c r="A15" s="75" t="s">
        <v>19</v>
      </c>
      <c r="B15" s="104">
        <v>100</v>
      </c>
    </row>
    <row r="16" spans="1:2">
      <c r="A16" s="75" t="s">
        <v>50</v>
      </c>
      <c r="B16" s="104">
        <v>80</v>
      </c>
    </row>
    <row r="17" spans="1:2">
      <c r="A17" s="75" t="s">
        <v>75</v>
      </c>
      <c r="B17" s="104">
        <v>60</v>
      </c>
    </row>
    <row r="18" spans="1:2">
      <c r="A18" s="75" t="s">
        <v>147</v>
      </c>
      <c r="B18" s="104">
        <v>50</v>
      </c>
    </row>
    <row r="19" spans="1:2">
      <c r="A19" s="75" t="s">
        <v>148</v>
      </c>
      <c r="B19" s="104">
        <v>40</v>
      </c>
    </row>
    <row r="20" spans="1:2">
      <c r="A20" s="75"/>
      <c r="B20" s="79"/>
    </row>
    <row r="21" spans="1:2">
      <c r="A21" s="77" t="s">
        <v>149</v>
      </c>
      <c r="B21" s="76" t="s">
        <v>150</v>
      </c>
    </row>
    <row r="22" spans="1:2">
      <c r="A22" s="105" t="s">
        <v>151</v>
      </c>
      <c r="B22" s="75">
        <v>50</v>
      </c>
    </row>
    <row r="23" spans="1:2">
      <c r="A23" s="105" t="s">
        <v>152</v>
      </c>
      <c r="B23" s="75">
        <v>60</v>
      </c>
    </row>
    <row r="24" spans="1:2">
      <c r="A24" s="105" t="s">
        <v>153</v>
      </c>
      <c r="B24" s="75">
        <v>70</v>
      </c>
    </row>
    <row r="25" spans="1:2">
      <c r="A25" s="105" t="s">
        <v>154</v>
      </c>
      <c r="B25" s="75">
        <v>80</v>
      </c>
    </row>
    <row r="26" spans="1:2">
      <c r="A26" s="105" t="s">
        <v>165</v>
      </c>
      <c r="B26" s="75">
        <v>90</v>
      </c>
    </row>
    <row r="27" spans="1:2">
      <c r="A27" s="104" t="s">
        <v>20</v>
      </c>
      <c r="B27" s="75">
        <v>100</v>
      </c>
    </row>
    <row r="28" spans="1:2">
      <c r="A28" s="102"/>
      <c r="B28" s="2"/>
    </row>
    <row r="29" spans="1:2" ht="25.5">
      <c r="A29" s="103" t="s">
        <v>155</v>
      </c>
      <c r="B29" s="76" t="s">
        <v>156</v>
      </c>
    </row>
    <row r="30" spans="1:2">
      <c r="A30" s="105" t="s">
        <v>157</v>
      </c>
      <c r="B30" s="75">
        <v>50</v>
      </c>
    </row>
    <row r="31" spans="1:2">
      <c r="A31" s="105" t="s">
        <v>158</v>
      </c>
      <c r="B31" s="75">
        <v>60</v>
      </c>
    </row>
    <row r="32" spans="1:2">
      <c r="A32" s="105" t="s">
        <v>159</v>
      </c>
      <c r="B32" s="75">
        <v>70</v>
      </c>
    </row>
    <row r="33" spans="1:2">
      <c r="A33" s="105" t="s">
        <v>166</v>
      </c>
      <c r="B33" s="75">
        <v>80</v>
      </c>
    </row>
    <row r="34" spans="1:2">
      <c r="A34" s="105" t="s">
        <v>160</v>
      </c>
      <c r="B34" s="75">
        <v>90</v>
      </c>
    </row>
    <row r="35" spans="1:2">
      <c r="A35" s="104" t="s">
        <v>22</v>
      </c>
      <c r="B35" s="75">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11</vt:i4>
      </vt:variant>
    </vt:vector>
  </HeadingPairs>
  <TitlesOfParts>
    <vt:vector size="15" baseType="lpstr">
      <vt:lpstr>Annex 3a - Personnel</vt:lpstr>
      <vt:lpstr>Annex 3b Vessels &amp; Personnel</vt:lpstr>
      <vt:lpstr>Annex 3c - Equipment </vt:lpstr>
      <vt:lpstr>INFO</vt:lpstr>
      <vt:lpstr>Personnel_Codes</vt:lpstr>
      <vt:lpstr>Personnel_Names</vt:lpstr>
      <vt:lpstr>'Annex 3a - Personnel'!Print_Area</vt:lpstr>
      <vt:lpstr>'Annex 3b Vessels &amp; Personnel'!Print_Area</vt:lpstr>
      <vt:lpstr>'Annex 3c - Equipment '!Print_Area</vt:lpstr>
      <vt:lpstr>'Annex 3a - Personnel'!Print_Titles</vt:lpstr>
      <vt:lpstr>'Annex 3b Vessels &amp; Personnel'!Print_Titles</vt:lpstr>
      <vt:lpstr>'Annex 3c - Equipment '!Print_Titles</vt:lpstr>
      <vt:lpstr>Task</vt:lpstr>
      <vt:lpstr>Vessel_A</vt:lpstr>
      <vt:lpstr>Vessel_B</vt:lpstr>
    </vt:vector>
  </TitlesOfParts>
  <Manager/>
  <Company>Ministerie van EZ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Ruud de Bruijne</dc:creator>
  <cp:keywords/>
  <dc:description/>
  <cp:lastModifiedBy>Hogendorp D.W.H. van (Diederik)</cp:lastModifiedBy>
  <cp:revision/>
  <dcterms:created xsi:type="dcterms:W3CDTF">2015-06-12T15:12:42Z</dcterms:created>
  <dcterms:modified xsi:type="dcterms:W3CDTF">2022-09-08T12:55:03Z</dcterms:modified>
  <cp:category/>
  <cp:contentStatus/>
</cp:coreProperties>
</file>