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Gemeenten/Natuurstad Rotterdam/2022 EA Diervoeders/2. Aanbestedingsleidraad/"/>
    </mc:Choice>
  </mc:AlternateContent>
  <xr:revisionPtr revIDLastSave="439" documentId="8_{51E2AC0A-B971-46AF-9A5D-C59699FAF9AB}" xr6:coauthVersionLast="47" xr6:coauthVersionMax="47" xr10:uidLastSave="{1F8215C2-6D88-4993-BE79-90F6B1CD5B28}"/>
  <bookViews>
    <workbookView xWindow="-28920" yWindow="-120" windowWidth="29040" windowHeight="15840" xr2:uid="{9F4319FD-FC37-4D93-9424-6CEBBC5333AB}"/>
  </bookViews>
  <sheets>
    <sheet name="Prijzenbla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0" i="2" l="1"/>
  <c r="E51" i="2"/>
  <c r="E52" i="2"/>
  <c r="E53" i="2"/>
  <c r="J53" i="2" s="1"/>
  <c r="E54" i="2"/>
  <c r="E55" i="2"/>
  <c r="J55" i="2" s="1"/>
  <c r="E56" i="2"/>
  <c r="E49" i="2"/>
  <c r="J49" i="2" s="1"/>
  <c r="G8" i="2"/>
  <c r="G9" i="2"/>
  <c r="I9" i="2" s="1" a="1"/>
  <c r="I9" i="2" s="1"/>
  <c r="J9" i="2" s="1"/>
  <c r="G10" i="2"/>
  <c r="G11" i="2"/>
  <c r="G12" i="2"/>
  <c r="G13" i="2"/>
  <c r="G14" i="2"/>
  <c r="G15" i="2"/>
  <c r="H15" i="2" s="1"/>
  <c r="G16" i="2"/>
  <c r="G17" i="2"/>
  <c r="G18" i="2"/>
  <c r="G19" i="2"/>
  <c r="G20" i="2"/>
  <c r="G21" i="2"/>
  <c r="G22" i="2"/>
  <c r="G23" i="2"/>
  <c r="H23" i="2" s="1"/>
  <c r="G24" i="2"/>
  <c r="G25" i="2"/>
  <c r="G26" i="2"/>
  <c r="G27" i="2"/>
  <c r="G28" i="2"/>
  <c r="G29" i="2"/>
  <c r="G30" i="2"/>
  <c r="G31" i="2"/>
  <c r="H31" i="2" s="1"/>
  <c r="G32" i="2"/>
  <c r="G33" i="2"/>
  <c r="G34" i="2"/>
  <c r="G35" i="2"/>
  <c r="G36" i="2"/>
  <c r="G37" i="2"/>
  <c r="G38" i="2"/>
  <c r="G39" i="2"/>
  <c r="H39" i="2" s="1"/>
  <c r="G40" i="2"/>
  <c r="G41" i="2"/>
  <c r="G42" i="2"/>
  <c r="G43" i="2"/>
  <c r="G44" i="2"/>
  <c r="G45" i="2"/>
  <c r="G7" i="2"/>
  <c r="H7" i="2" s="1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7" i="2"/>
  <c r="J50" i="2"/>
  <c r="J51" i="2"/>
  <c r="J52" i="2"/>
  <c r="J54" i="2"/>
  <c r="J56" i="2"/>
  <c r="I19" i="2" a="1"/>
  <c r="I19" i="2" s="1"/>
  <c r="J19" i="2" s="1"/>
  <c r="I27" i="2" a="1"/>
  <c r="I27" i="2" s="1"/>
  <c r="J27" i="2" s="1"/>
  <c r="I36" i="2" a="1"/>
  <c r="I36" i="2" s="1"/>
  <c r="J36" i="2" s="1"/>
  <c r="I43" i="2" a="1"/>
  <c r="I43" i="2" s="1"/>
  <c r="J43" i="2" s="1"/>
  <c r="H8" i="2"/>
  <c r="I8" i="2" s="1" a="1"/>
  <c r="I8" i="2" s="1"/>
  <c r="J8" i="2" s="1"/>
  <c r="H9" i="2"/>
  <c r="H10" i="2"/>
  <c r="I10" i="2" s="1" a="1"/>
  <c r="I10" i="2" s="1"/>
  <c r="J10" i="2" s="1"/>
  <c r="H11" i="2"/>
  <c r="I11" i="2" s="1" a="1"/>
  <c r="I11" i="2" s="1"/>
  <c r="J11" i="2" s="1"/>
  <c r="H12" i="2"/>
  <c r="I12" i="2" s="1" a="1"/>
  <c r="I12" i="2" s="1"/>
  <c r="J12" i="2" s="1"/>
  <c r="H13" i="2"/>
  <c r="I13" i="2" s="1" a="1"/>
  <c r="I13" i="2" s="1"/>
  <c r="J13" i="2" s="1"/>
  <c r="H14" i="2"/>
  <c r="I14" i="2" s="1" a="1"/>
  <c r="I14" i="2" s="1"/>
  <c r="J14" i="2" s="1"/>
  <c r="H16" i="2"/>
  <c r="I16" i="2" s="1" a="1"/>
  <c r="I16" i="2" s="1"/>
  <c r="J16" i="2" s="1"/>
  <c r="H17" i="2"/>
  <c r="I17" i="2" s="1" a="1"/>
  <c r="I17" i="2" s="1"/>
  <c r="J17" i="2" s="1"/>
  <c r="H18" i="2"/>
  <c r="I18" i="2" s="1" a="1"/>
  <c r="I18" i="2" s="1"/>
  <c r="J18" i="2" s="1"/>
  <c r="H19" i="2"/>
  <c r="H20" i="2"/>
  <c r="I20" i="2" s="1" a="1"/>
  <c r="I20" i="2" s="1"/>
  <c r="J20" i="2" s="1"/>
  <c r="H21" i="2"/>
  <c r="I21" i="2" s="1" a="1"/>
  <c r="I21" i="2" s="1"/>
  <c r="J21" i="2" s="1"/>
  <c r="H22" i="2"/>
  <c r="I22" i="2" s="1" a="1"/>
  <c r="I22" i="2" s="1"/>
  <c r="J22" i="2" s="1"/>
  <c r="H24" i="2"/>
  <c r="I24" i="2" s="1" a="1"/>
  <c r="I24" i="2" s="1"/>
  <c r="J24" i="2" s="1"/>
  <c r="H25" i="2"/>
  <c r="I25" i="2" s="1" a="1"/>
  <c r="I25" i="2" s="1"/>
  <c r="J25" i="2" s="1"/>
  <c r="H26" i="2"/>
  <c r="I26" i="2" s="1" a="1"/>
  <c r="I26" i="2" s="1"/>
  <c r="J26" i="2" s="1"/>
  <c r="H27" i="2"/>
  <c r="H28" i="2"/>
  <c r="I28" i="2" s="1" a="1"/>
  <c r="I28" i="2" s="1"/>
  <c r="J28" i="2" s="1"/>
  <c r="H29" i="2"/>
  <c r="I29" i="2" s="1" a="1"/>
  <c r="I29" i="2" s="1"/>
  <c r="J29" i="2" s="1"/>
  <c r="H30" i="2"/>
  <c r="I30" i="2" s="1" a="1"/>
  <c r="I30" i="2" s="1"/>
  <c r="J30" i="2" s="1"/>
  <c r="H32" i="2"/>
  <c r="I32" i="2" s="1" a="1"/>
  <c r="I32" i="2" s="1"/>
  <c r="J32" i="2" s="1"/>
  <c r="H33" i="2"/>
  <c r="I33" i="2" s="1" a="1"/>
  <c r="I33" i="2" s="1"/>
  <c r="J33" i="2" s="1"/>
  <c r="H34" i="2"/>
  <c r="I34" i="2" s="1" a="1"/>
  <c r="I34" i="2" s="1"/>
  <c r="J34" i="2" s="1"/>
  <c r="H35" i="2"/>
  <c r="I35" i="2" s="1" a="1"/>
  <c r="I35" i="2" s="1"/>
  <c r="J35" i="2" s="1"/>
  <c r="H36" i="2"/>
  <c r="H37" i="2"/>
  <c r="I37" i="2" s="1" a="1"/>
  <c r="I37" i="2" s="1"/>
  <c r="J37" i="2" s="1"/>
  <c r="H38" i="2"/>
  <c r="I38" i="2" s="1" a="1"/>
  <c r="I38" i="2" s="1"/>
  <c r="J38" i="2" s="1"/>
  <c r="H40" i="2"/>
  <c r="I40" i="2" s="1" a="1"/>
  <c r="I40" i="2" s="1"/>
  <c r="J40" i="2" s="1"/>
  <c r="H41" i="2"/>
  <c r="I41" i="2" s="1" a="1"/>
  <c r="I41" i="2" s="1"/>
  <c r="J41" i="2" s="1"/>
  <c r="H42" i="2"/>
  <c r="I42" i="2" s="1" a="1"/>
  <c r="I42" i="2" s="1"/>
  <c r="J42" i="2" s="1"/>
  <c r="H43" i="2"/>
  <c r="H44" i="2"/>
  <c r="I44" i="2" s="1" a="1"/>
  <c r="I44" i="2" s="1"/>
  <c r="J44" i="2" s="1"/>
  <c r="H45" i="2"/>
  <c r="I45" i="2" s="1" a="1"/>
  <c r="I45" i="2" s="1"/>
  <c r="J45" i="2" s="1"/>
  <c r="J57" i="2" l="1"/>
  <c r="I31" i="2" a="1"/>
  <c r="I31" i="2" s="1"/>
  <c r="J31" i="2" s="1"/>
  <c r="I23" i="2" a="1"/>
  <c r="I23" i="2" s="1"/>
  <c r="J23" i="2" s="1"/>
  <c r="I39" i="2" a="1"/>
  <c r="I39" i="2" s="1"/>
  <c r="J39" i="2" s="1"/>
  <c r="I15" i="2" a="1"/>
  <c r="I15" i="2" s="1"/>
  <c r="J15" i="2" s="1"/>
  <c r="I7" i="2" a="1"/>
  <c r="I7" i="2" s="1"/>
  <c r="J7" i="2" s="1"/>
  <c r="J46" i="2" l="1"/>
  <c r="J58" i="2" s="1"/>
  <c r="J59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<sst xmlns="http://schemas.openxmlformats.org/spreadsheetml/2006/main" count="148" uniqueCount="76">
  <si>
    <t>Diergroep</t>
  </si>
  <si>
    <t>Omschrijving</t>
  </si>
  <si>
    <t>Geit &amp; schaap</t>
  </si>
  <si>
    <t>Geitenkorrels</t>
  </si>
  <si>
    <t xml:space="preserve">Lammerenkorrels </t>
  </si>
  <si>
    <t>Schapenkorrels</t>
  </si>
  <si>
    <t>Lammermelk</t>
  </si>
  <si>
    <t>Luzernebrok</t>
  </si>
  <si>
    <t xml:space="preserve">Kat </t>
  </si>
  <si>
    <t>Kattenbrok</t>
  </si>
  <si>
    <t>Kattenvlees</t>
  </si>
  <si>
    <t>Konijn &amp; knaagdier</t>
  </si>
  <si>
    <t xml:space="preserve">Gemengd konijnenvoer </t>
  </si>
  <si>
    <t>Konijnenkorrels</t>
  </si>
  <si>
    <t xml:space="preserve">Caviakorrels </t>
  </si>
  <si>
    <t xml:space="preserve">Chinchillakorrels </t>
  </si>
  <si>
    <t xml:space="preserve">Knaagdierkorrel </t>
  </si>
  <si>
    <t>Paard, pony &amp; ezel</t>
  </si>
  <si>
    <t>Sportbrok</t>
  </si>
  <si>
    <t>Suikervrije brok</t>
  </si>
  <si>
    <t>Muesli</t>
  </si>
  <si>
    <t>Pluimvee</t>
  </si>
  <si>
    <t>Drijfkorrel</t>
  </si>
  <si>
    <t>Gemengd graan</t>
  </si>
  <si>
    <t>Kuikenkruim 1 &amp; 2</t>
  </si>
  <si>
    <t xml:space="preserve">Watervogelonderhoudkorrel </t>
  </si>
  <si>
    <t xml:space="preserve">Legkorrels </t>
  </si>
  <si>
    <t>Siervogelkorrel</t>
  </si>
  <si>
    <t>Duivenvoer</t>
  </si>
  <si>
    <t>Kippengrit</t>
  </si>
  <si>
    <t>Mais</t>
  </si>
  <si>
    <t>Rund</t>
  </si>
  <si>
    <t>Kalverbrok</t>
  </si>
  <si>
    <t>Rundvee A</t>
  </si>
  <si>
    <t>Pulp</t>
  </si>
  <si>
    <t>Kalvermelk</t>
  </si>
  <si>
    <t>Varken</t>
  </si>
  <si>
    <t>Biggenkorrel</t>
  </si>
  <si>
    <t>Zeugenbrok</t>
  </si>
  <si>
    <t>Varkensmuesli</t>
  </si>
  <si>
    <t>Volierevogel</t>
  </si>
  <si>
    <t>Eivoer</t>
  </si>
  <si>
    <t>(Valk)parkietenzaad</t>
  </si>
  <si>
    <t>Tropisch zaad</t>
  </si>
  <si>
    <t>Trosgierst</t>
  </si>
  <si>
    <t>Universeelvoer</t>
  </si>
  <si>
    <t>Kanariezaad</t>
  </si>
  <si>
    <t>Vogelgrit</t>
  </si>
  <si>
    <t>Papegaaienvoer</t>
  </si>
  <si>
    <t>Bodembedekking</t>
  </si>
  <si>
    <t>Kattenbakvulling</t>
  </si>
  <si>
    <t xml:space="preserve">Chinchillabadzand </t>
  </si>
  <si>
    <t>Schelpenzand</t>
  </si>
  <si>
    <t>Beukensnippers</t>
  </si>
  <si>
    <t>Haksel wit</t>
  </si>
  <si>
    <t>Zaagsel wit</t>
  </si>
  <si>
    <t>Gehakseld Stro</t>
  </si>
  <si>
    <t xml:space="preserve">Aubiose </t>
  </si>
  <si>
    <t>Naam Inschrijver:</t>
  </si>
  <si>
    <t xml:space="preserve">Prijzenblad Natuurstad Rotterdam: Diervoeding en verpakte bodembedekking
</t>
  </si>
  <si>
    <t>Fictieve afname per jaar gedurende de looptijd van de overeenkomst</t>
  </si>
  <si>
    <t>n.v.t.</t>
  </si>
  <si>
    <t>Totaal diervoeding</t>
  </si>
  <si>
    <t>Totaal verpakte bodembedekking</t>
  </si>
  <si>
    <t>Aantal punten onderdeel Prijs</t>
  </si>
  <si>
    <t>Kilo</t>
  </si>
  <si>
    <t>Prijs per kilo (excl. BTW)</t>
  </si>
  <si>
    <t>Prijs per kilo GMO-vrij voer (excl. BTW)</t>
  </si>
  <si>
    <t>Te hanteren laagste prijs (excl. BTW)</t>
  </si>
  <si>
    <t>Totaalprijs per jaar (excl. BTW)</t>
  </si>
  <si>
    <t>Totaal gewogen inschrijfsom (basis voor puntentoekenning)</t>
  </si>
  <si>
    <t>Prijs per kilo GMO vrij voer na fictieve korting (excl. BTW)</t>
  </si>
  <si>
    <t>n.v.t</t>
  </si>
  <si>
    <t>Prijs per 100 kilo (excl. BTW)</t>
  </si>
  <si>
    <t>Prijs per 100 kilo GMO-vrij voer (excl. BTW)</t>
  </si>
  <si>
    <r>
      <t xml:space="preserve">&gt; U dient alleen de </t>
    </r>
    <r>
      <rPr>
        <b/>
        <sz val="11"/>
        <color rgb="FFFFFF00"/>
        <rFont val="Calibri"/>
        <family val="2"/>
        <scheme val="minor"/>
      </rPr>
      <t>geel</t>
    </r>
    <r>
      <rPr>
        <sz val="11"/>
        <color theme="1"/>
        <rFont val="Calibri"/>
        <family val="2"/>
        <scheme val="minor"/>
      </rPr>
      <t xml:space="preserve"> gemarkeerde velden in te vullen. 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Let Op! U dient voor</t>
    </r>
    <r>
      <rPr>
        <b/>
        <u/>
        <sz val="11"/>
        <color rgb="FFFF0000"/>
        <rFont val="Calibri"/>
        <family val="2"/>
        <scheme val="minor"/>
      </rPr>
      <t xml:space="preserve"> elk artikel (elke regel</t>
    </r>
    <r>
      <rPr>
        <b/>
        <sz val="11"/>
        <color rgb="FFFF0000"/>
        <rFont val="Calibri"/>
        <family val="2"/>
        <scheme val="minor"/>
      </rPr>
      <t xml:space="preserve">) van diervoeding minimaal één prijs (per 100 kg) op te geven in het Prijzenblad, waaronder in ieder geval de standaardprijs (kolom D). Indien u ook GMO-vrij voer aanbiedt kunnen per regel 2 prijzen opgegeven worden (kolom D en F). Biedt u geen GMO-vrij voer aan, dan dienst u alleen de standaardprijs op te geven in kolom D. Kolom F hoeft dan niet gevuld te worden. </t>
    </r>
    <r>
      <rPr>
        <sz val="11"/>
        <color theme="1"/>
        <rFont val="Calibri"/>
        <family val="2"/>
        <scheme val="minor"/>
      </rPr>
      <t xml:space="preserve">
&gt; De prijsopgave dient te geschieden in euro's (€) per 100 kilo (op 2 decimalen). 
&gt; Er kunnen uitsluitend positieve getallen worden ingevuld.
&gt; Aangeboden prijzen zijn all-in (exclusief btw). Er kunnen dus geen andersoortige kosten in rekening worden gebracht, tenzij uitdrukkelijk anders bepaald. De prijzen kunnen voor het eerst worden geindexeerd conform de raamovereenkomst per 1 mei 2023.
&gt; Zie verder de voorschriften in de Aanbestedingsleidraad.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</si>
</sst>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&quot;€&quot;\ #,##0.0000"/>
    <numFmt numFmtId="165" formatCode="0.0000%"/>
    <numFmt numFmtId="166" formatCode="&quot;€&quot;\ 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FFFF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2" fillId="3" borderId="1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164" fontId="5" fillId="0" borderId="1" xfId="1" applyNumberFormat="1" applyFont="1" applyFill="1" applyBorder="1" applyAlignment="1">
      <alignment horizontal="center"/>
    </xf>
    <xf numFmtId="44" fontId="0" fillId="0" borderId="0" xfId="0" applyNumberFormat="1"/>
    <xf numFmtId="164" fontId="0" fillId="0" borderId="0" xfId="1" applyNumberFormat="1" applyFont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2" fillId="3" borderId="6" xfId="0" applyFont="1" applyFill="1" applyBorder="1" applyAlignment="1">
      <alignment horizontal="left" vertical="center"/>
    </xf>
    <xf numFmtId="164" fontId="2" fillId="3" borderId="6" xfId="2" applyNumberFormat="1" applyFont="1" applyFill="1" applyBorder="1" applyAlignment="1">
      <alignment horizontal="left" vertical="center" wrapText="1"/>
    </xf>
    <xf numFmtId="165" fontId="2" fillId="3" borderId="1" xfId="2" applyNumberFormat="1" applyFont="1" applyFill="1" applyBorder="1" applyAlignment="1">
      <alignment vertical="center" wrapText="1"/>
    </xf>
    <xf numFmtId="164" fontId="2" fillId="3" borderId="1" xfId="1" applyNumberFormat="1" applyFont="1" applyFill="1" applyBorder="1" applyAlignment="1">
      <alignment vertical="center" wrapText="1"/>
    </xf>
    <xf numFmtId="0" fontId="4" fillId="4" borderId="1" xfId="0" applyFont="1" applyFill="1" applyBorder="1"/>
    <xf numFmtId="164" fontId="4" fillId="4" borderId="1" xfId="0" applyNumberFormat="1" applyFont="1" applyFill="1" applyBorder="1" applyAlignment="1">
      <alignment horizontal="right"/>
    </xf>
    <xf numFmtId="165" fontId="4" fillId="4" borderId="1" xfId="2" applyNumberFormat="1" applyFont="1" applyFill="1" applyBorder="1" applyAlignment="1">
      <alignment horizontal="center"/>
    </xf>
    <xf numFmtId="164" fontId="4" fillId="4" borderId="1" xfId="1" applyNumberFormat="1" applyFont="1" applyFill="1" applyBorder="1" applyAlignment="1">
      <alignment horizontal="center"/>
    </xf>
    <xf numFmtId="1" fontId="7" fillId="0" borderId="1" xfId="1" applyNumberFormat="1" applyFont="1" applyFill="1" applyBorder="1" applyAlignment="1">
      <alignment horizontal="right"/>
    </xf>
    <xf numFmtId="3" fontId="0" fillId="0" borderId="1" xfId="0" applyNumberFormat="1" applyBorder="1"/>
    <xf numFmtId="166" fontId="7" fillId="0" borderId="1" xfId="2" applyNumberFormat="1" applyFont="1" applyFill="1" applyBorder="1" applyAlignment="1">
      <alignment horizontal="center"/>
    </xf>
    <xf numFmtId="166" fontId="4" fillId="4" borderId="1" xfId="0" applyNumberFormat="1" applyFont="1" applyFill="1" applyBorder="1" applyAlignment="1">
      <alignment horizontal="right"/>
    </xf>
    <xf numFmtId="166" fontId="4" fillId="4" borderId="1" xfId="2" applyNumberFormat="1" applyFont="1" applyFill="1" applyBorder="1" applyAlignment="1">
      <alignment horizontal="center"/>
    </xf>
    <xf numFmtId="166" fontId="7" fillId="0" borderId="1" xfId="1" applyNumberFormat="1" applyFont="1" applyFill="1" applyBorder="1" applyAlignment="1">
      <alignment horizontal="right"/>
    </xf>
    <xf numFmtId="0" fontId="0" fillId="7" borderId="0" xfId="0" applyFill="1"/>
    <xf numFmtId="0" fontId="4" fillId="0" borderId="1" xfId="0" applyFont="1" applyBorder="1"/>
    <xf numFmtId="0" fontId="7" fillId="0" borderId="1" xfId="0" applyFont="1" applyBorder="1"/>
    <xf numFmtId="3" fontId="7" fillId="0" borderId="1" xfId="0" applyNumberFormat="1" applyFont="1" applyBorder="1"/>
    <xf numFmtId="166" fontId="7" fillId="0" borderId="1" xfId="0" applyNumberFormat="1" applyFont="1" applyBorder="1"/>
    <xf numFmtId="0" fontId="7" fillId="0" borderId="0" xfId="0" applyFont="1"/>
    <xf numFmtId="166" fontId="7" fillId="0" borderId="1" xfId="1" applyNumberFormat="1" applyFont="1" applyFill="1" applyBorder="1" applyAlignment="1">
      <alignment horizontal="center"/>
    </xf>
    <xf numFmtId="166" fontId="4" fillId="4" borderId="1" xfId="1" applyNumberFormat="1" applyFont="1" applyFill="1" applyBorder="1" applyAlignment="1">
      <alignment horizontal="center"/>
    </xf>
    <xf numFmtId="0" fontId="8" fillId="7" borderId="5" xfId="0" applyFont="1" applyFill="1" applyBorder="1" applyAlignment="1">
      <alignment horizontal="left"/>
    </xf>
    <xf numFmtId="0" fontId="8" fillId="7" borderId="0" xfId="0" applyFont="1" applyFill="1" applyAlignment="1">
      <alignment horizontal="left"/>
    </xf>
    <xf numFmtId="0" fontId="4" fillId="8" borderId="1" xfId="0" applyFont="1" applyFill="1" applyBorder="1"/>
    <xf numFmtId="0" fontId="7" fillId="8" borderId="1" xfId="0" applyFont="1" applyFill="1" applyBorder="1"/>
    <xf numFmtId="3" fontId="7" fillId="8" borderId="1" xfId="0" applyNumberFormat="1" applyFont="1" applyFill="1" applyBorder="1"/>
    <xf numFmtId="166" fontId="7" fillId="8" borderId="1" xfId="0" applyNumberFormat="1" applyFont="1" applyFill="1" applyBorder="1"/>
    <xf numFmtId="166" fontId="7" fillId="8" borderId="1" xfId="2" applyNumberFormat="1" applyFont="1" applyFill="1" applyBorder="1" applyAlignment="1">
      <alignment horizontal="center"/>
    </xf>
    <xf numFmtId="166" fontId="7" fillId="8" borderId="1" xfId="1" applyNumberFormat="1" applyFont="1" applyFill="1" applyBorder="1" applyAlignment="1">
      <alignment horizontal="center"/>
    </xf>
    <xf numFmtId="0" fontId="7" fillId="8" borderId="0" xfId="0" applyFont="1" applyFill="1"/>
    <xf numFmtId="0" fontId="0" fillId="8" borderId="0" xfId="0" applyFill="1"/>
    <xf numFmtId="0" fontId="0" fillId="9" borderId="0" xfId="0" applyFill="1"/>
    <xf numFmtId="0" fontId="9" fillId="9" borderId="4" xfId="0" applyFont="1" applyFill="1" applyBorder="1" applyAlignment="1">
      <alignment horizontal="left"/>
    </xf>
    <xf numFmtId="166" fontId="2" fillId="9" borderId="1" xfId="1" applyNumberFormat="1" applyFont="1" applyFill="1" applyBorder="1" applyAlignment="1">
      <alignment horizontal="center"/>
    </xf>
    <xf numFmtId="3" fontId="2" fillId="7" borderId="1" xfId="1" applyNumberFormat="1" applyFont="1" applyFill="1" applyBorder="1" applyAlignment="1">
      <alignment horizontal="center"/>
    </xf>
    <xf numFmtId="166" fontId="0" fillId="0" borderId="1" xfId="0" applyNumberFormat="1" applyBorder="1"/>
    <xf numFmtId="166" fontId="0" fillId="6" borderId="1" xfId="0" applyNumberFormat="1" applyFill="1" applyBorder="1" applyProtection="1">
      <protection locked="0"/>
    </xf>
    <xf numFmtId="166" fontId="7" fillId="6" borderId="1" xfId="1" applyNumberFormat="1" applyFont="1" applyFill="1" applyBorder="1" applyAlignment="1" applyProtection="1">
      <alignment horizontal="right"/>
      <protection locked="0"/>
    </xf>
    <xf numFmtId="0" fontId="8" fillId="7" borderId="5" xfId="0" applyFont="1" applyFill="1" applyBorder="1" applyAlignment="1">
      <alignment horizontal="left"/>
    </xf>
    <xf numFmtId="0" fontId="8" fillId="7" borderId="0" xfId="0" applyFont="1" applyFill="1" applyAlignment="1">
      <alignment horizontal="left"/>
    </xf>
    <xf numFmtId="0" fontId="8" fillId="7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0" fillId="4" borderId="2" xfId="0" applyFill="1" applyBorder="1" applyAlignment="1">
      <alignment horizontal="left" vertical="center" wrapText="1"/>
    </xf>
    <xf numFmtId="0" fontId="0" fillId="4" borderId="3" xfId="0" applyFill="1" applyBorder="1" applyAlignment="1">
      <alignment horizontal="left" vertical="center" wrapText="1"/>
    </xf>
    <xf numFmtId="0" fontId="0" fillId="4" borderId="4" xfId="0" applyFill="1" applyBorder="1" applyAlignment="1">
      <alignment horizontal="left" vertical="center" wrapText="1"/>
    </xf>
    <xf numFmtId="0" fontId="7" fillId="6" borderId="2" xfId="0" applyFont="1" applyFill="1" applyBorder="1" applyAlignment="1" applyProtection="1">
      <alignment horizontal="left" vertical="center"/>
      <protection locked="0"/>
    </xf>
    <xf numFmtId="0" fontId="7" fillId="6" borderId="3" xfId="0" applyFont="1" applyFill="1" applyBorder="1" applyAlignment="1" applyProtection="1">
      <alignment horizontal="left" vertical="center"/>
      <protection locked="0"/>
    </xf>
    <xf numFmtId="0" fontId="7" fillId="6" borderId="4" xfId="0" applyFont="1" applyFill="1" applyBorder="1" applyAlignment="1" applyProtection="1">
      <alignment horizontal="left" vertical="center"/>
      <protection locked="0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9" fillId="9" borderId="2" xfId="0" applyFont="1" applyFill="1" applyBorder="1" applyAlignment="1">
      <alignment horizontal="left"/>
    </xf>
    <xf numFmtId="0" fontId="9" fillId="9" borderId="3" xfId="0" applyFont="1" applyFill="1" applyBorder="1" applyAlignment="1">
      <alignment horizontal="left"/>
    </xf>
    <xf numFmtId="0" fontId="9" fillId="9" borderId="4" xfId="0" applyFont="1" applyFill="1" applyBorder="1" applyAlignment="1">
      <alignment horizontal="left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A2E0E-58D5-41A5-80A4-AA6B6DB7CBDB}">
  <dimension ref="A1:N92"/>
  <sheetViews>
    <sheetView tabSelected="1" topLeftCell="A2" workbookViewId="0">
      <selection activeCell="A2" sqref="A2:J2"/>
    </sheetView>
  </sheetViews>
  <sheetFormatPr defaultColWidth="0" defaultRowHeight="15.6" zeroHeight="1" x14ac:dyDescent="0.3"/>
  <cols>
    <col min="1" max="1" width="23" style="49" customWidth="1"/>
    <col min="2" max="2" width="28" style="49" customWidth="1"/>
    <col min="3" max="3" width="25.5546875" style="49" customWidth="1"/>
    <col min="4" max="4" width="20" style="49" customWidth="1"/>
    <col min="5" max="5" width="17.77734375" style="49" customWidth="1"/>
    <col min="6" max="6" width="22.21875" style="49" customWidth="1"/>
    <col min="7" max="7" width="20.21875" style="49" customWidth="1"/>
    <col min="8" max="8" width="24.44140625" style="49" customWidth="1"/>
    <col min="9" max="9" width="23.77734375" style="31" customWidth="1"/>
    <col min="10" max="10" width="35.77734375" style="5" customWidth="1"/>
    <col min="11" max="11" width="12.21875" hidden="1" customWidth="1"/>
    <col min="12" max="13" width="9.21875" hidden="1" customWidth="1"/>
    <col min="14" max="14" width="12.21875" hidden="1" customWidth="1"/>
    <col min="15" max="16384" width="9.21875" hidden="1"/>
  </cols>
  <sheetData>
    <row r="1" spans="1:14" ht="83.1" customHeight="1" x14ac:dyDescent="0.3">
      <c r="A1" s="50" t="s">
        <v>59</v>
      </c>
      <c r="B1" s="51"/>
      <c r="C1" s="51"/>
      <c r="D1" s="51"/>
      <c r="E1" s="51"/>
      <c r="F1" s="51"/>
      <c r="G1" s="51"/>
      <c r="H1" s="51"/>
      <c r="I1" s="51"/>
      <c r="J1" s="52"/>
    </row>
    <row r="2" spans="1:14" ht="150" customHeight="1" x14ac:dyDescent="0.3">
      <c r="A2" s="53" t="s">
        <v>75</v>
      </c>
      <c r="B2" s="54"/>
      <c r="C2" s="54"/>
      <c r="D2" s="54"/>
      <c r="E2" s="54"/>
      <c r="F2" s="54"/>
      <c r="G2" s="54"/>
      <c r="H2" s="54"/>
      <c r="I2" s="54"/>
      <c r="J2" s="55"/>
    </row>
    <row r="3" spans="1:14" ht="14.4" x14ac:dyDescent="0.3">
      <c r="A3" s="1" t="s">
        <v>58</v>
      </c>
      <c r="B3" s="56"/>
      <c r="C3" s="57"/>
      <c r="D3" s="57"/>
      <c r="E3" s="57"/>
      <c r="F3" s="57"/>
      <c r="G3" s="57"/>
      <c r="H3" s="57"/>
      <c r="I3" s="57"/>
      <c r="J3" s="58"/>
    </row>
    <row r="4" spans="1:14" ht="24" customHeight="1" x14ac:dyDescent="0.3">
      <c r="A4" s="59"/>
      <c r="B4" s="60"/>
      <c r="C4" s="60"/>
      <c r="D4" s="60"/>
      <c r="E4" s="60"/>
      <c r="F4" s="60"/>
      <c r="G4" s="60"/>
      <c r="H4" s="60"/>
      <c r="I4" s="60"/>
      <c r="J4" s="61"/>
    </row>
    <row r="5" spans="1:14" s="2" customFormat="1" ht="43.2" x14ac:dyDescent="0.3">
      <c r="A5" s="8" t="s">
        <v>0</v>
      </c>
      <c r="B5" s="8" t="s">
        <v>1</v>
      </c>
      <c r="C5" s="9" t="s">
        <v>60</v>
      </c>
      <c r="D5" s="10" t="s">
        <v>73</v>
      </c>
      <c r="E5" s="10" t="s">
        <v>66</v>
      </c>
      <c r="F5" s="10" t="s">
        <v>74</v>
      </c>
      <c r="G5" s="10" t="s">
        <v>67</v>
      </c>
      <c r="H5" s="10" t="s">
        <v>71</v>
      </c>
      <c r="I5" s="10" t="s">
        <v>68</v>
      </c>
      <c r="J5" s="11" t="s">
        <v>69</v>
      </c>
      <c r="N5"/>
    </row>
    <row r="6" spans="1:14" ht="14.4" x14ac:dyDescent="0.3">
      <c r="A6" s="12" t="s">
        <v>0</v>
      </c>
      <c r="B6" s="12" t="s">
        <v>1</v>
      </c>
      <c r="C6" s="13" t="s">
        <v>65</v>
      </c>
      <c r="D6" s="13"/>
      <c r="E6" s="13"/>
      <c r="F6" s="13"/>
      <c r="G6" s="13"/>
      <c r="H6" s="14"/>
      <c r="I6" s="14"/>
      <c r="J6" s="15"/>
    </row>
    <row r="7" spans="1:14" ht="14.4" x14ac:dyDescent="0.3">
      <c r="A7" s="6" t="s">
        <v>2</v>
      </c>
      <c r="B7" s="6" t="s">
        <v>3</v>
      </c>
      <c r="C7" s="17">
        <v>11650</v>
      </c>
      <c r="D7" s="45">
        <v>0</v>
      </c>
      <c r="E7" s="44">
        <f>D7/100</f>
        <v>0</v>
      </c>
      <c r="F7" s="45">
        <v>10</v>
      </c>
      <c r="G7" s="44">
        <f>F7/100</f>
        <v>0.1</v>
      </c>
      <c r="H7" s="18">
        <f>G7-(G7*0.1)</f>
        <v>0.09</v>
      </c>
      <c r="I7" s="18" cm="1">
        <f t="array" ref="I7">MIN(IF(E7:H7&gt;0,E7:H7,""))</f>
        <v>0.09</v>
      </c>
      <c r="J7" s="28">
        <f>(C7*I7)</f>
        <v>1048.5</v>
      </c>
      <c r="K7" s="4"/>
      <c r="L7" s="4"/>
      <c r="M7" s="4"/>
      <c r="N7" s="4"/>
    </row>
    <row r="8" spans="1:14" ht="14.4" x14ac:dyDescent="0.3">
      <c r="A8" s="6" t="s">
        <v>2</v>
      </c>
      <c r="B8" s="6" t="s">
        <v>4</v>
      </c>
      <c r="C8" s="17">
        <v>900</v>
      </c>
      <c r="D8" s="45"/>
      <c r="E8" s="44">
        <f t="shared" ref="E8:E45" si="0">D8/100</f>
        <v>0</v>
      </c>
      <c r="F8" s="45"/>
      <c r="G8" s="44">
        <f t="shared" ref="G8:G45" si="1">F8/100</f>
        <v>0</v>
      </c>
      <c r="H8" s="18">
        <f t="shared" ref="H8:H45" si="2">G8-(G8*0.1)</f>
        <v>0</v>
      </c>
      <c r="I8" s="18" cm="1">
        <f t="array" ref="I8">MIN(IF(E8:H8&gt;0,E8:H8,""))</f>
        <v>0</v>
      </c>
      <c r="J8" s="28">
        <f t="shared" ref="J8:J45" si="3">(C8*I8)</f>
        <v>0</v>
      </c>
      <c r="K8" s="4"/>
      <c r="N8" s="4"/>
    </row>
    <row r="9" spans="1:14" ht="14.4" x14ac:dyDescent="0.3">
      <c r="A9" s="6" t="s">
        <v>2</v>
      </c>
      <c r="B9" s="6" t="s">
        <v>5</v>
      </c>
      <c r="C9" s="17">
        <v>7600</v>
      </c>
      <c r="D9" s="45"/>
      <c r="E9" s="44">
        <f t="shared" si="0"/>
        <v>0</v>
      </c>
      <c r="F9" s="45"/>
      <c r="G9" s="44">
        <f t="shared" si="1"/>
        <v>0</v>
      </c>
      <c r="H9" s="18">
        <f t="shared" si="2"/>
        <v>0</v>
      </c>
      <c r="I9" s="18" cm="1">
        <f t="array" ref="I9">MIN(IF(E9:H9&gt;0,E9:H9,""))</f>
        <v>0</v>
      </c>
      <c r="J9" s="28">
        <f t="shared" si="3"/>
        <v>0</v>
      </c>
    </row>
    <row r="10" spans="1:14" ht="14.4" x14ac:dyDescent="0.3">
      <c r="A10" s="6" t="s">
        <v>2</v>
      </c>
      <c r="B10" s="6" t="s">
        <v>6</v>
      </c>
      <c r="C10" s="17">
        <v>60</v>
      </c>
      <c r="D10" s="45"/>
      <c r="E10" s="44">
        <f t="shared" si="0"/>
        <v>0</v>
      </c>
      <c r="F10" s="45"/>
      <c r="G10" s="44">
        <f t="shared" si="1"/>
        <v>0</v>
      </c>
      <c r="H10" s="18">
        <f t="shared" si="2"/>
        <v>0</v>
      </c>
      <c r="I10" s="18" cm="1">
        <f t="array" ref="I10">MIN(IF(E10:H10&gt;0,E10:H10,""))</f>
        <v>0</v>
      </c>
      <c r="J10" s="28">
        <f t="shared" si="3"/>
        <v>0</v>
      </c>
    </row>
    <row r="11" spans="1:14" ht="14.4" x14ac:dyDescent="0.3">
      <c r="A11" s="6" t="s">
        <v>2</v>
      </c>
      <c r="B11" s="6" t="s">
        <v>7</v>
      </c>
      <c r="C11" s="17">
        <v>1028</v>
      </c>
      <c r="D11" s="45"/>
      <c r="E11" s="44">
        <f t="shared" si="0"/>
        <v>0</v>
      </c>
      <c r="F11" s="45"/>
      <c r="G11" s="44">
        <f t="shared" si="1"/>
        <v>0</v>
      </c>
      <c r="H11" s="18">
        <f t="shared" si="2"/>
        <v>0</v>
      </c>
      <c r="I11" s="18" cm="1">
        <f t="array" ref="I11">MIN(IF(E11:H11&gt;0,E11:H11,""))</f>
        <v>0</v>
      </c>
      <c r="J11" s="28">
        <f t="shared" si="3"/>
        <v>0</v>
      </c>
    </row>
    <row r="12" spans="1:14" ht="14.4" x14ac:dyDescent="0.3">
      <c r="A12" s="6" t="s">
        <v>8</v>
      </c>
      <c r="B12" s="6" t="s">
        <v>9</v>
      </c>
      <c r="C12" s="17">
        <v>200</v>
      </c>
      <c r="D12" s="45"/>
      <c r="E12" s="44">
        <f t="shared" si="0"/>
        <v>0</v>
      </c>
      <c r="F12" s="45"/>
      <c r="G12" s="44">
        <f t="shared" si="1"/>
        <v>0</v>
      </c>
      <c r="H12" s="18">
        <f t="shared" si="2"/>
        <v>0</v>
      </c>
      <c r="I12" s="18" cm="1">
        <f t="array" ref="I12">MIN(IF(E12:H12&gt;0,E12:H12,""))</f>
        <v>0</v>
      </c>
      <c r="J12" s="28">
        <f t="shared" si="3"/>
        <v>0</v>
      </c>
    </row>
    <row r="13" spans="1:14" ht="14.4" x14ac:dyDescent="0.3">
      <c r="A13" s="6" t="s">
        <v>8</v>
      </c>
      <c r="B13" s="6" t="s">
        <v>10</v>
      </c>
      <c r="C13" s="17">
        <v>149.08000000000001</v>
      </c>
      <c r="D13" s="45"/>
      <c r="E13" s="44">
        <f t="shared" si="0"/>
        <v>0</v>
      </c>
      <c r="F13" s="45"/>
      <c r="G13" s="44">
        <f t="shared" si="1"/>
        <v>0</v>
      </c>
      <c r="H13" s="18">
        <f t="shared" si="2"/>
        <v>0</v>
      </c>
      <c r="I13" s="18" cm="1">
        <f t="array" ref="I13">MIN(IF(E13:H13&gt;0,E13:H13,""))</f>
        <v>0</v>
      </c>
      <c r="J13" s="28">
        <f t="shared" si="3"/>
        <v>0</v>
      </c>
    </row>
    <row r="14" spans="1:14" ht="14.4" x14ac:dyDescent="0.3">
      <c r="A14" s="6" t="s">
        <v>11</v>
      </c>
      <c r="B14" s="6" t="s">
        <v>12</v>
      </c>
      <c r="C14" s="17">
        <v>135</v>
      </c>
      <c r="D14" s="45"/>
      <c r="E14" s="44">
        <f t="shared" si="0"/>
        <v>0</v>
      </c>
      <c r="F14" s="45"/>
      <c r="G14" s="44">
        <f t="shared" si="1"/>
        <v>0</v>
      </c>
      <c r="H14" s="18">
        <f t="shared" si="2"/>
        <v>0</v>
      </c>
      <c r="I14" s="18" cm="1">
        <f t="array" ref="I14">MIN(IF(E14:H14&gt;0,E14:H14,""))</f>
        <v>0</v>
      </c>
      <c r="J14" s="28">
        <f t="shared" si="3"/>
        <v>0</v>
      </c>
    </row>
    <row r="15" spans="1:14" ht="14.4" x14ac:dyDescent="0.3">
      <c r="A15" s="6" t="s">
        <v>11</v>
      </c>
      <c r="B15" s="6" t="s">
        <v>13</v>
      </c>
      <c r="C15" s="17">
        <v>1650</v>
      </c>
      <c r="D15" s="45"/>
      <c r="E15" s="44">
        <f t="shared" si="0"/>
        <v>0</v>
      </c>
      <c r="F15" s="45"/>
      <c r="G15" s="44">
        <f t="shared" si="1"/>
        <v>0</v>
      </c>
      <c r="H15" s="18">
        <f t="shared" si="2"/>
        <v>0</v>
      </c>
      <c r="I15" s="18" cm="1">
        <f t="array" ref="I15">MIN(IF(E15:H15&gt;0,E15:H15,""))</f>
        <v>0</v>
      </c>
      <c r="J15" s="28">
        <f t="shared" si="3"/>
        <v>0</v>
      </c>
      <c r="K15" s="4"/>
      <c r="L15" s="4"/>
      <c r="M15" s="4"/>
      <c r="N15" s="4"/>
    </row>
    <row r="16" spans="1:14" ht="14.4" x14ac:dyDescent="0.3">
      <c r="A16" s="6" t="s">
        <v>11</v>
      </c>
      <c r="B16" s="6" t="s">
        <v>14</v>
      </c>
      <c r="C16" s="17">
        <v>590</v>
      </c>
      <c r="D16" s="45"/>
      <c r="E16" s="44">
        <f t="shared" si="0"/>
        <v>0</v>
      </c>
      <c r="F16" s="45"/>
      <c r="G16" s="44">
        <f t="shared" si="1"/>
        <v>0</v>
      </c>
      <c r="H16" s="18">
        <f t="shared" si="2"/>
        <v>0</v>
      </c>
      <c r="I16" s="18" cm="1">
        <f t="array" ref="I16">MIN(IF(E16:H16&gt;0,E16:H16,""))</f>
        <v>0</v>
      </c>
      <c r="J16" s="28">
        <f t="shared" si="3"/>
        <v>0</v>
      </c>
      <c r="K16" s="4"/>
      <c r="L16" s="4"/>
      <c r="M16" s="4"/>
      <c r="N16" s="4"/>
    </row>
    <row r="17" spans="1:14" ht="14.4" x14ac:dyDescent="0.3">
      <c r="A17" s="6" t="s">
        <v>11</v>
      </c>
      <c r="B17" s="6" t="s">
        <v>15</v>
      </c>
      <c r="C17" s="17">
        <v>60</v>
      </c>
      <c r="D17" s="45"/>
      <c r="E17" s="44">
        <f t="shared" si="0"/>
        <v>0</v>
      </c>
      <c r="F17" s="45"/>
      <c r="G17" s="44">
        <f t="shared" si="1"/>
        <v>0</v>
      </c>
      <c r="H17" s="18">
        <f t="shared" si="2"/>
        <v>0</v>
      </c>
      <c r="I17" s="18" cm="1">
        <f t="array" ref="I17">MIN(IF(E17:H17&gt;0,E17:H17,""))</f>
        <v>0</v>
      </c>
      <c r="J17" s="28">
        <f t="shared" si="3"/>
        <v>0</v>
      </c>
      <c r="K17" s="4"/>
      <c r="L17" s="4"/>
      <c r="M17" s="4"/>
      <c r="N17" s="4"/>
    </row>
    <row r="18" spans="1:14" ht="14.4" x14ac:dyDescent="0.3">
      <c r="A18" s="6" t="s">
        <v>11</v>
      </c>
      <c r="B18" s="6" t="s">
        <v>16</v>
      </c>
      <c r="C18" s="17">
        <v>180</v>
      </c>
      <c r="D18" s="45"/>
      <c r="E18" s="44">
        <f t="shared" si="0"/>
        <v>0</v>
      </c>
      <c r="F18" s="45"/>
      <c r="G18" s="44">
        <f t="shared" si="1"/>
        <v>0</v>
      </c>
      <c r="H18" s="18">
        <f t="shared" si="2"/>
        <v>0</v>
      </c>
      <c r="I18" s="18" cm="1">
        <f t="array" ref="I18">MIN(IF(E18:H18&gt;0,E18:H18,""))</f>
        <v>0</v>
      </c>
      <c r="J18" s="28">
        <f t="shared" si="3"/>
        <v>0</v>
      </c>
      <c r="K18" s="4"/>
      <c r="L18" s="4"/>
      <c r="M18" s="4"/>
      <c r="N18" s="4"/>
    </row>
    <row r="19" spans="1:14" ht="14.4" x14ac:dyDescent="0.3">
      <c r="A19" s="6" t="s">
        <v>17</v>
      </c>
      <c r="B19" s="6" t="s">
        <v>18</v>
      </c>
      <c r="C19" s="17">
        <v>1425</v>
      </c>
      <c r="D19" s="45"/>
      <c r="E19" s="44">
        <f t="shared" si="0"/>
        <v>0</v>
      </c>
      <c r="F19" s="45"/>
      <c r="G19" s="44">
        <f t="shared" si="1"/>
        <v>0</v>
      </c>
      <c r="H19" s="18">
        <f t="shared" si="2"/>
        <v>0</v>
      </c>
      <c r="I19" s="18" cm="1">
        <f t="array" ref="I19">MIN(IF(E19:H19&gt;0,E19:H19,""))</f>
        <v>0</v>
      </c>
      <c r="J19" s="28">
        <f t="shared" si="3"/>
        <v>0</v>
      </c>
      <c r="K19" s="4"/>
      <c r="L19" s="4"/>
      <c r="M19" s="4"/>
      <c r="N19" s="4"/>
    </row>
    <row r="20" spans="1:14" ht="14.4" x14ac:dyDescent="0.3">
      <c r="A20" s="6" t="s">
        <v>17</v>
      </c>
      <c r="B20" s="6" t="s">
        <v>19</v>
      </c>
      <c r="C20" s="17">
        <v>950</v>
      </c>
      <c r="D20" s="45"/>
      <c r="E20" s="44">
        <f t="shared" si="0"/>
        <v>0</v>
      </c>
      <c r="F20" s="45"/>
      <c r="G20" s="44">
        <f t="shared" si="1"/>
        <v>0</v>
      </c>
      <c r="H20" s="18">
        <f t="shared" si="2"/>
        <v>0</v>
      </c>
      <c r="I20" s="18" cm="1">
        <f t="array" ref="I20">MIN(IF(E20:H20&gt;0,E20:H20,""))</f>
        <v>0</v>
      </c>
      <c r="J20" s="28">
        <f t="shared" si="3"/>
        <v>0</v>
      </c>
      <c r="K20" s="4"/>
      <c r="L20" s="4"/>
      <c r="M20" s="4"/>
      <c r="N20" s="4"/>
    </row>
    <row r="21" spans="1:14" ht="14.4" x14ac:dyDescent="0.3">
      <c r="A21" s="6" t="s">
        <v>17</v>
      </c>
      <c r="B21" s="6" t="s">
        <v>20</v>
      </c>
      <c r="C21" s="17">
        <v>80</v>
      </c>
      <c r="D21" s="45"/>
      <c r="E21" s="44">
        <f t="shared" si="0"/>
        <v>0</v>
      </c>
      <c r="F21" s="45"/>
      <c r="G21" s="44">
        <f t="shared" si="1"/>
        <v>0</v>
      </c>
      <c r="H21" s="18">
        <f t="shared" si="2"/>
        <v>0</v>
      </c>
      <c r="I21" s="18" cm="1">
        <f t="array" ref="I21">MIN(IF(E21:H21&gt;0,E21:H21,""))</f>
        <v>0</v>
      </c>
      <c r="J21" s="28">
        <f t="shared" si="3"/>
        <v>0</v>
      </c>
      <c r="K21" s="4"/>
      <c r="L21" s="4"/>
      <c r="M21" s="4"/>
      <c r="N21" s="4"/>
    </row>
    <row r="22" spans="1:14" ht="14.4" x14ac:dyDescent="0.3">
      <c r="A22" s="6" t="s">
        <v>21</v>
      </c>
      <c r="B22" s="6" t="s">
        <v>22</v>
      </c>
      <c r="C22" s="17">
        <v>180</v>
      </c>
      <c r="D22" s="45"/>
      <c r="E22" s="44">
        <f t="shared" si="0"/>
        <v>0</v>
      </c>
      <c r="F22" s="45"/>
      <c r="G22" s="44">
        <f t="shared" si="1"/>
        <v>0</v>
      </c>
      <c r="H22" s="18">
        <f t="shared" si="2"/>
        <v>0</v>
      </c>
      <c r="I22" s="18" cm="1">
        <f t="array" ref="I22">MIN(IF(E22:H22&gt;0,E22:H22,""))</f>
        <v>0</v>
      </c>
      <c r="J22" s="28">
        <f t="shared" si="3"/>
        <v>0</v>
      </c>
      <c r="K22" s="4"/>
      <c r="L22" s="4"/>
      <c r="M22" s="4"/>
      <c r="N22" s="4"/>
    </row>
    <row r="23" spans="1:14" ht="14.4" x14ac:dyDescent="0.3">
      <c r="A23" s="6" t="s">
        <v>21</v>
      </c>
      <c r="B23" s="6" t="s">
        <v>23</v>
      </c>
      <c r="C23" s="17">
        <v>7160</v>
      </c>
      <c r="D23" s="45"/>
      <c r="E23" s="44">
        <f t="shared" si="0"/>
        <v>0</v>
      </c>
      <c r="F23" s="45"/>
      <c r="G23" s="44">
        <f t="shared" si="1"/>
        <v>0</v>
      </c>
      <c r="H23" s="18">
        <f t="shared" si="2"/>
        <v>0</v>
      </c>
      <c r="I23" s="18" cm="1">
        <f t="array" ref="I23">MIN(IF(E23:H23&gt;0,E23:H23,""))</f>
        <v>0</v>
      </c>
      <c r="J23" s="28">
        <f t="shared" si="3"/>
        <v>0</v>
      </c>
      <c r="K23" s="4"/>
      <c r="L23" s="4"/>
      <c r="M23" s="4"/>
      <c r="N23" s="4"/>
    </row>
    <row r="24" spans="1:14" ht="14.4" x14ac:dyDescent="0.3">
      <c r="A24" s="6" t="s">
        <v>21</v>
      </c>
      <c r="B24" s="6" t="s">
        <v>24</v>
      </c>
      <c r="C24" s="17">
        <v>400</v>
      </c>
      <c r="D24" s="45"/>
      <c r="E24" s="44">
        <f t="shared" si="0"/>
        <v>0</v>
      </c>
      <c r="F24" s="45"/>
      <c r="G24" s="44">
        <f t="shared" si="1"/>
        <v>0</v>
      </c>
      <c r="H24" s="18">
        <f t="shared" si="2"/>
        <v>0</v>
      </c>
      <c r="I24" s="18" cm="1">
        <f t="array" ref="I24">MIN(IF(E24:H24&gt;0,E24:H24,""))</f>
        <v>0</v>
      </c>
      <c r="J24" s="28">
        <f t="shared" si="3"/>
        <v>0</v>
      </c>
      <c r="K24" s="4"/>
      <c r="L24" s="4"/>
      <c r="M24" s="4"/>
      <c r="N24" s="4"/>
    </row>
    <row r="25" spans="1:14" ht="14.4" x14ac:dyDescent="0.3">
      <c r="A25" s="6" t="s">
        <v>21</v>
      </c>
      <c r="B25" s="6" t="s">
        <v>25</v>
      </c>
      <c r="C25" s="17">
        <v>1740</v>
      </c>
      <c r="D25" s="45"/>
      <c r="E25" s="44">
        <f t="shared" si="0"/>
        <v>0</v>
      </c>
      <c r="F25" s="45"/>
      <c r="G25" s="44">
        <f t="shared" si="1"/>
        <v>0</v>
      </c>
      <c r="H25" s="18">
        <f t="shared" si="2"/>
        <v>0</v>
      </c>
      <c r="I25" s="18" cm="1">
        <f t="array" ref="I25">MIN(IF(E25:H25&gt;0,E25:H25,""))</f>
        <v>0</v>
      </c>
      <c r="J25" s="28">
        <f t="shared" si="3"/>
        <v>0</v>
      </c>
      <c r="K25" s="4"/>
      <c r="L25" s="4"/>
      <c r="M25" s="4"/>
      <c r="N25" s="4"/>
    </row>
    <row r="26" spans="1:14" ht="14.4" x14ac:dyDescent="0.3">
      <c r="A26" s="6" t="s">
        <v>21</v>
      </c>
      <c r="B26" s="6" t="s">
        <v>26</v>
      </c>
      <c r="C26" s="17">
        <v>4930</v>
      </c>
      <c r="D26" s="45"/>
      <c r="E26" s="44">
        <f t="shared" si="0"/>
        <v>0</v>
      </c>
      <c r="F26" s="45"/>
      <c r="G26" s="44">
        <f t="shared" si="1"/>
        <v>0</v>
      </c>
      <c r="H26" s="18">
        <f t="shared" si="2"/>
        <v>0</v>
      </c>
      <c r="I26" s="18" cm="1">
        <f t="array" ref="I26">MIN(IF(E26:H26&gt;0,E26:H26,""))</f>
        <v>0</v>
      </c>
      <c r="J26" s="28">
        <f t="shared" si="3"/>
        <v>0</v>
      </c>
      <c r="K26" s="4"/>
      <c r="L26" s="4"/>
      <c r="M26" s="4"/>
      <c r="N26" s="4"/>
    </row>
    <row r="27" spans="1:14" ht="14.4" x14ac:dyDescent="0.3">
      <c r="A27" s="6" t="s">
        <v>21</v>
      </c>
      <c r="B27" s="6" t="s">
        <v>27</v>
      </c>
      <c r="C27" s="17">
        <v>1200</v>
      </c>
      <c r="D27" s="45"/>
      <c r="E27" s="44">
        <f t="shared" si="0"/>
        <v>0</v>
      </c>
      <c r="F27" s="45"/>
      <c r="G27" s="44">
        <f t="shared" si="1"/>
        <v>0</v>
      </c>
      <c r="H27" s="18">
        <f t="shared" si="2"/>
        <v>0</v>
      </c>
      <c r="I27" s="18" cm="1">
        <f t="array" ref="I27">MIN(IF(E27:H27&gt;0,E27:H27,""))</f>
        <v>0</v>
      </c>
      <c r="J27" s="28">
        <f t="shared" si="3"/>
        <v>0</v>
      </c>
    </row>
    <row r="28" spans="1:14" ht="14.4" x14ac:dyDescent="0.3">
      <c r="A28" s="6" t="s">
        <v>21</v>
      </c>
      <c r="B28" s="6" t="s">
        <v>28</v>
      </c>
      <c r="C28" s="17">
        <v>180</v>
      </c>
      <c r="D28" s="45"/>
      <c r="E28" s="44">
        <f t="shared" si="0"/>
        <v>0</v>
      </c>
      <c r="F28" s="45"/>
      <c r="G28" s="44">
        <f t="shared" si="1"/>
        <v>0</v>
      </c>
      <c r="H28" s="18">
        <f t="shared" si="2"/>
        <v>0</v>
      </c>
      <c r="I28" s="18" cm="1">
        <f t="array" ref="I28">MIN(IF(E28:H28&gt;0,E28:H28,""))</f>
        <v>0</v>
      </c>
      <c r="J28" s="28">
        <f t="shared" si="3"/>
        <v>0</v>
      </c>
    </row>
    <row r="29" spans="1:14" ht="14.4" x14ac:dyDescent="0.3">
      <c r="A29" s="6" t="s">
        <v>21</v>
      </c>
      <c r="B29" s="6" t="s">
        <v>29</v>
      </c>
      <c r="C29" s="17">
        <v>200</v>
      </c>
      <c r="D29" s="45"/>
      <c r="E29" s="44">
        <f t="shared" si="0"/>
        <v>0</v>
      </c>
      <c r="F29" s="45"/>
      <c r="G29" s="44">
        <f t="shared" si="1"/>
        <v>0</v>
      </c>
      <c r="H29" s="18">
        <f t="shared" si="2"/>
        <v>0</v>
      </c>
      <c r="I29" s="18" cm="1">
        <f t="array" ref="I29">MIN(IF(E29:H29&gt;0,E29:H29,""))</f>
        <v>0</v>
      </c>
      <c r="J29" s="28">
        <f t="shared" si="3"/>
        <v>0</v>
      </c>
    </row>
    <row r="30" spans="1:14" ht="14.4" x14ac:dyDescent="0.3">
      <c r="A30" s="6" t="s">
        <v>21</v>
      </c>
      <c r="B30" s="6" t="s">
        <v>30</v>
      </c>
      <c r="C30" s="17">
        <v>240</v>
      </c>
      <c r="D30" s="45"/>
      <c r="E30" s="44">
        <f t="shared" si="0"/>
        <v>0</v>
      </c>
      <c r="F30" s="45"/>
      <c r="G30" s="44">
        <f t="shared" si="1"/>
        <v>0</v>
      </c>
      <c r="H30" s="18">
        <f t="shared" si="2"/>
        <v>0</v>
      </c>
      <c r="I30" s="18" cm="1">
        <f t="array" ref="I30">MIN(IF(E30:H30&gt;0,E30:H30,""))</f>
        <v>0</v>
      </c>
      <c r="J30" s="28">
        <f t="shared" si="3"/>
        <v>0</v>
      </c>
    </row>
    <row r="31" spans="1:14" ht="14.4" x14ac:dyDescent="0.3">
      <c r="A31" s="6" t="s">
        <v>31</v>
      </c>
      <c r="B31" s="6" t="s">
        <v>32</v>
      </c>
      <c r="C31" s="17">
        <v>950</v>
      </c>
      <c r="D31" s="45"/>
      <c r="E31" s="44">
        <f t="shared" si="0"/>
        <v>0</v>
      </c>
      <c r="F31" s="45"/>
      <c r="G31" s="44">
        <f t="shared" si="1"/>
        <v>0</v>
      </c>
      <c r="H31" s="18">
        <f t="shared" si="2"/>
        <v>0</v>
      </c>
      <c r="I31" s="18" cm="1">
        <f t="array" ref="I31">MIN(IF(E31:H31&gt;0,E31:H31,""))</f>
        <v>0</v>
      </c>
      <c r="J31" s="28">
        <f t="shared" si="3"/>
        <v>0</v>
      </c>
    </row>
    <row r="32" spans="1:14" ht="14.4" x14ac:dyDescent="0.3">
      <c r="A32" s="6" t="s">
        <v>31</v>
      </c>
      <c r="B32" s="6" t="s">
        <v>33</v>
      </c>
      <c r="C32" s="17">
        <v>2725</v>
      </c>
      <c r="D32" s="45"/>
      <c r="E32" s="44">
        <f t="shared" si="0"/>
        <v>0</v>
      </c>
      <c r="F32" s="45"/>
      <c r="G32" s="44">
        <f t="shared" si="1"/>
        <v>0</v>
      </c>
      <c r="H32" s="18">
        <f t="shared" si="2"/>
        <v>0</v>
      </c>
      <c r="I32" s="18" cm="1">
        <f t="array" ref="I32">MIN(IF(E32:H32&gt;0,E32:H32,""))</f>
        <v>0</v>
      </c>
      <c r="J32" s="28">
        <f t="shared" si="3"/>
        <v>0</v>
      </c>
    </row>
    <row r="33" spans="1:10" ht="14.4" x14ac:dyDescent="0.3">
      <c r="A33" s="6" t="s">
        <v>31</v>
      </c>
      <c r="B33" s="6" t="s">
        <v>34</v>
      </c>
      <c r="C33" s="17">
        <v>1180</v>
      </c>
      <c r="D33" s="45"/>
      <c r="E33" s="44">
        <f t="shared" si="0"/>
        <v>0</v>
      </c>
      <c r="F33" s="45"/>
      <c r="G33" s="44">
        <f t="shared" si="1"/>
        <v>0</v>
      </c>
      <c r="H33" s="18">
        <f t="shared" si="2"/>
        <v>0</v>
      </c>
      <c r="I33" s="18" cm="1">
        <f t="array" ref="I33">MIN(IF(E33:H33&gt;0,E33:H33,""))</f>
        <v>0</v>
      </c>
      <c r="J33" s="28">
        <f t="shared" si="3"/>
        <v>0</v>
      </c>
    </row>
    <row r="34" spans="1:10" ht="14.4" x14ac:dyDescent="0.3">
      <c r="A34" s="6" t="s">
        <v>31</v>
      </c>
      <c r="B34" s="6" t="s">
        <v>35</v>
      </c>
      <c r="C34" s="17">
        <v>0</v>
      </c>
      <c r="D34" s="45"/>
      <c r="E34" s="44">
        <f t="shared" si="0"/>
        <v>0</v>
      </c>
      <c r="F34" s="45"/>
      <c r="G34" s="44">
        <f t="shared" si="1"/>
        <v>0</v>
      </c>
      <c r="H34" s="18">
        <f t="shared" si="2"/>
        <v>0</v>
      </c>
      <c r="I34" s="18" cm="1">
        <f t="array" ref="I34">MIN(IF(E34:H34&gt;0,E34:H34,""))</f>
        <v>0</v>
      </c>
      <c r="J34" s="28">
        <f t="shared" si="3"/>
        <v>0</v>
      </c>
    </row>
    <row r="35" spans="1:10" ht="14.4" x14ac:dyDescent="0.3">
      <c r="A35" s="6" t="s">
        <v>36</v>
      </c>
      <c r="B35" s="6" t="s">
        <v>37</v>
      </c>
      <c r="C35" s="17">
        <v>300</v>
      </c>
      <c r="D35" s="45"/>
      <c r="E35" s="44">
        <f t="shared" si="0"/>
        <v>0</v>
      </c>
      <c r="F35" s="45"/>
      <c r="G35" s="44">
        <f t="shared" si="1"/>
        <v>0</v>
      </c>
      <c r="H35" s="18">
        <f t="shared" si="2"/>
        <v>0</v>
      </c>
      <c r="I35" s="18" cm="1">
        <f t="array" ref="I35">MIN(IF(E35:H35&gt;0,E35:H35,""))</f>
        <v>0</v>
      </c>
      <c r="J35" s="28">
        <f t="shared" si="3"/>
        <v>0</v>
      </c>
    </row>
    <row r="36" spans="1:10" ht="14.4" x14ac:dyDescent="0.3">
      <c r="A36" s="6" t="s">
        <v>36</v>
      </c>
      <c r="B36" s="6" t="s">
        <v>38</v>
      </c>
      <c r="C36" s="17">
        <v>4800</v>
      </c>
      <c r="D36" s="45"/>
      <c r="E36" s="44">
        <f t="shared" si="0"/>
        <v>0</v>
      </c>
      <c r="F36" s="45"/>
      <c r="G36" s="44">
        <f t="shared" si="1"/>
        <v>0</v>
      </c>
      <c r="H36" s="18">
        <f t="shared" si="2"/>
        <v>0</v>
      </c>
      <c r="I36" s="18" cm="1">
        <f t="array" ref="I36">MIN(IF(E36:H36&gt;0,E36:H36,""))</f>
        <v>0</v>
      </c>
      <c r="J36" s="28">
        <f t="shared" si="3"/>
        <v>0</v>
      </c>
    </row>
    <row r="37" spans="1:10" ht="14.4" x14ac:dyDescent="0.3">
      <c r="A37" s="6" t="s">
        <v>36</v>
      </c>
      <c r="B37" s="6" t="s">
        <v>39</v>
      </c>
      <c r="C37" s="17">
        <v>1235</v>
      </c>
      <c r="D37" s="45"/>
      <c r="E37" s="44">
        <f t="shared" si="0"/>
        <v>0</v>
      </c>
      <c r="F37" s="45"/>
      <c r="G37" s="44">
        <f t="shared" si="1"/>
        <v>0</v>
      </c>
      <c r="H37" s="18">
        <f t="shared" si="2"/>
        <v>0</v>
      </c>
      <c r="I37" s="18" cm="1">
        <f t="array" ref="I37">MIN(IF(E37:H37&gt;0,E37:H37,""))</f>
        <v>0</v>
      </c>
      <c r="J37" s="28">
        <f t="shared" si="3"/>
        <v>0</v>
      </c>
    </row>
    <row r="38" spans="1:10" ht="14.4" x14ac:dyDescent="0.3">
      <c r="A38" s="6" t="s">
        <v>40</v>
      </c>
      <c r="B38" s="6" t="s">
        <v>41</v>
      </c>
      <c r="C38" s="17">
        <v>140</v>
      </c>
      <c r="D38" s="45"/>
      <c r="E38" s="44">
        <f t="shared" si="0"/>
        <v>0</v>
      </c>
      <c r="F38" s="45"/>
      <c r="G38" s="44">
        <f t="shared" si="1"/>
        <v>0</v>
      </c>
      <c r="H38" s="18">
        <f t="shared" si="2"/>
        <v>0</v>
      </c>
      <c r="I38" s="18" cm="1">
        <f t="array" ref="I38">MIN(IF(E38:H38&gt;0,E38:H38,""))</f>
        <v>0</v>
      </c>
      <c r="J38" s="28">
        <f t="shared" si="3"/>
        <v>0</v>
      </c>
    </row>
    <row r="39" spans="1:10" ht="14.4" x14ac:dyDescent="0.3">
      <c r="A39" s="6" t="s">
        <v>40</v>
      </c>
      <c r="B39" s="6" t="s">
        <v>42</v>
      </c>
      <c r="C39" s="17">
        <v>440</v>
      </c>
      <c r="D39" s="45"/>
      <c r="E39" s="44">
        <f t="shared" si="0"/>
        <v>0</v>
      </c>
      <c r="F39" s="45"/>
      <c r="G39" s="44">
        <f t="shared" si="1"/>
        <v>0</v>
      </c>
      <c r="H39" s="18">
        <f t="shared" si="2"/>
        <v>0</v>
      </c>
      <c r="I39" s="18" cm="1">
        <f t="array" ref="I39">MIN(IF(E39:H39&gt;0,E39:H39,""))</f>
        <v>0</v>
      </c>
      <c r="J39" s="28">
        <f t="shared" si="3"/>
        <v>0</v>
      </c>
    </row>
    <row r="40" spans="1:10" ht="14.4" x14ac:dyDescent="0.3">
      <c r="A40" s="6" t="s">
        <v>40</v>
      </c>
      <c r="B40" s="6" t="s">
        <v>43</v>
      </c>
      <c r="C40" s="17">
        <v>115</v>
      </c>
      <c r="D40" s="45"/>
      <c r="E40" s="44">
        <f t="shared" si="0"/>
        <v>0</v>
      </c>
      <c r="F40" s="45"/>
      <c r="G40" s="44">
        <f t="shared" si="1"/>
        <v>0</v>
      </c>
      <c r="H40" s="18">
        <f t="shared" si="2"/>
        <v>0</v>
      </c>
      <c r="I40" s="18" cm="1">
        <f t="array" ref="I40">MIN(IF(E40:H40&gt;0,E40:H40,""))</f>
        <v>0</v>
      </c>
      <c r="J40" s="28">
        <f t="shared" si="3"/>
        <v>0</v>
      </c>
    </row>
    <row r="41" spans="1:10" ht="14.4" x14ac:dyDescent="0.3">
      <c r="A41" s="6" t="s">
        <v>40</v>
      </c>
      <c r="B41" s="6" t="s">
        <v>44</v>
      </c>
      <c r="C41" s="17">
        <v>16</v>
      </c>
      <c r="D41" s="45"/>
      <c r="E41" s="44">
        <f t="shared" si="0"/>
        <v>0</v>
      </c>
      <c r="F41" s="45"/>
      <c r="G41" s="44">
        <f t="shared" si="1"/>
        <v>0</v>
      </c>
      <c r="H41" s="18">
        <f t="shared" si="2"/>
        <v>0</v>
      </c>
      <c r="I41" s="18" cm="1">
        <f t="array" ref="I41">MIN(IF(E41:H41&gt;0,E41:H41,""))</f>
        <v>0</v>
      </c>
      <c r="J41" s="28">
        <f t="shared" si="3"/>
        <v>0</v>
      </c>
    </row>
    <row r="42" spans="1:10" ht="14.4" x14ac:dyDescent="0.3">
      <c r="A42" s="6" t="s">
        <v>40</v>
      </c>
      <c r="B42" s="6" t="s">
        <v>45</v>
      </c>
      <c r="C42" s="17">
        <v>27</v>
      </c>
      <c r="D42" s="45"/>
      <c r="E42" s="44">
        <f t="shared" si="0"/>
        <v>0</v>
      </c>
      <c r="F42" s="45"/>
      <c r="G42" s="44">
        <f t="shared" si="1"/>
        <v>0</v>
      </c>
      <c r="H42" s="18">
        <f t="shared" si="2"/>
        <v>0</v>
      </c>
      <c r="I42" s="18" cm="1">
        <f t="array" ref="I42">MIN(IF(E42:H42&gt;0,E42:H42,""))</f>
        <v>0</v>
      </c>
      <c r="J42" s="28">
        <f t="shared" si="3"/>
        <v>0</v>
      </c>
    </row>
    <row r="43" spans="1:10" ht="14.4" x14ac:dyDescent="0.3">
      <c r="A43" s="6" t="s">
        <v>40</v>
      </c>
      <c r="B43" s="6" t="s">
        <v>46</v>
      </c>
      <c r="C43" s="17">
        <v>155</v>
      </c>
      <c r="D43" s="45"/>
      <c r="E43" s="44">
        <f t="shared" si="0"/>
        <v>0</v>
      </c>
      <c r="F43" s="45"/>
      <c r="G43" s="44">
        <f t="shared" si="1"/>
        <v>0</v>
      </c>
      <c r="H43" s="18">
        <f t="shared" si="2"/>
        <v>0</v>
      </c>
      <c r="I43" s="18" cm="1">
        <f t="array" ref="I43">MIN(IF(E43:H43&gt;0,E43:H43,""))</f>
        <v>0</v>
      </c>
      <c r="J43" s="28">
        <f t="shared" si="3"/>
        <v>0</v>
      </c>
    </row>
    <row r="44" spans="1:10" ht="15" customHeight="1" x14ac:dyDescent="0.3">
      <c r="A44" s="6" t="s">
        <v>40</v>
      </c>
      <c r="B44" s="6" t="s">
        <v>47</v>
      </c>
      <c r="C44" s="17">
        <v>29</v>
      </c>
      <c r="D44" s="45"/>
      <c r="E44" s="44">
        <f t="shared" si="0"/>
        <v>0</v>
      </c>
      <c r="F44" s="45"/>
      <c r="G44" s="44">
        <f t="shared" si="1"/>
        <v>0</v>
      </c>
      <c r="H44" s="18">
        <f t="shared" si="2"/>
        <v>0</v>
      </c>
      <c r="I44" s="18" cm="1">
        <f t="array" ref="I44">MIN(IF(E44:H44&gt;0,E44:H44,""))</f>
        <v>0</v>
      </c>
      <c r="J44" s="28">
        <f t="shared" si="3"/>
        <v>0</v>
      </c>
    </row>
    <row r="45" spans="1:10" ht="14.4" x14ac:dyDescent="0.3">
      <c r="A45" s="6" t="s">
        <v>40</v>
      </c>
      <c r="B45" s="7" t="s">
        <v>48</v>
      </c>
      <c r="C45" s="17">
        <v>30</v>
      </c>
      <c r="D45" s="45"/>
      <c r="E45" s="44">
        <f t="shared" si="0"/>
        <v>0</v>
      </c>
      <c r="F45" s="45"/>
      <c r="G45" s="44">
        <f t="shared" si="1"/>
        <v>0</v>
      </c>
      <c r="H45" s="18">
        <f t="shared" si="2"/>
        <v>0</v>
      </c>
      <c r="I45" s="18" cm="1">
        <f t="array" ref="I45">MIN(IF(E45:H45&gt;0,E45:H45,""))</f>
        <v>0</v>
      </c>
      <c r="J45" s="28">
        <f t="shared" si="3"/>
        <v>0</v>
      </c>
    </row>
    <row r="46" spans="1:10" s="38" customFormat="1" ht="14.4" x14ac:dyDescent="0.3">
      <c r="A46" s="32" t="s">
        <v>62</v>
      </c>
      <c r="B46" s="33"/>
      <c r="C46" s="34"/>
      <c r="D46" s="35"/>
      <c r="E46" s="35"/>
      <c r="F46" s="35"/>
      <c r="G46" s="35"/>
      <c r="H46" s="36"/>
      <c r="I46" s="36"/>
      <c r="J46" s="37">
        <f>SUM(J7:J45)</f>
        <v>1048.5</v>
      </c>
    </row>
    <row r="47" spans="1:10" s="27" customFormat="1" ht="14.4" x14ac:dyDescent="0.3">
      <c r="A47" s="23"/>
      <c r="B47" s="24"/>
      <c r="C47" s="25"/>
      <c r="D47" s="26"/>
      <c r="E47" s="26"/>
      <c r="F47" s="26"/>
      <c r="G47" s="26"/>
      <c r="H47" s="18"/>
      <c r="I47" s="18"/>
      <c r="J47" s="28"/>
    </row>
    <row r="48" spans="1:10" ht="14.4" x14ac:dyDescent="0.3">
      <c r="A48" s="12" t="s">
        <v>49</v>
      </c>
      <c r="B48" s="12" t="s">
        <v>1</v>
      </c>
      <c r="C48" s="13"/>
      <c r="D48" s="19"/>
      <c r="E48" s="19"/>
      <c r="F48" s="19"/>
      <c r="G48" s="19"/>
      <c r="H48" s="20"/>
      <c r="I48" s="20"/>
      <c r="J48" s="29"/>
    </row>
    <row r="49" spans="1:10" ht="14.4" x14ac:dyDescent="0.3">
      <c r="A49" s="6" t="s">
        <v>49</v>
      </c>
      <c r="B49" s="7" t="s">
        <v>50</v>
      </c>
      <c r="C49" s="16">
        <v>315</v>
      </c>
      <c r="D49" s="46"/>
      <c r="E49" s="21">
        <f>D49/100</f>
        <v>0</v>
      </c>
      <c r="F49" s="21" t="s">
        <v>61</v>
      </c>
      <c r="G49" s="21" t="s">
        <v>72</v>
      </c>
      <c r="H49" s="18" t="s">
        <v>61</v>
      </c>
      <c r="I49" s="18" t="s">
        <v>61</v>
      </c>
      <c r="J49" s="28">
        <f>C49*E49</f>
        <v>0</v>
      </c>
    </row>
    <row r="50" spans="1:10" ht="14.4" x14ac:dyDescent="0.3">
      <c r="A50" s="6" t="s">
        <v>49</v>
      </c>
      <c r="B50" s="7" t="s">
        <v>51</v>
      </c>
      <c r="C50" s="16">
        <v>100</v>
      </c>
      <c r="D50" s="46"/>
      <c r="E50" s="21">
        <f t="shared" ref="E50:E56" si="4">D50/100</f>
        <v>0</v>
      </c>
      <c r="F50" s="21" t="s">
        <v>61</v>
      </c>
      <c r="G50" s="21" t="s">
        <v>72</v>
      </c>
      <c r="H50" s="18" t="s">
        <v>61</v>
      </c>
      <c r="I50" s="18" t="s">
        <v>61</v>
      </c>
      <c r="J50" s="28">
        <f t="shared" ref="J50:J56" si="5">C50*E50</f>
        <v>0</v>
      </c>
    </row>
    <row r="51" spans="1:10" ht="14.4" x14ac:dyDescent="0.3">
      <c r="A51" s="6" t="s">
        <v>49</v>
      </c>
      <c r="B51" s="7" t="s">
        <v>52</v>
      </c>
      <c r="C51" s="16">
        <v>280</v>
      </c>
      <c r="D51" s="46"/>
      <c r="E51" s="21">
        <f t="shared" si="4"/>
        <v>0</v>
      </c>
      <c r="F51" s="21" t="s">
        <v>61</v>
      </c>
      <c r="G51" s="21" t="s">
        <v>72</v>
      </c>
      <c r="H51" s="18" t="s">
        <v>61</v>
      </c>
      <c r="I51" s="18" t="s">
        <v>61</v>
      </c>
      <c r="J51" s="28">
        <f t="shared" si="5"/>
        <v>0</v>
      </c>
    </row>
    <row r="52" spans="1:10" ht="14.4" x14ac:dyDescent="0.3">
      <c r="A52" s="6" t="s">
        <v>49</v>
      </c>
      <c r="B52" s="7" t="s">
        <v>53</v>
      </c>
      <c r="C52" s="16">
        <v>2565</v>
      </c>
      <c r="D52" s="46"/>
      <c r="E52" s="21">
        <f t="shared" si="4"/>
        <v>0</v>
      </c>
      <c r="F52" s="21" t="s">
        <v>61</v>
      </c>
      <c r="G52" s="21" t="s">
        <v>72</v>
      </c>
      <c r="H52" s="18" t="s">
        <v>61</v>
      </c>
      <c r="I52" s="18" t="s">
        <v>61</v>
      </c>
      <c r="J52" s="28">
        <f t="shared" si="5"/>
        <v>0</v>
      </c>
    </row>
    <row r="53" spans="1:10" ht="14.4" x14ac:dyDescent="0.3">
      <c r="A53" s="6" t="s">
        <v>49</v>
      </c>
      <c r="B53" s="7" t="s">
        <v>54</v>
      </c>
      <c r="C53" s="16">
        <v>4160</v>
      </c>
      <c r="D53" s="46"/>
      <c r="E53" s="21">
        <f t="shared" si="4"/>
        <v>0</v>
      </c>
      <c r="F53" s="21" t="s">
        <v>61</v>
      </c>
      <c r="G53" s="21" t="s">
        <v>72</v>
      </c>
      <c r="H53" s="18" t="s">
        <v>61</v>
      </c>
      <c r="I53" s="18" t="s">
        <v>61</v>
      </c>
      <c r="J53" s="28">
        <f t="shared" si="5"/>
        <v>0</v>
      </c>
    </row>
    <row r="54" spans="1:10" ht="14.4" x14ac:dyDescent="0.3">
      <c r="A54" s="6" t="s">
        <v>49</v>
      </c>
      <c r="B54" s="7" t="s">
        <v>55</v>
      </c>
      <c r="C54" s="16">
        <v>4230</v>
      </c>
      <c r="D54" s="46"/>
      <c r="E54" s="21">
        <f t="shared" si="4"/>
        <v>0</v>
      </c>
      <c r="F54" s="21" t="s">
        <v>61</v>
      </c>
      <c r="G54" s="21" t="s">
        <v>72</v>
      </c>
      <c r="H54" s="18" t="s">
        <v>61</v>
      </c>
      <c r="I54" s="18" t="s">
        <v>61</v>
      </c>
      <c r="J54" s="28">
        <f t="shared" si="5"/>
        <v>0</v>
      </c>
    </row>
    <row r="55" spans="1:10" ht="14.4" x14ac:dyDescent="0.3">
      <c r="A55" s="6" t="s">
        <v>49</v>
      </c>
      <c r="B55" s="7" t="s">
        <v>56</v>
      </c>
      <c r="C55" s="16">
        <v>11540</v>
      </c>
      <c r="D55" s="46"/>
      <c r="E55" s="21">
        <f t="shared" si="4"/>
        <v>0</v>
      </c>
      <c r="F55" s="21" t="s">
        <v>61</v>
      </c>
      <c r="G55" s="21" t="s">
        <v>72</v>
      </c>
      <c r="H55" s="18" t="s">
        <v>61</v>
      </c>
      <c r="I55" s="18" t="s">
        <v>61</v>
      </c>
      <c r="J55" s="28">
        <f t="shared" si="5"/>
        <v>0</v>
      </c>
    </row>
    <row r="56" spans="1:10" ht="14.4" x14ac:dyDescent="0.3">
      <c r="A56" s="6" t="s">
        <v>49</v>
      </c>
      <c r="B56" s="7" t="s">
        <v>57</v>
      </c>
      <c r="C56" s="16">
        <v>8420</v>
      </c>
      <c r="D56" s="46"/>
      <c r="E56" s="21">
        <f t="shared" si="4"/>
        <v>0</v>
      </c>
      <c r="F56" s="21" t="s">
        <v>61</v>
      </c>
      <c r="G56" s="21" t="s">
        <v>72</v>
      </c>
      <c r="H56" s="18" t="s">
        <v>61</v>
      </c>
      <c r="I56" s="18" t="s">
        <v>61</v>
      </c>
      <c r="J56" s="28">
        <f t="shared" si="5"/>
        <v>0</v>
      </c>
    </row>
    <row r="57" spans="1:10" s="39" customFormat="1" ht="14.4" x14ac:dyDescent="0.3">
      <c r="A57" s="32" t="s">
        <v>63</v>
      </c>
      <c r="B57" s="33"/>
      <c r="C57" s="34"/>
      <c r="D57" s="35"/>
      <c r="E57" s="35"/>
      <c r="F57" s="35"/>
      <c r="G57" s="35"/>
      <c r="H57" s="36"/>
      <c r="I57" s="36"/>
      <c r="J57" s="37">
        <f>SUM(J49:J56)</f>
        <v>0</v>
      </c>
    </row>
    <row r="58" spans="1:10" s="40" customFormat="1" ht="25.05" customHeight="1" x14ac:dyDescent="0.3">
      <c r="A58" s="62" t="s">
        <v>70</v>
      </c>
      <c r="B58" s="63"/>
      <c r="C58" s="63"/>
      <c r="D58" s="63"/>
      <c r="E58" s="63"/>
      <c r="F58" s="63"/>
      <c r="G58" s="63"/>
      <c r="H58" s="64"/>
      <c r="I58" s="41"/>
      <c r="J58" s="42">
        <f>J57+J46</f>
        <v>1048.5</v>
      </c>
    </row>
    <row r="59" spans="1:10" s="22" customFormat="1" ht="25.05" customHeight="1" x14ac:dyDescent="0.3">
      <c r="A59" s="47" t="s">
        <v>64</v>
      </c>
      <c r="B59" s="47"/>
      <c r="C59" s="47"/>
      <c r="D59" s="47"/>
      <c r="E59" s="47"/>
      <c r="F59" s="47"/>
      <c r="G59" s="47"/>
      <c r="H59" s="47"/>
      <c r="I59" s="30"/>
      <c r="J59" s="43">
        <f>IF(J58&lt;=40000,45000,IF(J58&gt;=60001,"Uitgesloten",((J58-60000)/(40000-60000))*45000))</f>
        <v>45000</v>
      </c>
    </row>
    <row r="60" spans="1:10" ht="25.05" hidden="1" customHeight="1" x14ac:dyDescent="0.3">
      <c r="A60" s="48"/>
      <c r="B60" s="48"/>
      <c r="C60" s="48"/>
      <c r="D60" s="48"/>
      <c r="E60" s="48"/>
      <c r="F60" s="48"/>
      <c r="G60" s="48"/>
      <c r="H60" s="48"/>
      <c r="J60" s="3"/>
    </row>
    <row r="61" spans="1:10" ht="25.05" hidden="1" customHeight="1" x14ac:dyDescent="0.3">
      <c r="A61" s="48"/>
      <c r="B61" s="48"/>
      <c r="C61" s="48"/>
      <c r="D61" s="48"/>
      <c r="E61" s="48"/>
      <c r="F61" s="48"/>
      <c r="G61" s="48"/>
      <c r="H61" s="48"/>
      <c r="J61" s="3"/>
    </row>
    <row r="62" spans="1:10" ht="25.05" hidden="1" customHeight="1" x14ac:dyDescent="0.3">
      <c r="A62" s="48"/>
      <c r="B62" s="48"/>
      <c r="C62" s="48"/>
      <c r="D62" s="48"/>
      <c r="E62" s="48"/>
      <c r="F62" s="48"/>
      <c r="G62" s="48"/>
      <c r="H62" s="48"/>
      <c r="J62" s="3"/>
    </row>
    <row r="63" spans="1:10" ht="25.05" hidden="1" customHeight="1" x14ac:dyDescent="0.3">
      <c r="A63" s="48"/>
      <c r="B63" s="48"/>
      <c r="C63" s="48"/>
      <c r="D63" s="48"/>
      <c r="E63" s="48"/>
      <c r="F63" s="48"/>
      <c r="G63" s="48"/>
      <c r="H63" s="48"/>
      <c r="J63" s="3"/>
    </row>
    <row r="64" spans="1:10" ht="25.05" hidden="1" customHeight="1" x14ac:dyDescent="0.3">
      <c r="A64" s="48"/>
      <c r="B64" s="48"/>
      <c r="C64" s="48"/>
      <c r="D64" s="48"/>
      <c r="E64" s="48"/>
      <c r="F64" s="48"/>
      <c r="G64" s="48"/>
      <c r="H64" s="48"/>
      <c r="J64" s="3"/>
    </row>
    <row r="65" spans="1:10" ht="25.05" hidden="1" customHeight="1" x14ac:dyDescent="0.3">
      <c r="A65" s="48"/>
      <c r="B65" s="48"/>
      <c r="C65" s="48"/>
      <c r="D65" s="48"/>
      <c r="E65" s="48"/>
      <c r="F65" s="48"/>
      <c r="G65" s="48"/>
      <c r="H65" s="48"/>
      <c r="J65" s="3"/>
    </row>
    <row r="66" spans="1:10" ht="25.05" hidden="1" customHeight="1" x14ac:dyDescent="0.3">
      <c r="A66" s="48"/>
      <c r="B66" s="48"/>
      <c r="C66" s="48"/>
      <c r="D66" s="48"/>
      <c r="E66" s="48"/>
      <c r="F66" s="48"/>
      <c r="G66" s="48"/>
      <c r="H66" s="48"/>
    </row>
    <row r="67" spans="1:10" ht="25.05" hidden="1" customHeight="1" x14ac:dyDescent="0.3">
      <c r="A67" s="48"/>
      <c r="B67" s="48"/>
      <c r="C67" s="48"/>
      <c r="D67" s="48"/>
      <c r="E67" s="48"/>
      <c r="F67" s="48"/>
      <c r="G67" s="48"/>
      <c r="H67" s="48"/>
    </row>
    <row r="68" spans="1:10" ht="25.05" hidden="1" customHeight="1" x14ac:dyDescent="0.3">
      <c r="A68" s="48"/>
      <c r="B68" s="48"/>
      <c r="C68" s="48"/>
      <c r="D68" s="48"/>
      <c r="E68" s="48"/>
      <c r="F68" s="48"/>
      <c r="G68" s="48"/>
      <c r="H68" s="48"/>
    </row>
    <row r="69" spans="1:10" ht="25.05" hidden="1" customHeight="1" x14ac:dyDescent="0.3">
      <c r="A69" s="48"/>
      <c r="B69" s="48"/>
      <c r="C69" s="48"/>
      <c r="D69" s="48"/>
      <c r="E69" s="48"/>
      <c r="F69" s="48"/>
      <c r="G69" s="48"/>
      <c r="H69" s="48"/>
    </row>
    <row r="70" spans="1:10" ht="25.05" hidden="1" customHeight="1" x14ac:dyDescent="0.3">
      <c r="A70" s="48"/>
      <c r="B70" s="48"/>
      <c r="C70" s="48"/>
      <c r="D70" s="48"/>
      <c r="E70" s="48"/>
      <c r="F70" s="48"/>
      <c r="G70" s="48"/>
      <c r="H70" s="48"/>
    </row>
    <row r="71" spans="1:10" ht="25.05" hidden="1" customHeight="1" x14ac:dyDescent="0.3">
      <c r="A71" s="48"/>
      <c r="B71" s="48"/>
      <c r="C71" s="48"/>
      <c r="D71" s="48"/>
      <c r="E71" s="48"/>
      <c r="F71" s="48"/>
      <c r="G71" s="48"/>
      <c r="H71" s="48"/>
    </row>
    <row r="72" spans="1:10" ht="25.05" hidden="1" customHeight="1" x14ac:dyDescent="0.3">
      <c r="A72" s="48"/>
      <c r="B72" s="48"/>
      <c r="C72" s="48"/>
      <c r="D72" s="48"/>
      <c r="E72" s="48"/>
      <c r="F72" s="48"/>
      <c r="G72" s="48"/>
      <c r="H72" s="48"/>
    </row>
    <row r="73" spans="1:10" ht="25.05" hidden="1" customHeight="1" x14ac:dyDescent="0.3">
      <c r="A73" s="48"/>
      <c r="B73" s="48"/>
      <c r="C73" s="48"/>
      <c r="D73" s="48"/>
      <c r="E73" s="48"/>
      <c r="F73" s="48"/>
      <c r="G73" s="48"/>
      <c r="H73" s="48"/>
    </row>
    <row r="74" spans="1:10" ht="25.05" hidden="1" customHeight="1" x14ac:dyDescent="0.3">
      <c r="A74" s="48"/>
      <c r="B74" s="48"/>
      <c r="C74" s="48"/>
      <c r="D74" s="48"/>
      <c r="E74" s="48"/>
      <c r="F74" s="48"/>
      <c r="G74" s="48"/>
      <c r="H74" s="48"/>
    </row>
    <row r="75" spans="1:10" ht="25.05" hidden="1" customHeight="1" x14ac:dyDescent="0.3">
      <c r="A75" s="48"/>
      <c r="B75" s="48"/>
      <c r="C75" s="48"/>
      <c r="D75" s="48"/>
      <c r="E75" s="48"/>
      <c r="F75" s="48"/>
      <c r="G75" s="48"/>
      <c r="H75" s="48"/>
    </row>
    <row r="76" spans="1:10" ht="25.05" hidden="1" customHeight="1" x14ac:dyDescent="0.3">
      <c r="A76" s="48"/>
      <c r="B76" s="48"/>
      <c r="C76" s="48"/>
      <c r="D76" s="48"/>
      <c r="E76" s="48"/>
      <c r="F76" s="48"/>
      <c r="G76" s="48"/>
      <c r="H76" s="48"/>
    </row>
    <row r="77" spans="1:10" ht="25.05" hidden="1" customHeight="1" x14ac:dyDescent="0.3">
      <c r="A77" s="48"/>
      <c r="B77" s="48"/>
      <c r="C77" s="48"/>
      <c r="D77" s="48"/>
      <c r="E77" s="48"/>
      <c r="F77" s="48"/>
      <c r="G77" s="48"/>
      <c r="H77" s="48"/>
    </row>
    <row r="78" spans="1:10" ht="25.05" hidden="1" customHeight="1" x14ac:dyDescent="0.3">
      <c r="A78" s="48"/>
      <c r="B78" s="48"/>
      <c r="C78" s="48"/>
      <c r="D78" s="48"/>
      <c r="E78" s="48"/>
      <c r="F78" s="48"/>
      <c r="G78" s="48"/>
      <c r="H78" s="48"/>
    </row>
    <row r="79" spans="1:10" ht="25.05" hidden="1" customHeight="1" x14ac:dyDescent="0.3">
      <c r="A79" s="48"/>
      <c r="B79" s="48"/>
      <c r="C79" s="48"/>
      <c r="D79" s="48"/>
      <c r="E79" s="48"/>
      <c r="F79" s="48"/>
      <c r="G79" s="48"/>
      <c r="H79" s="48"/>
    </row>
    <row r="80" spans="1:10" ht="25.05" hidden="1" customHeight="1" x14ac:dyDescent="0.3">
      <c r="A80" s="48"/>
      <c r="B80" s="48"/>
      <c r="C80" s="48"/>
      <c r="D80" s="48"/>
      <c r="E80" s="48"/>
      <c r="F80" s="48"/>
      <c r="G80" s="48"/>
      <c r="H80" s="48"/>
    </row>
    <row r="81" spans="1:8" ht="25.05" hidden="1" customHeight="1" x14ac:dyDescent="0.3">
      <c r="A81" s="48"/>
      <c r="B81" s="48"/>
      <c r="C81" s="48"/>
      <c r="D81" s="48"/>
      <c r="E81" s="48"/>
      <c r="F81" s="48"/>
      <c r="G81" s="48"/>
      <c r="H81" s="48"/>
    </row>
    <row r="82" spans="1:8" ht="25.05" hidden="1" customHeight="1" x14ac:dyDescent="0.3">
      <c r="A82" s="48"/>
      <c r="B82" s="48"/>
      <c r="C82" s="48"/>
      <c r="D82" s="48"/>
      <c r="E82" s="48"/>
      <c r="F82" s="48"/>
      <c r="G82" s="48"/>
      <c r="H82" s="48"/>
    </row>
    <row r="83" spans="1:8" ht="25.05" hidden="1" customHeight="1" x14ac:dyDescent="0.3">
      <c r="A83" s="48"/>
      <c r="B83" s="48"/>
      <c r="C83" s="48"/>
      <c r="D83" s="48"/>
      <c r="E83" s="48"/>
      <c r="F83" s="48"/>
      <c r="G83" s="48"/>
      <c r="H83" s="48"/>
    </row>
    <row r="84" spans="1:8" ht="25.05" hidden="1" customHeight="1" x14ac:dyDescent="0.3">
      <c r="A84" s="48"/>
      <c r="B84" s="48"/>
      <c r="C84" s="48"/>
      <c r="D84" s="48"/>
      <c r="E84" s="48"/>
      <c r="F84" s="48"/>
      <c r="G84" s="48"/>
      <c r="H84" s="48"/>
    </row>
    <row r="85" spans="1:8" ht="25.05" hidden="1" customHeight="1" x14ac:dyDescent="0.3">
      <c r="A85" s="48"/>
      <c r="B85" s="48"/>
      <c r="C85" s="48"/>
      <c r="D85" s="48"/>
      <c r="E85" s="48"/>
      <c r="F85" s="48"/>
      <c r="G85" s="48"/>
      <c r="H85" s="48"/>
    </row>
    <row r="86" spans="1:8" ht="25.05" hidden="1" customHeight="1" x14ac:dyDescent="0.3">
      <c r="A86" s="48"/>
      <c r="B86" s="48"/>
      <c r="C86" s="48"/>
      <c r="D86" s="48"/>
      <c r="E86" s="48"/>
      <c r="F86" s="48"/>
      <c r="G86" s="48"/>
      <c r="H86" s="48"/>
    </row>
    <row r="87" spans="1:8" ht="25.05" hidden="1" customHeight="1" x14ac:dyDescent="0.3">
      <c r="A87" s="48"/>
      <c r="B87" s="48"/>
      <c r="C87" s="48"/>
      <c r="D87" s="48"/>
      <c r="E87" s="48"/>
      <c r="F87" s="48"/>
      <c r="G87" s="48"/>
      <c r="H87" s="48"/>
    </row>
    <row r="88" spans="1:8" ht="25.05" hidden="1" customHeight="1" x14ac:dyDescent="0.3">
      <c r="A88" s="48"/>
      <c r="B88" s="48"/>
      <c r="C88" s="48"/>
      <c r="D88" s="48"/>
      <c r="E88" s="48"/>
      <c r="F88" s="48"/>
      <c r="G88" s="48"/>
      <c r="H88" s="48"/>
    </row>
    <row r="89" spans="1:8" ht="25.05" hidden="1" customHeight="1" x14ac:dyDescent="0.3">
      <c r="A89" s="48"/>
      <c r="B89" s="48"/>
      <c r="C89" s="48"/>
      <c r="D89" s="48"/>
      <c r="E89" s="48"/>
      <c r="F89" s="48"/>
      <c r="G89" s="48"/>
      <c r="H89" s="48"/>
    </row>
    <row r="90" spans="1:8" ht="25.05" hidden="1" customHeight="1" x14ac:dyDescent="0.3">
      <c r="A90" s="48"/>
      <c r="B90" s="48"/>
      <c r="C90" s="48"/>
      <c r="D90" s="48"/>
      <c r="E90" s="48"/>
      <c r="F90" s="48"/>
      <c r="G90" s="48"/>
      <c r="H90" s="48"/>
    </row>
    <row r="91" spans="1:8" ht="25.05" hidden="1" customHeight="1" x14ac:dyDescent="0.3">
      <c r="A91" s="48"/>
      <c r="B91" s="48"/>
      <c r="C91" s="48"/>
      <c r="D91" s="48"/>
      <c r="E91" s="48"/>
      <c r="F91" s="48"/>
      <c r="G91" s="48"/>
      <c r="H91" s="48"/>
    </row>
    <row r="92" spans="1:8" ht="25.05" hidden="1" customHeight="1" x14ac:dyDescent="0.3">
      <c r="A92" s="48"/>
      <c r="B92" s="48"/>
      <c r="C92" s="48"/>
      <c r="D92" s="48"/>
      <c r="E92" s="48"/>
      <c r="F92" s="48"/>
      <c r="G92" s="48"/>
      <c r="H92" s="48"/>
    </row>
  </sheetData>
  <sheetProtection algorithmName="SHA-512" hashValue="r/rrIfDIdB0+Oi5sXQxm1MSA/dUkNSlxx2AXeyx6YdnmCPmOOC/wswTOG8gWfuKBGIMtqKcY60cL217nKD2H9w==" saltValue="BTqjTK3NYssVL27YSXTtlQ==" spinCount="100000" sheet="1" objects="1" scenarios="1"/>
  <mergeCells count="6">
    <mergeCell ref="A59:H1048576"/>
    <mergeCell ref="A1:J1"/>
    <mergeCell ref="A2:J2"/>
    <mergeCell ref="B3:J3"/>
    <mergeCell ref="A4:J4"/>
    <mergeCell ref="A58:H5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6" ma:contentTypeDescription="Een nieuw document maken." ma:contentTypeScope="" ma:versionID="1b1284ab0133ae0493a474f16cf6d00b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9acf3b5841f88d0ce3c7fd58266793c3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  <SharedWithUsers xmlns="7b51f98f-61e6-42f4-bae9-9a6129e68d68">
      <UserInfo>
        <DisplayName>Loek van Beurden</DisplayName>
        <AccountId>19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CF1725D3-D8F9-4750-B2D7-D8CAC82B5C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E7CCD7-B3ED-41E8-891B-75D162AFEF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754E0EB-A5FA-4A71-964E-E43C81C1AFF5}">
  <ds:schemaRefs>
    <ds:schemaRef ds:uri="http://schemas.microsoft.com/office/2006/metadata/properties"/>
    <ds:schemaRef ds:uri="http://schemas.microsoft.com/office/infopath/2007/PartnerControls"/>
    <ds:schemaRef ds:uri="e9ba909c-40ff-43d2-8650-c1cb9609952f"/>
    <ds:schemaRef ds:uri="7b51f98f-61e6-42f4-bae9-9a6129e68d6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van der Linden</dc:creator>
  <cp:lastModifiedBy>Susan van der Linden</cp:lastModifiedBy>
  <dcterms:created xsi:type="dcterms:W3CDTF">2022-11-17T11:59:49Z</dcterms:created>
  <dcterms:modified xsi:type="dcterms:W3CDTF">2022-12-09T08:26:29Z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MediaServiceImageTags">
    <vt:lpwstr/>
  </property>
</Properties>
</file>