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koop\Projecten\03. GWW\Reconstructie Verlengde Parkweg e.o I221200001\02 Specificatie\01 Aanvraag\02 Definitief\"/>
    </mc:Choice>
  </mc:AlternateContent>
  <xr:revisionPtr revIDLastSave="0" documentId="8_{50F4191B-7239-4D26-9306-07253CA949AC}" xr6:coauthVersionLast="47" xr6:coauthVersionMax="47" xr10:uidLastSave="{00000000-0000-0000-0000-000000000000}"/>
  <bookViews>
    <workbookView xWindow="-120" yWindow="-120" windowWidth="29040" windowHeight="15990" xr2:uid="{0E593375-BC92-48F4-A6B1-009A8932B5CA}"/>
  </bookViews>
  <sheets>
    <sheet name="GOW__DM-CO2__eenmalig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C28" i="1" s="1"/>
  <c r="G17" i="1"/>
  <c r="B17" i="1"/>
  <c r="N16" i="1"/>
  <c r="N15" i="1"/>
  <c r="N14" i="1"/>
  <c r="N13" i="1"/>
  <c r="N12" i="1"/>
  <c r="N11" i="1"/>
  <c r="N10" i="1"/>
  <c r="N9" i="1"/>
  <c r="N8" i="1"/>
  <c r="N7" i="1"/>
  <c r="B4" i="1"/>
  <c r="L16" i="1" s="1"/>
  <c r="A3" i="1"/>
  <c r="L7" i="1" l="1"/>
  <c r="F8" i="1"/>
  <c r="H9" i="1"/>
  <c r="J10" i="1"/>
  <c r="D11" i="1"/>
  <c r="L15" i="1"/>
  <c r="F16" i="1"/>
  <c r="D7" i="1"/>
  <c r="L11" i="1"/>
  <c r="F12" i="1"/>
  <c r="H13" i="1"/>
  <c r="J14" i="1"/>
  <c r="D15" i="1"/>
  <c r="N17" i="1"/>
  <c r="H7" i="1"/>
  <c r="J8" i="1"/>
  <c r="D9" i="1"/>
  <c r="L9" i="1"/>
  <c r="F10" i="1"/>
  <c r="H11" i="1"/>
  <c r="J12" i="1"/>
  <c r="D13" i="1"/>
  <c r="L13" i="1"/>
  <c r="F14" i="1"/>
  <c r="H15" i="1"/>
  <c r="J16" i="1"/>
  <c r="F7" i="1"/>
  <c r="J7" i="1"/>
  <c r="D8" i="1"/>
  <c r="H8" i="1"/>
  <c r="L8" i="1"/>
  <c r="F9" i="1"/>
  <c r="J9" i="1"/>
  <c r="D10" i="1"/>
  <c r="H10" i="1"/>
  <c r="L10" i="1"/>
  <c r="F11" i="1"/>
  <c r="J11" i="1"/>
  <c r="D12" i="1"/>
  <c r="H12" i="1"/>
  <c r="L12" i="1"/>
  <c r="F13" i="1"/>
  <c r="J13" i="1"/>
  <c r="D14" i="1"/>
  <c r="H14" i="1"/>
  <c r="L14" i="1"/>
  <c r="F15" i="1"/>
  <c r="J15" i="1"/>
  <c r="D16" i="1"/>
  <c r="H16" i="1"/>
  <c r="M13" i="1" l="1"/>
  <c r="M7" i="1"/>
  <c r="M9" i="1"/>
  <c r="M16" i="1"/>
  <c r="M15" i="1"/>
  <c r="M11" i="1"/>
  <c r="M12" i="1"/>
  <c r="M8" i="1"/>
  <c r="M14" i="1"/>
  <c r="M10" i="1"/>
  <c r="M17" i="1" l="1"/>
  <c r="C32" i="1" s="1"/>
</calcChain>
</file>

<file path=xl/sharedStrings.xml><?xml version="1.0" encoding="utf-8"?>
<sst xmlns="http://schemas.openxmlformats.org/spreadsheetml/2006/main" count="53" uniqueCount="47">
  <si>
    <t>Inzet duurzaam materieel</t>
  </si>
  <si>
    <t>Maximale fictieve korting:</t>
  </si>
  <si>
    <t>Soorten brandstof/aandrijving + weging in % en fictieve korting</t>
  </si>
  <si>
    <t>Weging in %</t>
  </si>
  <si>
    <t>Electrisch / H2</t>
  </si>
  <si>
    <t>Fictieve korting</t>
  </si>
  <si>
    <t>(Plug in) Hybride met benzine</t>
  </si>
  <si>
    <t>Conventio-neel / overig</t>
  </si>
  <si>
    <t>Totaal fictieve korting</t>
  </si>
  <si>
    <t>TOTAAL</t>
  </si>
  <si>
    <t>H2 = Waterstof</t>
  </si>
  <si>
    <t>HVO = Hydrotreated Vegetable Oil: basisgrondstof afgewerkte plantaardige oliën.</t>
  </si>
  <si>
    <t>BTL = Biomass To Liquid: basisgrondstof biomassa.</t>
  </si>
  <si>
    <t>CNG = Compressed Natural Gas: samengeperst aardgas (methaan)</t>
  </si>
  <si>
    <t>CO2-prestatieladder</t>
  </si>
  <si>
    <t>De fictieve korting voor de CO2 prestatieladder wordt als volgt bepaald:</t>
  </si>
  <si>
    <t>Niveau</t>
  </si>
  <si>
    <t>Percentage van de aanneemsom</t>
  </si>
  <si>
    <t>Fictieve korting CO2-prestatieladder</t>
  </si>
  <si>
    <t>Niveau inschrijver op inschrijvingsdatum</t>
  </si>
  <si>
    <t>Geen certificaat</t>
  </si>
  <si>
    <t>Getekend voor akkoord:</t>
  </si>
  <si>
    <t>Naam inschrijver</t>
  </si>
  <si>
    <t>Naam tekenbevoegde</t>
  </si>
  <si>
    <t>Handtekening</t>
  </si>
  <si>
    <t>Alleen blauw gearceerde cellen invullen</t>
  </si>
  <si>
    <t>Datum</t>
  </si>
  <si>
    <t>versie:</t>
  </si>
  <si>
    <t>datum:</t>
  </si>
  <si>
    <t>HVO50 of hoger / CNG</t>
  </si>
  <si>
    <t>HVO&lt;50 / BTL</t>
  </si>
  <si>
    <t>Aanneemsom</t>
  </si>
  <si>
    <t>K.2a</t>
  </si>
  <si>
    <t>K.2b</t>
  </si>
  <si>
    <t>Totaal fictieve korting voor K.2</t>
  </si>
  <si>
    <t>Bandenzaag</t>
  </si>
  <si>
    <t>Grondboor</t>
  </si>
  <si>
    <t>Trilstamper</t>
  </si>
  <si>
    <t>Trilplaat (groot)</t>
  </si>
  <si>
    <t>Trilplaat (klein)</t>
  </si>
  <si>
    <t>Kettingzaag</t>
  </si>
  <si>
    <t>Steenknipper</t>
  </si>
  <si>
    <t>Personenauto</t>
  </si>
  <si>
    <t>Werkbus</t>
  </si>
  <si>
    <t>Kleine Shovel / Knikmobs</t>
  </si>
  <si>
    <t>1.0</t>
  </si>
  <si>
    <t>Maak keuze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</si>
</sst>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dd/mm/yyyy"/>
  </numFmts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9" fontId="0" fillId="3" borderId="1" xfId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vertical="center"/>
    </xf>
    <xf numFmtId="44" fontId="5" fillId="0" borderId="1" xfId="0" applyNumberFormat="1" applyFont="1" applyBorder="1" applyAlignment="1">
      <alignment horizontal="center"/>
    </xf>
    <xf numFmtId="9" fontId="0" fillId="2" borderId="1" xfId="1" applyFont="1" applyFill="1" applyBorder="1" applyAlignment="1" applyProtection="1">
      <alignment horizontal="center"/>
      <protection locked="0"/>
    </xf>
    <xf numFmtId="44" fontId="0" fillId="0" borderId="1" xfId="1" applyNumberFormat="1" applyFont="1" applyFill="1" applyBorder="1" applyAlignment="1" applyProtection="1">
      <alignment horizontal="center"/>
    </xf>
    <xf numFmtId="164" fontId="0" fillId="0" borderId="1" xfId="1" applyNumberFormat="1" applyFont="1" applyFill="1" applyBorder="1" applyAlignment="1" applyProtection="1">
      <alignment horizontal="center"/>
    </xf>
    <xf numFmtId="44" fontId="0" fillId="4" borderId="1" xfId="0" applyNumberFormat="1" applyFill="1" applyBorder="1" applyAlignment="1">
      <alignment horizontal="right"/>
    </xf>
    <xf numFmtId="0" fontId="0" fillId="0" borderId="0" xfId="0" applyAlignment="1">
      <alignment horizontal="center"/>
    </xf>
    <xf numFmtId="0" fontId="5" fillId="0" borderId="4" xfId="0" applyFont="1" applyBorder="1"/>
    <xf numFmtId="9" fontId="6" fillId="0" borderId="1" xfId="0" applyNumberFormat="1" applyFont="1" applyBorder="1" applyAlignment="1">
      <alignment horizontal="center"/>
    </xf>
    <xf numFmtId="0" fontId="5" fillId="4" borderId="7" xfId="0" applyFont="1" applyFill="1" applyBorder="1"/>
    <xf numFmtId="44" fontId="3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9" fontId="7" fillId="0" borderId="1" xfId="1" applyFont="1" applyFill="1" applyBorder="1" applyAlignment="1" applyProtection="1">
      <alignment horizont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/>
    </xf>
    <xf numFmtId="165" fontId="10" fillId="0" borderId="0" xfId="0" applyNumberFormat="1" applyFont="1" applyAlignment="1">
      <alignment horizontal="left" wrapText="1"/>
    </xf>
    <xf numFmtId="0" fontId="6" fillId="0" borderId="2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center" vertical="center"/>
    </xf>
    <xf numFmtId="0" fontId="3" fillId="4" borderId="5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right" vertical="center"/>
    </xf>
    <xf numFmtId="44" fontId="3" fillId="4" borderId="8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44" fontId="3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44" fontId="3" fillId="2" borderId="1" xfId="1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0" fontId="5" fillId="0" borderId="1" xfId="0" applyFont="1" applyFill="1" applyBorder="1"/>
    <xf numFmtId="9" fontId="0" fillId="0" borderId="1" xfId="1" applyFont="1" applyFill="1" applyBorder="1" applyAlignment="1" applyProtection="1">
      <alignment horizontal="center"/>
    </xf>
  </cellXfs>
  <cellStyles count="2">
    <cellStyle name="Procent" xfId="1" builtinId="5"/>
    <cellStyle name="Standaard" xfId="0" builtinId="0"/>
  </cellStyles>
  <dxfs count="12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678180</xdr:colOff>
      <xdr:row>35</xdr:row>
      <xdr:rowOff>19050</xdr:rowOff>
    </xdr:from>
    <xdr:to>
      <xdr:col>13</xdr:col>
      <xdr:colOff>647700</xdr:colOff>
      <xdr:row>37</xdr:row>
      <xdr:rowOff>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6693ED65-486F-4A1F-865D-8B94499FA05F}"/>
            </a:ext>
          </a:extLst>
        </xdr:cNvPr>
        <xdr:cNvSpPr/>
      </xdr:nvSpPr>
      <xdr:spPr>
        <a:xfrm>
          <a:off x="10850880" y="7743825"/>
          <a:ext cx="1026795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AC5D-08F5-49E4-8BC7-73077B0D935B}">
  <sheetPr>
    <pageSetUpPr fitToPage="1"/>
  </sheetPr>
  <dimension ref="A1:N37"/>
  <sheetViews>
    <sheetView tabSelected="1" zoomScaleNormal="100" workbookViewId="0">
      <selection activeCell="B2" sqref="B2:C2"/>
    </sheetView>
  </sheetViews>
  <sheetFormatPr defaultRowHeight="12.75" x14ac:dyDescent="0.2"/>
  <cols>
    <col min="1" max="1" width="25.5703125" bestFit="1" customWidth="1"/>
    <col min="2" max="2" width="14.5703125" bestFit="1" customWidth="1"/>
    <col min="3" max="3" width="11" bestFit="1" customWidth="1"/>
    <col min="4" max="4" width="11.85546875" bestFit="1" customWidth="1"/>
    <col min="5" max="5" width="11.5703125" bestFit="1" customWidth="1"/>
    <col min="6" max="6" width="11.85546875" bestFit="1" customWidth="1"/>
    <col min="7" max="7" width="11.85546875" customWidth="1"/>
    <col min="8" max="8" width="11.85546875" bestFit="1" customWidth="1"/>
    <col min="9" max="9" width="9.85546875" bestFit="1" customWidth="1"/>
    <col min="10" max="10" width="11.85546875" bestFit="1" customWidth="1"/>
    <col min="11" max="11" width="11.5703125" bestFit="1" customWidth="1"/>
    <col min="12" max="12" width="9.140625" bestFit="1" customWidth="1"/>
    <col min="13" max="13" width="15.85546875" bestFit="1" customWidth="1"/>
    <col min="14" max="14" width="12.85546875" bestFit="1" customWidth="1"/>
  </cols>
  <sheetData>
    <row r="1" spans="1:14" ht="15.75" x14ac:dyDescent="0.2">
      <c r="A1" s="1" t="s">
        <v>32</v>
      </c>
      <c r="B1" s="39" t="s">
        <v>0</v>
      </c>
      <c r="C1" s="39"/>
      <c r="D1" s="39"/>
    </row>
    <row r="2" spans="1:14" ht="15.75" x14ac:dyDescent="0.25">
      <c r="A2" s="2" t="s">
        <v>31</v>
      </c>
      <c r="B2" s="49">
        <v>0</v>
      </c>
      <c r="C2" s="49"/>
      <c r="D2" s="3"/>
    </row>
    <row r="3" spans="1:14" ht="15.75" x14ac:dyDescent="0.2">
      <c r="A3" s="41" t="str">
        <f>CONCATENATE("Percentage van de ",A2)</f>
        <v>Percentage van de Aanneemsom</v>
      </c>
      <c r="B3" s="41"/>
      <c r="C3" s="4">
        <v>7.0000000000000007E-2</v>
      </c>
      <c r="D3" s="3"/>
    </row>
    <row r="4" spans="1:14" x14ac:dyDescent="0.2">
      <c r="A4" s="5" t="s">
        <v>1</v>
      </c>
      <c r="B4" s="6">
        <f>$B$2*C3</f>
        <v>0</v>
      </c>
      <c r="C4" s="50" t="s">
        <v>2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38.25" x14ac:dyDescent="0.2">
      <c r="B5" s="51" t="s">
        <v>3</v>
      </c>
      <c r="C5" s="27" t="s">
        <v>4</v>
      </c>
      <c r="D5" s="53" t="s">
        <v>5</v>
      </c>
      <c r="E5" s="27" t="s">
        <v>6</v>
      </c>
      <c r="F5" s="53" t="s">
        <v>5</v>
      </c>
      <c r="G5" s="27" t="s">
        <v>29</v>
      </c>
      <c r="H5" s="53" t="s">
        <v>5</v>
      </c>
      <c r="I5" s="27" t="s">
        <v>30</v>
      </c>
      <c r="J5" s="53" t="s">
        <v>5</v>
      </c>
      <c r="K5" s="27" t="s">
        <v>7</v>
      </c>
      <c r="L5" s="55" t="s">
        <v>5</v>
      </c>
      <c r="M5" s="51" t="s">
        <v>8</v>
      </c>
    </row>
    <row r="6" spans="1:14" x14ac:dyDescent="0.2">
      <c r="B6" s="52"/>
      <c r="C6" s="28">
        <v>1</v>
      </c>
      <c r="D6" s="54"/>
      <c r="E6" s="28">
        <v>0.75</v>
      </c>
      <c r="F6" s="54"/>
      <c r="G6" s="28">
        <v>0.5</v>
      </c>
      <c r="H6" s="54"/>
      <c r="I6" s="28">
        <v>0.25</v>
      </c>
      <c r="J6" s="54"/>
      <c r="K6" s="28">
        <v>0</v>
      </c>
      <c r="L6" s="56"/>
      <c r="M6" s="52"/>
    </row>
    <row r="7" spans="1:14" x14ac:dyDescent="0.2">
      <c r="A7" s="59" t="s">
        <v>36</v>
      </c>
      <c r="B7" s="60">
        <v>0.05</v>
      </c>
      <c r="C7" s="7">
        <v>0</v>
      </c>
      <c r="D7" s="8">
        <f t="shared" ref="D7:D16" si="0">C7*C$6*$B$4*$B7</f>
        <v>0</v>
      </c>
      <c r="E7" s="7">
        <v>0</v>
      </c>
      <c r="F7" s="8">
        <f t="shared" ref="F7:F16" si="1">E7*E$6*$B$4*$B7</f>
        <v>0</v>
      </c>
      <c r="G7" s="7">
        <v>0</v>
      </c>
      <c r="H7" s="9">
        <f t="shared" ref="H7:H16" si="2">G7*G$6*$B$4*$B7</f>
        <v>0</v>
      </c>
      <c r="I7" s="7">
        <v>0</v>
      </c>
      <c r="J7" s="9">
        <f t="shared" ref="J7:J16" si="3">I7*I$6*$B$4*$B7</f>
        <v>0</v>
      </c>
      <c r="K7" s="7">
        <v>0</v>
      </c>
      <c r="L7" s="9">
        <f t="shared" ref="L7:L16" si="4">K7*K$6*$B$4*$B7</f>
        <v>0</v>
      </c>
      <c r="M7" s="10" t="str">
        <f t="shared" ref="M7" si="5">IF(N7="geen 100%","geen 100%",SUM(D7+F7+H7+J7+L7))</f>
        <v>geen 100%</v>
      </c>
      <c r="N7" s="11" t="str">
        <f t="shared" ref="N7:N16" si="6">IF(B7=0%,"n.v.t.",IF(SUM(C7+E7+G7+I7+K7)&lt;&gt;100%,"geen 100%","100% ingevuld"))</f>
        <v>geen 100%</v>
      </c>
    </row>
    <row r="8" spans="1:14" x14ac:dyDescent="0.2">
      <c r="A8" s="59" t="s">
        <v>37</v>
      </c>
      <c r="B8" s="60">
        <v>0.1</v>
      </c>
      <c r="C8" s="7">
        <v>0</v>
      </c>
      <c r="D8" s="8">
        <f t="shared" si="0"/>
        <v>0</v>
      </c>
      <c r="E8" s="7">
        <v>0</v>
      </c>
      <c r="F8" s="8">
        <f t="shared" si="1"/>
        <v>0</v>
      </c>
      <c r="G8" s="7">
        <v>0</v>
      </c>
      <c r="H8" s="9">
        <f t="shared" si="2"/>
        <v>0</v>
      </c>
      <c r="I8" s="7">
        <v>0</v>
      </c>
      <c r="J8" s="9">
        <f t="shared" si="3"/>
        <v>0</v>
      </c>
      <c r="K8" s="7">
        <v>0</v>
      </c>
      <c r="L8" s="9">
        <f t="shared" si="4"/>
        <v>0</v>
      </c>
      <c r="M8" s="10" t="str">
        <f t="shared" ref="M8:M16" si="7">IF(N8="geen 100%","geen 100%",SUM(D8+F8+H8+J8+L8))</f>
        <v>geen 100%</v>
      </c>
      <c r="N8" s="11" t="str">
        <f t="shared" si="6"/>
        <v>geen 100%</v>
      </c>
    </row>
    <row r="9" spans="1:14" x14ac:dyDescent="0.2">
      <c r="A9" s="59" t="s">
        <v>38</v>
      </c>
      <c r="B9" s="60">
        <v>0.15</v>
      </c>
      <c r="C9" s="7">
        <v>0</v>
      </c>
      <c r="D9" s="8">
        <f t="shared" si="0"/>
        <v>0</v>
      </c>
      <c r="E9" s="7">
        <v>0</v>
      </c>
      <c r="F9" s="8">
        <f t="shared" si="1"/>
        <v>0</v>
      </c>
      <c r="G9" s="7">
        <v>0</v>
      </c>
      <c r="H9" s="9">
        <f t="shared" si="2"/>
        <v>0</v>
      </c>
      <c r="I9" s="7">
        <v>0</v>
      </c>
      <c r="J9" s="9">
        <f t="shared" si="3"/>
        <v>0</v>
      </c>
      <c r="K9" s="7">
        <v>0</v>
      </c>
      <c r="L9" s="9">
        <f t="shared" si="4"/>
        <v>0</v>
      </c>
      <c r="M9" s="10" t="str">
        <f t="shared" si="7"/>
        <v>geen 100%</v>
      </c>
      <c r="N9" s="11" t="str">
        <f t="shared" si="6"/>
        <v>geen 100%</v>
      </c>
    </row>
    <row r="10" spans="1:14" x14ac:dyDescent="0.2">
      <c r="A10" s="59" t="s">
        <v>39</v>
      </c>
      <c r="B10" s="60">
        <v>0.15</v>
      </c>
      <c r="C10" s="7">
        <v>0</v>
      </c>
      <c r="D10" s="8">
        <f t="shared" si="0"/>
        <v>0</v>
      </c>
      <c r="E10" s="7">
        <v>0</v>
      </c>
      <c r="F10" s="8">
        <f t="shared" si="1"/>
        <v>0</v>
      </c>
      <c r="G10" s="7">
        <v>0</v>
      </c>
      <c r="H10" s="9">
        <f t="shared" si="2"/>
        <v>0</v>
      </c>
      <c r="I10" s="7">
        <v>0</v>
      </c>
      <c r="J10" s="9">
        <f t="shared" si="3"/>
        <v>0</v>
      </c>
      <c r="K10" s="7">
        <v>0</v>
      </c>
      <c r="L10" s="9">
        <f t="shared" si="4"/>
        <v>0</v>
      </c>
      <c r="M10" s="10" t="str">
        <f t="shared" si="7"/>
        <v>geen 100%</v>
      </c>
      <c r="N10" s="11" t="str">
        <f t="shared" si="6"/>
        <v>geen 100%</v>
      </c>
    </row>
    <row r="11" spans="1:14" x14ac:dyDescent="0.2">
      <c r="A11" s="59" t="s">
        <v>35</v>
      </c>
      <c r="B11" s="60">
        <v>0.1</v>
      </c>
      <c r="C11" s="7">
        <v>0</v>
      </c>
      <c r="D11" s="8">
        <f t="shared" si="0"/>
        <v>0</v>
      </c>
      <c r="E11" s="7">
        <v>0</v>
      </c>
      <c r="F11" s="8">
        <f t="shared" si="1"/>
        <v>0</v>
      </c>
      <c r="G11" s="7">
        <v>0</v>
      </c>
      <c r="H11" s="9">
        <f t="shared" si="2"/>
        <v>0</v>
      </c>
      <c r="I11" s="7">
        <v>0</v>
      </c>
      <c r="J11" s="9">
        <f t="shared" si="3"/>
        <v>0</v>
      </c>
      <c r="K11" s="7">
        <v>0</v>
      </c>
      <c r="L11" s="9">
        <f t="shared" si="4"/>
        <v>0</v>
      </c>
      <c r="M11" s="10" t="str">
        <f t="shared" si="7"/>
        <v>geen 100%</v>
      </c>
      <c r="N11" s="11" t="str">
        <f t="shared" si="6"/>
        <v>geen 100%</v>
      </c>
    </row>
    <row r="12" spans="1:14" x14ac:dyDescent="0.2">
      <c r="A12" s="59" t="s">
        <v>40</v>
      </c>
      <c r="B12" s="60">
        <v>0.05</v>
      </c>
      <c r="C12" s="7">
        <v>0</v>
      </c>
      <c r="D12" s="8">
        <f t="shared" si="0"/>
        <v>0</v>
      </c>
      <c r="E12" s="7">
        <v>0</v>
      </c>
      <c r="F12" s="8">
        <f t="shared" si="1"/>
        <v>0</v>
      </c>
      <c r="G12" s="7">
        <v>0</v>
      </c>
      <c r="H12" s="9">
        <f t="shared" si="2"/>
        <v>0</v>
      </c>
      <c r="I12" s="7">
        <v>0</v>
      </c>
      <c r="J12" s="9">
        <f t="shared" si="3"/>
        <v>0</v>
      </c>
      <c r="K12" s="7">
        <v>0</v>
      </c>
      <c r="L12" s="9">
        <f t="shared" si="4"/>
        <v>0</v>
      </c>
      <c r="M12" s="10" t="str">
        <f t="shared" si="7"/>
        <v>geen 100%</v>
      </c>
      <c r="N12" s="11" t="str">
        <f t="shared" si="6"/>
        <v>geen 100%</v>
      </c>
    </row>
    <row r="13" spans="1:14" x14ac:dyDescent="0.2">
      <c r="A13" s="59" t="s">
        <v>41</v>
      </c>
      <c r="B13" s="60">
        <v>0.05</v>
      </c>
      <c r="C13" s="7">
        <v>0</v>
      </c>
      <c r="D13" s="8">
        <f t="shared" si="0"/>
        <v>0</v>
      </c>
      <c r="E13" s="7">
        <v>0</v>
      </c>
      <c r="F13" s="8">
        <f t="shared" si="1"/>
        <v>0</v>
      </c>
      <c r="G13" s="7">
        <v>0</v>
      </c>
      <c r="H13" s="9">
        <f t="shared" si="2"/>
        <v>0</v>
      </c>
      <c r="I13" s="7">
        <v>0</v>
      </c>
      <c r="J13" s="9">
        <f t="shared" si="3"/>
        <v>0</v>
      </c>
      <c r="K13" s="7">
        <v>0</v>
      </c>
      <c r="L13" s="9">
        <f t="shared" si="4"/>
        <v>0</v>
      </c>
      <c r="M13" s="10" t="str">
        <f>IF(N13="geen 100%","geen 100%",SUM(D13+F13+H13+J13+L13))</f>
        <v>geen 100%</v>
      </c>
      <c r="N13" s="11" t="str">
        <f t="shared" si="6"/>
        <v>geen 100%</v>
      </c>
    </row>
    <row r="14" spans="1:14" x14ac:dyDescent="0.2">
      <c r="A14" s="59" t="s">
        <v>42</v>
      </c>
      <c r="B14" s="60">
        <v>0.05</v>
      </c>
      <c r="C14" s="7">
        <v>0</v>
      </c>
      <c r="D14" s="8">
        <f t="shared" si="0"/>
        <v>0</v>
      </c>
      <c r="E14" s="7">
        <v>0</v>
      </c>
      <c r="F14" s="8">
        <f t="shared" si="1"/>
        <v>0</v>
      </c>
      <c r="G14" s="7">
        <v>0</v>
      </c>
      <c r="H14" s="9">
        <f t="shared" si="2"/>
        <v>0</v>
      </c>
      <c r="I14" s="7">
        <v>0</v>
      </c>
      <c r="J14" s="9">
        <f t="shared" si="3"/>
        <v>0</v>
      </c>
      <c r="K14" s="7">
        <v>0</v>
      </c>
      <c r="L14" s="9">
        <f t="shared" si="4"/>
        <v>0</v>
      </c>
      <c r="M14" s="10" t="str">
        <f>IF(N14="geen 100%","geen 100%",SUM(D14+F14+H14+J14+L14))</f>
        <v>geen 100%</v>
      </c>
      <c r="N14" s="11" t="str">
        <f t="shared" ref="N14" si="8">IF(B14=0%,"n.v.t.",IF(SUM(C14+E14+G14+I14+K14)&lt;&gt;100%,"geen 100%","100% ingevuld"))</f>
        <v>geen 100%</v>
      </c>
    </row>
    <row r="15" spans="1:14" x14ac:dyDescent="0.2">
      <c r="A15" s="59" t="s">
        <v>43</v>
      </c>
      <c r="B15" s="60">
        <v>0.15</v>
      </c>
      <c r="C15" s="7">
        <v>0</v>
      </c>
      <c r="D15" s="8">
        <f t="shared" si="0"/>
        <v>0</v>
      </c>
      <c r="E15" s="7">
        <v>0</v>
      </c>
      <c r="F15" s="8">
        <f t="shared" si="1"/>
        <v>0</v>
      </c>
      <c r="G15" s="7">
        <v>0</v>
      </c>
      <c r="H15" s="9">
        <f t="shared" si="2"/>
        <v>0</v>
      </c>
      <c r="I15" s="7">
        <v>0</v>
      </c>
      <c r="J15" s="9">
        <f t="shared" si="3"/>
        <v>0</v>
      </c>
      <c r="K15" s="7">
        <v>0</v>
      </c>
      <c r="L15" s="9">
        <f t="shared" si="4"/>
        <v>0</v>
      </c>
      <c r="M15" s="10" t="str">
        <f t="shared" si="7"/>
        <v>geen 100%</v>
      </c>
      <c r="N15" s="11" t="str">
        <f t="shared" si="6"/>
        <v>geen 100%</v>
      </c>
    </row>
    <row r="16" spans="1:14" x14ac:dyDescent="0.2">
      <c r="A16" s="59" t="s">
        <v>44</v>
      </c>
      <c r="B16" s="60">
        <v>0.15</v>
      </c>
      <c r="C16" s="7">
        <v>0</v>
      </c>
      <c r="D16" s="8">
        <f t="shared" si="0"/>
        <v>0</v>
      </c>
      <c r="E16" s="7">
        <v>0</v>
      </c>
      <c r="F16" s="8">
        <f t="shared" si="1"/>
        <v>0</v>
      </c>
      <c r="G16" s="7">
        <v>0</v>
      </c>
      <c r="H16" s="9">
        <f t="shared" si="2"/>
        <v>0</v>
      </c>
      <c r="I16" s="7">
        <v>0</v>
      </c>
      <c r="J16" s="9">
        <f t="shared" si="3"/>
        <v>0</v>
      </c>
      <c r="K16" s="7">
        <v>0</v>
      </c>
      <c r="L16" s="9">
        <f t="shared" si="4"/>
        <v>0</v>
      </c>
      <c r="M16" s="10" t="str">
        <f t="shared" si="7"/>
        <v>geen 100%</v>
      </c>
      <c r="N16" s="11" t="str">
        <f t="shared" si="6"/>
        <v>geen 100%</v>
      </c>
    </row>
    <row r="17" spans="1:14" ht="15.75" x14ac:dyDescent="0.25">
      <c r="A17" s="12" t="s">
        <v>9</v>
      </c>
      <c r="B17" s="13">
        <f>SUM(B7:B16)</f>
        <v>1.0000000000000002</v>
      </c>
      <c r="G17" s="57" t="str">
        <f xml:space="preserve"> CONCATENATE("Totaal fictieve korting ",$B$1," ",A5)</f>
        <v xml:space="preserve">Totaal fictieve korting Inzet duurzaam materieel </v>
      </c>
      <c r="H17" s="58"/>
      <c r="I17" s="58"/>
      <c r="J17" s="58"/>
      <c r="K17" s="58"/>
      <c r="L17" s="14"/>
      <c r="M17" s="15" t="str">
        <f>IF(B2=0,CONCATENATE(A2," invullen"),IF(N17="geen 100%","geen 100%",SUM(M7:M16)))</f>
        <v>Aanneemsom invullen</v>
      </c>
      <c r="N17" s="11" t="str">
        <f>IF(OR(SUM(B7:B16)=0,N7="geen 100%",N8="geen 100%",N9="geen 100%",N10="geen 100%",N11="geen 100%",N12="geen 100%",N13="geen 100%",N14="geen 100%",N15="geen 100%",N16="geen 100%"),"geen 100%","100% ingevuld")</f>
        <v>geen 100%</v>
      </c>
    </row>
    <row r="18" spans="1:14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4" x14ac:dyDescent="0.2">
      <c r="A19" s="48" t="s">
        <v>10</v>
      </c>
      <c r="B19" s="48"/>
      <c r="C19" s="48"/>
      <c r="D19" s="48"/>
      <c r="E19" s="48"/>
      <c r="F19" s="48"/>
      <c r="G19" s="48"/>
      <c r="H19" s="48"/>
      <c r="I19" s="48"/>
      <c r="J19" s="16"/>
    </row>
    <row r="20" spans="1:14" x14ac:dyDescent="0.2">
      <c r="A20" s="48" t="s">
        <v>11</v>
      </c>
      <c r="B20" s="48"/>
      <c r="C20" s="48"/>
      <c r="D20" s="48"/>
      <c r="E20" s="48"/>
      <c r="F20" s="48"/>
      <c r="G20" s="48"/>
      <c r="H20" s="48"/>
      <c r="I20" s="48"/>
      <c r="J20" s="16"/>
    </row>
    <row r="21" spans="1:14" x14ac:dyDescent="0.2">
      <c r="A21" s="48" t="s">
        <v>12</v>
      </c>
      <c r="B21" s="48"/>
      <c r="C21" s="48"/>
      <c r="D21" s="48"/>
      <c r="E21" s="48"/>
      <c r="F21" s="48"/>
      <c r="G21" s="48"/>
      <c r="H21" s="48"/>
      <c r="I21" s="48"/>
      <c r="J21" s="16"/>
    </row>
    <row r="22" spans="1:14" x14ac:dyDescent="0.2">
      <c r="A22" s="48" t="s">
        <v>13</v>
      </c>
      <c r="B22" s="48"/>
      <c r="C22" s="48"/>
      <c r="D22" s="48"/>
      <c r="E22" s="48"/>
      <c r="F22" s="48"/>
      <c r="G22" s="48"/>
      <c r="H22" s="48"/>
      <c r="I22" s="48"/>
    </row>
    <row r="24" spans="1:14" ht="15.75" customHeight="1" x14ac:dyDescent="0.2">
      <c r="A24" s="1" t="s">
        <v>33</v>
      </c>
      <c r="B24" s="39" t="s">
        <v>14</v>
      </c>
      <c r="C24" s="39"/>
      <c r="D24" s="39"/>
      <c r="F24" s="40" t="s">
        <v>15</v>
      </c>
      <c r="G24" s="17" t="s">
        <v>16</v>
      </c>
      <c r="H24" s="18" t="s">
        <v>5</v>
      </c>
    </row>
    <row r="25" spans="1:14" ht="15.75" customHeight="1" x14ac:dyDescent="0.2">
      <c r="A25" s="41" t="s">
        <v>17</v>
      </c>
      <c r="B25" s="41"/>
      <c r="C25" s="4">
        <v>0.03</v>
      </c>
      <c r="D25" s="3"/>
      <c r="F25" s="40"/>
      <c r="G25" s="17"/>
      <c r="H25" s="18"/>
    </row>
    <row r="26" spans="1:14" x14ac:dyDescent="0.2">
      <c r="A26" s="5" t="s">
        <v>1</v>
      </c>
      <c r="B26" s="6">
        <f>$B$2*C25</f>
        <v>0</v>
      </c>
      <c r="F26" s="40"/>
      <c r="G26" s="17">
        <v>5</v>
      </c>
      <c r="H26" s="19">
        <v>1</v>
      </c>
    </row>
    <row r="27" spans="1:14" ht="32.25" customHeight="1" x14ac:dyDescent="0.2">
      <c r="C27" s="42" t="s">
        <v>18</v>
      </c>
      <c r="D27" s="42"/>
      <c r="F27" s="40"/>
      <c r="G27" s="17">
        <v>4</v>
      </c>
      <c r="H27" s="19">
        <v>0.8</v>
      </c>
    </row>
    <row r="28" spans="1:14" ht="12.75" customHeight="1" x14ac:dyDescent="0.2">
      <c r="A28" s="43" t="s">
        <v>19</v>
      </c>
      <c r="B28" s="45" t="s">
        <v>46</v>
      </c>
      <c r="C28" s="47">
        <f>INDEX(G26:H31,IF(B28=G26,1,IF(B28=G27,2,IF(B28=G28,3,IF(B28=G29,4,IF(B28=G30,5,6))))),2)*B26</f>
        <v>0</v>
      </c>
      <c r="D28" s="47"/>
      <c r="F28" s="40"/>
      <c r="G28" s="17">
        <v>3</v>
      </c>
      <c r="H28" s="19">
        <v>0.5</v>
      </c>
    </row>
    <row r="29" spans="1:14" ht="12.75" customHeight="1" x14ac:dyDescent="0.2">
      <c r="A29" s="44"/>
      <c r="B29" s="46"/>
      <c r="C29" s="47"/>
      <c r="D29" s="47"/>
      <c r="F29" s="40"/>
      <c r="G29" s="17">
        <v>2</v>
      </c>
      <c r="H29" s="19">
        <v>0</v>
      </c>
    </row>
    <row r="30" spans="1:14" x14ac:dyDescent="0.2">
      <c r="A30" s="11"/>
      <c r="F30" s="40"/>
      <c r="G30" s="17">
        <v>1</v>
      </c>
      <c r="H30" s="19">
        <v>0</v>
      </c>
    </row>
    <row r="31" spans="1:14" x14ac:dyDescent="0.2">
      <c r="F31" s="40"/>
      <c r="G31" s="17" t="s">
        <v>20</v>
      </c>
      <c r="H31" s="19">
        <v>0</v>
      </c>
      <c r="I31" s="20" t="s">
        <v>21</v>
      </c>
      <c r="J31" s="21"/>
    </row>
    <row r="32" spans="1:14" ht="30" customHeight="1" x14ac:dyDescent="0.2">
      <c r="A32" s="35" t="s">
        <v>34</v>
      </c>
      <c r="B32" s="36"/>
      <c r="C32" s="37" t="str">
        <f>IF(OR(N17="geen 100%",B28="Maak keuze"),"Nog niet goed ingevuld",M17+C28)</f>
        <v>Nog niet goed ingevuld</v>
      </c>
      <c r="D32" s="38"/>
      <c r="I32" s="29" t="s">
        <v>22</v>
      </c>
      <c r="J32" s="30"/>
      <c r="K32" s="31"/>
      <c r="L32" s="32"/>
      <c r="M32" s="32"/>
      <c r="N32" s="33"/>
    </row>
    <row r="33" spans="1:14" ht="30" customHeight="1" x14ac:dyDescent="0.2">
      <c r="I33" s="29" t="s">
        <v>23</v>
      </c>
      <c r="J33" s="30"/>
      <c r="K33" s="31"/>
      <c r="L33" s="32"/>
      <c r="M33" s="32"/>
      <c r="N33" s="33"/>
    </row>
    <row r="34" spans="1:14" ht="60" customHeight="1" x14ac:dyDescent="0.2">
      <c r="I34" s="29" t="s">
        <v>24</v>
      </c>
      <c r="J34" s="30"/>
      <c r="K34" s="31"/>
      <c r="L34" s="32"/>
      <c r="M34" s="32"/>
      <c r="N34" s="33"/>
    </row>
    <row r="35" spans="1:14" ht="30" customHeight="1" x14ac:dyDescent="0.2">
      <c r="A35" s="34" t="s">
        <v>25</v>
      </c>
      <c r="B35" s="34"/>
      <c r="C35" s="34"/>
      <c r="I35" s="29" t="s">
        <v>26</v>
      </c>
      <c r="J35" s="30"/>
      <c r="K35" s="31"/>
      <c r="L35" s="32"/>
      <c r="M35" s="32"/>
      <c r="N35" s="33"/>
    </row>
    <row r="36" spans="1:14" x14ac:dyDescent="0.2">
      <c r="F36" s="22"/>
      <c r="G36" s="22"/>
      <c r="H36" s="22"/>
      <c r="M36" s="23" t="s">
        <v>27</v>
      </c>
      <c r="N36" s="24" t="s">
        <v>45</v>
      </c>
    </row>
    <row r="37" spans="1:14" x14ac:dyDescent="0.2">
      <c r="M37" s="25" t="s">
        <v>28</v>
      </c>
      <c r="N37" s="26">
        <v>44991</v>
      </c>
    </row>
  </sheetData>
  <sheetProtection algorithmName="SHA-512" hashValue="r0pV7YUC0u5eJe/a0WGp1s7o/lmjci8a5yZY/XbnTnE1GhpsBulNgjgBKfQAtUlcN0sYhTh92ow7E/35ibAxxg==" saltValue="e/UHVUtLCZMP1RR1HuJQLQ==" spinCount="100000" sheet="1" selectLockedCells="1"/>
  <mergeCells count="34">
    <mergeCell ref="A22:I22"/>
    <mergeCell ref="B1:D1"/>
    <mergeCell ref="B2:C2"/>
    <mergeCell ref="A3:B3"/>
    <mergeCell ref="C4:M4"/>
    <mergeCell ref="B5:B6"/>
    <mergeCell ref="D5:D6"/>
    <mergeCell ref="F5:F6"/>
    <mergeCell ref="H5:H6"/>
    <mergeCell ref="J5:J6"/>
    <mergeCell ref="L5:L6"/>
    <mergeCell ref="M5:M6"/>
    <mergeCell ref="G17:K17"/>
    <mergeCell ref="A19:I19"/>
    <mergeCell ref="A20:I20"/>
    <mergeCell ref="A21:I21"/>
    <mergeCell ref="B24:D24"/>
    <mergeCell ref="F24:F31"/>
    <mergeCell ref="A25:B25"/>
    <mergeCell ref="C27:D27"/>
    <mergeCell ref="A28:A29"/>
    <mergeCell ref="B28:B29"/>
    <mergeCell ref="C28:D29"/>
    <mergeCell ref="A32:B32"/>
    <mergeCell ref="C32:D32"/>
    <mergeCell ref="I32:J32"/>
    <mergeCell ref="K32:N32"/>
    <mergeCell ref="I33:J33"/>
    <mergeCell ref="K33:N33"/>
    <mergeCell ref="I34:J34"/>
    <mergeCell ref="K34:N34"/>
    <mergeCell ref="A35:C35"/>
    <mergeCell ref="I35:J35"/>
    <mergeCell ref="K35:N35"/>
  </mergeCells>
  <conditionalFormatting sqref="M7:M17">
    <cfRule type="cellIs" dxfId="11" priority="2" operator="equal">
      <formula>"geen 100%"</formula>
    </cfRule>
  </conditionalFormatting>
  <conditionalFormatting sqref="C28:D29">
    <cfRule type="expression" dxfId="10" priority="10">
      <formula>B28="Maak keuze"</formula>
    </cfRule>
  </conditionalFormatting>
  <conditionalFormatting sqref="C32">
    <cfRule type="cellIs" dxfId="9" priority="9" operator="equal">
      <formula>"Nog niet goed ingevuld"</formula>
    </cfRule>
  </conditionalFormatting>
  <conditionalFormatting sqref="A1:A2 A24 A32">
    <cfRule type="cellIs" dxfId="8" priority="8" operator="equal">
      <formula>"Maak keuze"</formula>
    </cfRule>
  </conditionalFormatting>
  <conditionalFormatting sqref="B17">
    <cfRule type="cellIs" dxfId="7" priority="7" operator="notEqual">
      <formula>100%</formula>
    </cfRule>
  </conditionalFormatting>
  <conditionalFormatting sqref="B4 B26">
    <cfRule type="cellIs" dxfId="6" priority="6" operator="equal">
      <formula>0</formula>
    </cfRule>
  </conditionalFormatting>
  <conditionalFormatting sqref="C3 C25">
    <cfRule type="cellIs" dxfId="5" priority="5" operator="equal">
      <formula>0</formula>
    </cfRule>
  </conditionalFormatting>
  <conditionalFormatting sqref="M17">
    <cfRule type="cellIs" dxfId="4" priority="3" operator="equal">
      <formula>"Maak keuze invullen"</formula>
    </cfRule>
    <cfRule type="cellIs" dxfId="3" priority="4" operator="equal">
      <formula>"aanneemsom invullen"</formula>
    </cfRule>
    <cfRule type="cellIs" dxfId="2" priority="11" operator="equal">
      <formula>"inschrijfsom invullen"</formula>
    </cfRule>
    <cfRule type="cellIs" dxfId="1" priority="12" operator="equal">
      <formula>"totaalprijs invullen"</formula>
    </cfRule>
  </conditionalFormatting>
  <conditionalFormatting sqref="A3">
    <cfRule type="cellIs" dxfId="0" priority="1" operator="equal">
      <formula>"Percentage van de Maak keuze"</formula>
    </cfRule>
  </conditionalFormatting>
  <dataValidations count="4">
    <dataValidation type="list" allowBlank="1" showInputMessage="1" showErrorMessage="1" sqref="B28:B29" xr:uid="{FA0B3C6D-E923-4BDF-8F18-8970C731D664}">
      <formula1>"Maak keuze,5,4,3,2,1,Geen certificaat"</formula1>
    </dataValidation>
    <dataValidation type="list" allowBlank="1" showInputMessage="1" showErrorMessage="1" sqref="A1 A24" xr:uid="{A56EC2C0-C82E-4B01-BBEF-2F816C5269E8}">
      <formula1>"Maak keuze,K.1,K.2,K.3,K.4,K.5,K.6,K.1a,K.1b,K.2a,K.2b,K.3a,K.3b,K.4a,K.4b,K.5a,K.5b,K.6a,K.6b,"</formula1>
    </dataValidation>
    <dataValidation type="list" allowBlank="1" showInputMessage="1" showErrorMessage="1" sqref="A32:B32" xr:uid="{1E36ED4B-A2B2-4809-83D5-EB175B26B397}">
      <formula1>"Maak keuze,Totaal fictieve korting voor K.1,Totaal fictieve korting voor K.2,Totaal fictieve korting voor K.3,Totaal fictieve korting voor K.4,Totaal fictieve korting voor K.5,Totaal fictieve korting voor K.6"</formula1>
    </dataValidation>
    <dataValidation type="list" allowBlank="1" showInputMessage="1" showErrorMessage="1" sqref="A2" xr:uid="{4E4D58C1-1ABE-4985-95A2-7C480275633C}">
      <formula1>"Maak keuze,Aanneemsom,Inschrijfsom,Totaalprijs"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GOW__DM-CO2__eenmalig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dcterms:created xsi:type="dcterms:W3CDTF">2023-01-26T08:37:12Z</dcterms:created>
  <dcterms:modified xsi:type="dcterms:W3CDTF">2023-03-06T14:57:50Z</dcterms:modified>
</cp:coreProperties>
</file>