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ggdghornederland.sharepoint.com/sites/MedicatieOverdrachtEVS/Shared Documents/EVS/1. Aanbesteding en marktconsultatie/03. Aanbestedingsdocumenten/Gepubliceerd 07-03-2023/"/>
    </mc:Choice>
  </mc:AlternateContent>
  <xr:revisionPtr revIDLastSave="2971" documentId="13_ncr:1_{B4D88685-9763-481A-81BE-DD85C8566C52}" xr6:coauthVersionLast="47" xr6:coauthVersionMax="47" xr10:uidLastSave="{3DB62D12-7068-46A6-80AA-71BD82A36527}"/>
  <bookViews>
    <workbookView xWindow="-120" yWindow="-120" windowWidth="29040" windowHeight="15720" tabRatio="1000" activeTab="1" xr2:uid="{A1AEC551-E1A7-4657-9979-AFC476C4BE0B}"/>
  </bookViews>
  <sheets>
    <sheet name="Legenda en invulinstructie" sheetId="15" r:id="rId1"/>
    <sheet name="Eisen en wensen" sheetId="2" r:id="rId2"/>
    <sheet name="NEN7510-aspecten" sheetId="16" r:id="rId3"/>
  </sheets>
  <definedNames>
    <definedName name="_xlnm._FilterDatabase" localSheetId="1" hidden="1">'Eisen en wensen'!$A$9:$I$124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2" l="1"/>
  <c r="G16" i="2"/>
  <c r="G17" i="2"/>
  <c r="G18" i="2"/>
  <c r="G19" i="2"/>
  <c r="G20" i="2"/>
  <c r="G21" i="2"/>
  <c r="G22" i="2"/>
  <c r="G23" i="2"/>
  <c r="G24" i="2"/>
  <c r="G25" i="2"/>
  <c r="G26" i="2"/>
  <c r="G28" i="2"/>
  <c r="G29" i="2"/>
  <c r="G30" i="2"/>
  <c r="G31" i="2"/>
  <c r="G32" i="2"/>
  <c r="G33" i="2"/>
  <c r="G34" i="2"/>
  <c r="G35" i="2"/>
  <c r="G36" i="2"/>
  <c r="G37" i="2"/>
  <c r="G38" i="2"/>
  <c r="G39" i="2"/>
  <c r="G40" i="2"/>
  <c r="G41" i="2"/>
  <c r="G42" i="2"/>
  <c r="G43" i="2"/>
  <c r="G44" i="2"/>
  <c r="G45" i="2"/>
  <c r="G46" i="2"/>
  <c r="G47" i="2"/>
  <c r="G49" i="2"/>
  <c r="G50" i="2"/>
  <c r="G51" i="2"/>
  <c r="G52" i="2"/>
  <c r="G53" i="2"/>
  <c r="G54" i="2"/>
  <c r="G55" i="2"/>
  <c r="G56" i="2"/>
  <c r="G57" i="2"/>
  <c r="G58" i="2"/>
  <c r="G59" i="2"/>
  <c r="G60" i="2"/>
  <c r="G61" i="2"/>
  <c r="G62" i="2"/>
  <c r="G63" i="2"/>
  <c r="G65" i="2"/>
  <c r="G66" i="2"/>
  <c r="G67" i="2"/>
  <c r="G68" i="2"/>
  <c r="G69" i="2"/>
  <c r="G70" i="2"/>
  <c r="G71" i="2"/>
  <c r="G72" i="2"/>
  <c r="G73" i="2"/>
  <c r="G74" i="2"/>
  <c r="G75" i="2"/>
  <c r="G76" i="2"/>
  <c r="G77" i="2"/>
  <c r="G78" i="2"/>
  <c r="G79" i="2"/>
  <c r="G80" i="2"/>
  <c r="G81" i="2"/>
  <c r="G82" i="2"/>
  <c r="G83" i="2"/>
  <c r="G12" i="2"/>
  <c r="H107" i="2"/>
  <c r="H108" i="2"/>
  <c r="H109" i="2"/>
  <c r="H110" i="2"/>
  <c r="H111" i="2"/>
  <c r="H112" i="2"/>
  <c r="H113" i="2"/>
  <c r="H114" i="2"/>
  <c r="H115" i="2"/>
  <c r="H116" i="2"/>
  <c r="H117" i="2"/>
  <c r="H118" i="2"/>
  <c r="H119" i="2"/>
  <c r="H120" i="2"/>
  <c r="H121" i="2"/>
  <c r="H122" i="2"/>
  <c r="H123" i="2"/>
  <c r="H124" i="2"/>
  <c r="H27" i="2"/>
  <c r="G128" i="2" s="1"/>
  <c r="H48" i="2"/>
  <c r="H64" i="2"/>
  <c r="H84" i="2"/>
  <c r="H85" i="2"/>
  <c r="H86" i="2"/>
  <c r="H87" i="2"/>
  <c r="H88" i="2"/>
  <c r="H89" i="2"/>
  <c r="H90" i="2"/>
  <c r="H91" i="2"/>
  <c r="H92" i="2"/>
  <c r="H93" i="2"/>
  <c r="H94" i="2"/>
  <c r="H95" i="2"/>
  <c r="H96" i="2"/>
  <c r="H97" i="2"/>
  <c r="H98" i="2"/>
  <c r="H99" i="2"/>
  <c r="H100" i="2"/>
  <c r="H101" i="2"/>
  <c r="H102" i="2"/>
  <c r="H103" i="2"/>
  <c r="H104" i="2"/>
  <c r="H105" i="2"/>
  <c r="H106" i="2"/>
  <c r="H13" i="2"/>
  <c r="G127" i="2" s="1"/>
  <c r="F128" i="2" l="1"/>
  <c r="H128" i="2"/>
  <c r="F127" i="2"/>
  <c r="G129" i="2"/>
  <c r="H127" i="2"/>
  <c r="H129" i="2" s="1"/>
  <c r="G11" i="2" l="1"/>
  <c r="G14" i="2"/>
  <c r="G10" i="2"/>
</calcChain>
</file>

<file path=xl/sharedStrings.xml><?xml version="1.0" encoding="utf-8"?>
<sst xmlns="http://schemas.openxmlformats.org/spreadsheetml/2006/main" count="840" uniqueCount="418">
  <si>
    <t>Legenda en invulinstructie bij het tabblad Requirements</t>
  </si>
  <si>
    <t>Legenda</t>
  </si>
  <si>
    <t>Op het tabblad Requirements treft u de eisen en wensen die GGD GHOR Nederland heeft met betrekking tot het te leveren Elektronisch Voorschrijfsysteem.
Het tabblad is als volgt ingedeeld:</t>
  </si>
  <si>
    <t>Kolom</t>
  </si>
  <si>
    <t>Toelichting</t>
  </si>
  <si>
    <t>A</t>
  </si>
  <si>
    <t>Nummer</t>
  </si>
  <si>
    <t>Het nummer van de eis of wens. Bij eventuele vragen kunt u naar dit nummer verwijzen</t>
  </si>
  <si>
    <t>B</t>
  </si>
  <si>
    <t>Onderdeel</t>
  </si>
  <si>
    <t>Het hoofddeel van het systeem waar de eis of wens betrekking op heeft.</t>
  </si>
  <si>
    <t>C</t>
  </si>
  <si>
    <t>Cluster</t>
  </si>
  <si>
    <t>Het functionele cluster, procesonderdeel, etc. waar de eis of wens betrekking op heeft.</t>
  </si>
  <si>
    <t>D</t>
  </si>
  <si>
    <t>Beschrijving</t>
  </si>
  <si>
    <t>De omschrijving van de eis of wens.</t>
  </si>
  <si>
    <t>E</t>
  </si>
  <si>
    <t xml:space="preserve">Prioriteit </t>
  </si>
  <si>
    <t>F</t>
  </si>
  <si>
    <t>Antwoord</t>
  </si>
  <si>
    <t>Door Opdrachtnemer conform de invulinstructie hier onder in te vullen kolom</t>
  </si>
  <si>
    <t>G</t>
  </si>
  <si>
    <t>Knock out</t>
  </si>
  <si>
    <t>Signalering van een eventuele Knock-Out.</t>
  </si>
  <si>
    <t>H</t>
  </si>
  <si>
    <t>Score</t>
  </si>
  <si>
    <t>Bij wensen: De score die u wordt toegekend voor deze wens.</t>
  </si>
  <si>
    <t>I</t>
  </si>
  <si>
    <t>(beknopte) toelichting/onderbouwing ten aanzien van de realisatie van de wens.</t>
  </si>
  <si>
    <t>Invulinstructie prioriteit</t>
  </si>
  <si>
    <t>Prioriteit</t>
  </si>
  <si>
    <t>In te vullen waarden</t>
  </si>
  <si>
    <t>E - EIS</t>
  </si>
  <si>
    <t>Indien een item geprioriteerd is als eis vult u in kolom F:
- een 'J' in als u aan de eis kunt voldoen
- een 'N' als dat niet het geval is.
Het invullen van een 'N' leidt tot een knock-out.</t>
  </si>
  <si>
    <t>WA - Should have
WB - Could have</t>
  </si>
  <si>
    <t xml:space="preserve">Indien een item geprioriteerd is als wens vult u in kolom F:
- J, indien de wens wordt aangeboden;
- N, Indien de wenst niet wordt aangeboden.
Indien Inschrijver een wens beantwoord met 'Ja', dient een (beknopte) toelichting te worden gegeven ten aanzien van de realisatie van de wens in klom I 'Toelichting'.
</t>
  </si>
  <si>
    <t>Toelichting op de score</t>
  </si>
  <si>
    <t>Bijlage B - Programma van eisen en wensen</t>
  </si>
  <si>
    <t>versie 1.0</t>
  </si>
  <si>
    <t>ID</t>
  </si>
  <si>
    <t>Algemeen</t>
  </si>
  <si>
    <t>Communicatie</t>
  </si>
  <si>
    <t xml:space="preserve">
Alle communicatie tussen Opdrachtgever en Opdrachtnemer geschiedt in het Nederlands. 
</t>
  </si>
  <si>
    <t>J</t>
  </si>
  <si>
    <t>Exit</t>
  </si>
  <si>
    <t>N</t>
  </si>
  <si>
    <t>Generieke Eisen en wensen</t>
  </si>
  <si>
    <t xml:space="preserve">
Het EVS wordt aangeboden in de vorm van een SaaS-dienstverlening (webbased)
</t>
  </si>
  <si>
    <t xml:space="preserve">
Opdrachtnemer maakt gebruik van het OTAP-principe, waarbij voor Opdrachtgever naast de productie-omgeving in ieder geval ook een acceptatie/testomgeving ter beschikking stelt. De testomgeving is een onderdeel van de oplevering bij de Go-Live en dient gedurende de volledige contractperiode inclusief eventuele verlengingen beschikbaar te blijven.
</t>
  </si>
  <si>
    <t xml:space="preserve">
Opdrachtgever kan een verzoek doen productiedata in een geanonimiseerde vorm over te zetten naar een acceptatie of testomgeving 
</t>
  </si>
  <si>
    <t>Ketenpartners</t>
  </si>
  <si>
    <t xml:space="preserve">
Alle eisen, wensen en beheersmaatregelen zijn van toepassing verklaard op de door de leverancier ingezette ketenpartners, die ook toegang hebben tot de IV van GGD GHOR Nederland. De leverancier dient aan te geven hoe zij erop toeziet dat de partners in de keten hier opvolging aan geven.
</t>
  </si>
  <si>
    <t>Technische kaders</t>
  </si>
  <si>
    <t xml:space="preserve">
Het EVS voorziet in een gestandaardiseerde API om alle transactieloggegevens aan te leveren aan het logbuffet van GGD GHOR Nederland.
</t>
  </si>
  <si>
    <t xml:space="preserve">
In de implementatie van het EVS  zijn data en applicatie fysiek (opslag en processing) en netwetwerktechnisch gescheiden. 
</t>
  </si>
  <si>
    <t>Beheer</t>
  </si>
  <si>
    <t>WB</t>
  </si>
  <si>
    <t>n.v.t.</t>
  </si>
  <si>
    <t>Gebruikersbeheer</t>
  </si>
  <si>
    <t xml:space="preserve">
Het EVS heeft een fijnmazig autorisatie-schema, op basis van rollen (RBAC) voor functiescheiding tussen de gebruikers waarbij acties aan bepaalde gebruikersgroepen kunnen worden gekoppeld. Daarbij kan per actie of set acties ook worden aangegeven of iemand het recht heeft om:
·         gegevens toe te voegen en/of
·         gegevens in te zien en /of
·         gegevens te wijzigen en/of
·         gegevens te verwijderen
Wijzigingen in rechten van gebruikers moeten worden gelogd.
</t>
  </si>
  <si>
    <t xml:space="preserve">
Beheerders van GGD GHOR Nederland hebben de mogelijkheid om de gebruikerstabel (het systeem van gebruikersgroepen en de daaraan gekoppelde rechten) te onderhouden. Daarbij kunnen gebruikers worden toegevoegd, kunnen gebruikers aan groepen worden gekoppeld of kan de groepskoppeling worden aangepast en kunnen gebruikers op niet-actief worden gezet. 
</t>
  </si>
  <si>
    <t xml:space="preserve">
Het EVS beschikt over een mechanisme waarbij gebruikersaccounts van gebruikers die gedurende een door GGD GHOR Nederland aan te geven periode niet hebben ingelogd automatisch worden uitgeschakeld.
</t>
  </si>
  <si>
    <t xml:space="preserve">
Het EVS biedt aan beheerders van GGD GHOR Nederland de mogelijkheid om de koppeling tussen gebruikers en groepen voor meerdere gebruikers tegelijk aan te passen.
</t>
  </si>
  <si>
    <t xml:space="preserve">
Het moet voor de gebruikers(groepen)beheerder mogelijk zijn de toegang tot het systeem en functionaliteiten voor specifieke gebruikers direct te ontnemen, waarbij ook eventuele actieve sessies van die gebruiker worden beëindigd
</t>
  </si>
  <si>
    <t xml:space="preserve">
Bij de controle op actuele rechten wordt niet alleen bepaald, welke groepen aan een gebruiker zijn gekoppeld, maar worden ook eventuele wijzigingen van rechten in die groepen gedetecteerd.
</t>
  </si>
  <si>
    <r>
      <t xml:space="preserve">
Per gebruikersgroep kunnen beperkingen worden ingesteld op de te selecteren  geneesmiddelen en/of formularia.                                                                                                
</t>
    </r>
    <r>
      <rPr>
        <i/>
        <sz val="10"/>
        <rFont val="Calibri"/>
        <family val="2"/>
      </rPr>
      <t>Toelichting: verpleegkundigen en verpleegkundig specialisten zijn binnen de GGD'en gemandateerd tot het voorschrijven van medicatie, maar slechts tot het voorschrijven van een beperkte set geneesmiddelen of formularia. Aanvullend verschilt de reikwijdte van het mandaat per afdeling en per GGD.</t>
    </r>
    <r>
      <rPr>
        <sz val="10"/>
        <rFont val="Calibri"/>
        <family val="2"/>
      </rPr>
      <t xml:space="preserve">
</t>
    </r>
  </si>
  <si>
    <t>WA</t>
  </si>
  <si>
    <t>Regioscheiding</t>
  </si>
  <si>
    <t>Toe kunnen voegen van non-G medicatie.</t>
  </si>
  <si>
    <t>Voorkeurslijst</t>
  </si>
  <si>
    <t xml:space="preserve">
De voorkeursmedicatielijst moet ingesteld kunnen worden. Zowel op werkgebied als op rol.
</t>
  </si>
  <si>
    <t>Functioneel</t>
  </si>
  <si>
    <t>Actueel G-standaard bestand (Z-index)</t>
  </si>
  <si>
    <t xml:space="preserve">
Het EVS is realtime gekoppeld met G-standaard (Z-index). Opdrachtnemer is verantwoordelijk voor de realisatie van deze koppeling. 
</t>
  </si>
  <si>
    <t>Actueel medicatie overzicht</t>
  </si>
  <si>
    <t>Anonimiteit</t>
  </si>
  <si>
    <t xml:space="preserve">
In het EVS is het mogelijk om zonder actueel medicatieoverzicht van de cliënt elektronische medicatieopdrachten te genereren
</t>
  </si>
  <si>
    <t xml:space="preserve">
Het EVS ondersteunt het gebruik van BSN 9x9 voor cliënten die (nog) niet over een BSN beschikken maar, bijvoorbeeld, wel geregistreerd zijn bij Vecozo (met name asielzoekers). Dit betekent dat in geval de controle van het BSN of van het identiteitsdocument niet is gelukt, het behandeltraject wel kan worden afgesloten, en de code "999999999" wordt doorgegeven als BSN in de elektronische declaratie.
</t>
  </si>
  <si>
    <t>Apotheken</t>
  </si>
  <si>
    <t xml:space="preserve">
Het EVS beschikt over een actuele lijst van apotheken. Een voorschrijvend arts moet deze lijst kunnen toepassen bij het versturen van een medicatieopdracht. Het EVS koppelt automatisch de gegevens uit de lijst aan de medicatieopdracht. 
</t>
  </si>
  <si>
    <t xml:space="preserve">
In Het EVS kan per patiënt de preferente apotheek worden vastgelegd. Bij een EPD-koppeling: De apotheek moet vanuit het EPD aan het EVS kunnen worden doorgegeven.
</t>
  </si>
  <si>
    <t xml:space="preserve">
Het moet mogelijk zijn om bij het recept aan de apotheek aan te geven of het recept wordt opgehaald of bezorgd moet worden.
</t>
  </si>
  <si>
    <t xml:space="preserve">
Retourberichten van de apotheek zijn in Het EVS zichtbaar voor de voorschrijver. Naast zichtbaar zijn, dient er een signaalfunctie te zijn, waarmee de voorschrijver geattendeerd wordt op dit retourbericht.
</t>
  </si>
  <si>
    <t>Basiseisen functionaliteit</t>
  </si>
  <si>
    <t xml:space="preserve">
Het EVS staat de invoer van diakrieten toe zodat buitenlandse namen zonder problemen kunnen worden vastgelegd.
</t>
  </si>
  <si>
    <t xml:space="preserve">
Het EVS maakt voor import en export gebruikt van de UTF-8 tekenset. Alle karakters uit het UTF8-tekenset kunnen worden verwerkt. 
</t>
  </si>
  <si>
    <t xml:space="preserve">
Het EVS ondersteunt invoercontrole op met Opdrachtgever overeen te komen velden. Wanneer er een invalide waarde wordt ingevuld, krijgt de gebruiker een foutmelding die beschrijft wat er aan de hand is en aangeeft aan welke eisen de invoer moet voldoen.
</t>
  </si>
  <si>
    <t>Beveiligde communicatie met apotheken (recept, e-mail)</t>
  </si>
  <si>
    <t xml:space="preserve">
Medicatieopdracht/recepten kunnen beveiligd en (ook) per e-mail worden verstuurd via het EVS. 
</t>
  </si>
  <si>
    <t>Hoofdfunctionaliteit</t>
  </si>
  <si>
    <t xml:space="preserve">
Het EVS bewaakt op interacties met andere geneesmiddelen die de patiënt gebruikt en geeft een waarschuwing wanneer nodig.
</t>
  </si>
  <si>
    <t xml:space="preserve">
Het EVS bewaakt op individuele gevoeligheden, ongevoeligheden of overgevoeligheden (allergieën) van de patiënt voor het desbetreffende geneesmiddel en geeft een waarschuwing wanneer nodig. 
</t>
  </si>
  <si>
    <t xml:space="preserve">
Het EVS bewaakt op onjuiste dosering en geeft een waarschuwing wanneer nodig. 
</t>
  </si>
  <si>
    <t xml:space="preserve">
Bij kinderen en personen met een afwijkend gewicht is voor de controles de vermelding van het gewicht op het recept van meerwaarde.
</t>
  </si>
  <si>
    <t xml:space="preserve">
Het EVS bewaakt op (pseudo) dubbelmedicatie en geeft een waarschuwing wanneer nodig.
</t>
  </si>
  <si>
    <t xml:space="preserve">
Het EVS bewaakt op contra-indicaties en andere patiëntkenmerken en geeft een waarschuwing wanneer nodig.
</t>
  </si>
  <si>
    <t xml:space="preserve">
Medicatie is vindbaar op de werkzame stof.
</t>
  </si>
  <si>
    <t xml:space="preserve">
Medicatie is vindbaar op merknaam.
</t>
  </si>
  <si>
    <t xml:space="preserve">
Indien medicatie niet wordt verstrekt is medicatie terug te boeken. [Medicatie gaat dan retour naar apotheek.]
</t>
  </si>
  <si>
    <t>Koppelen</t>
  </si>
  <si>
    <t xml:space="preserve">
De koppeling met een EPD bevat de mogelijkheid voor het EPD om het AMO (Actueel Medicatie Overzicht) in te lezen in een briefsjabloon.
</t>
  </si>
  <si>
    <t xml:space="preserve">
Het EVS kan omgaan met een verstoring in de BSN-en WID-controle via SBV-Z, en deze gegevens batchmatig nogmaals bevragen als de verstoring is verholpen.
</t>
  </si>
  <si>
    <t xml:space="preserve">
Het EVS is in staat BSN-controles uit te voeren via de webservices van de SBV-Z, waar van toepassing gebruik makend van een separaat certificaat per GGD. 
</t>
  </si>
  <si>
    <t xml:space="preserve">
Opdrachtnemer is in staat om een PGO-koppeling te realiseren. Hiermee kunnen gegevens door middel van MedMij-standaarden worden uitgewisseld met burgers via het MedMij Afsprakenstelsel. Van opdrachtnemer wenst GGD GHOR Nederland ofwel dat deze zelf de rol van Dienstverlener Zorgaanbieder (DVZA) inneemt, ofwel dat deze de aansluiting op het MedMij Afsprakenstelsel door middel van een derde partij als  DVZA realiseert. 
</t>
  </si>
  <si>
    <t>Opiaten registratie</t>
  </si>
  <si>
    <t xml:space="preserve">
Bij elk voorschrift moet de voorschrijver vermeld staan en getallen moeten ‘voluit’ geschreven kunnen worden.
</t>
  </si>
  <si>
    <t>Privacy / data</t>
  </si>
  <si>
    <t xml:space="preserve">
Het EVS dient zodanig opgezet te zijn, dat gegevens maar eenmalig ingevoerd hoeven te worden en (zo nodig) meerdere malen gebruikt worden.
</t>
  </si>
  <si>
    <t>Toedieningsregistratie</t>
  </si>
  <si>
    <t xml:space="preserve">
Het configureren van een toedienregistratie van medicatie (een TDR module) is mogelijk.
</t>
  </si>
  <si>
    <t>Uitwisseling</t>
  </si>
  <si>
    <t xml:space="preserve">
Er moet voldaan worden aan de eisen van digitale uitwisseling van medicatiegegevens in de zorgketen (Medicatieoverdracht). Hierbij wordt medicatie volgens de meest actuele versie van de Informatiestandaard Medicatieproces elektronisch vastgelegd en worden poliklinische medicatierecepten digitaal verstuurd naar apotheken in de regio. 
</t>
  </si>
  <si>
    <t xml:space="preserve">
Het EVS voldoet aan alle aansluitvoorwaarden van VZVZ en CIBG voor aansluiting op LSP, URA register, authenticatie d.m.v. UZI-middelen en het zorgadresboek. 
</t>
  </si>
  <si>
    <t>Verzekeraars</t>
  </si>
  <si>
    <t>Voorraadbeheer</t>
  </si>
  <si>
    <t>Zoekfunctionaliteit</t>
  </si>
  <si>
    <t xml:space="preserve">
Voorkeursmedicatielijsten reageren bij zoeken niet alleen op de eerste letter maar geven een steeds nauwere selectie naarmate er meer letters ingevoerd worden.
</t>
  </si>
  <si>
    <t xml:space="preserve">
Gebruik van wildcards in de zoekfunctie is mogelijk.
</t>
  </si>
  <si>
    <t>Implementatie</t>
  </si>
  <si>
    <t>Non functional</t>
  </si>
  <si>
    <t>Browsercompatibiliteit</t>
  </si>
  <si>
    <t xml:space="preserve">
Het EVS moet correct functioneren in de gangbare webbrowsers. In elk geval in de actuele  versies van Chrome,  Safari, Edge en Firefox en in versies van deze browser die niet ouder zijn dan 6 maanden.
</t>
  </si>
  <si>
    <t>Data import</t>
  </si>
  <si>
    <t>Design</t>
  </si>
  <si>
    <t xml:space="preserve">
Het EVS heeft een responsive design en moet schaalbaar te gebruiken zijn op zowel desktop, laptop en mobile devices (tenminste tablet).
</t>
  </si>
  <si>
    <t>Digitoegankelijkheid</t>
  </si>
  <si>
    <t xml:space="preserve">
Het EVS dient te voldoen aan wettelijke digitoegankelijkheidseisen: standaard EN 301 549. Deze eisen omvatten toegankelijkheidsnorm WCAG 2.1, niveau A + AA. 
</t>
  </si>
  <si>
    <t>Documentatie</t>
  </si>
  <si>
    <t>Opleidingen</t>
  </si>
  <si>
    <t>Service van leverancier</t>
  </si>
  <si>
    <t xml:space="preserve">
Opdrachtnemer levert 4 weken na voorlopige gunning een definitief SLA en DAP op basis van de reactie van opdrachtgever op de bij inschrijving ingediende DAP en SLA. 
</t>
  </si>
  <si>
    <t>Security &amp; Privacy</t>
  </si>
  <si>
    <t>Beschikbaarheid</t>
  </si>
  <si>
    <t xml:space="preserve">
Opdrachtnemer heeft een regeling voor herstel- en noodsituaties om de beschikbaarheid van de informatie of de informatieverwerking voor alle partijen te bevorderen. 
</t>
  </si>
  <si>
    <t>Beveiliging</t>
  </si>
  <si>
    <t xml:space="preserve">
Opdrachtgever laat een pentest uitvoeren op de dienst. Deze pentest onderzoekt eventuele kwetsbaarheden op het systeem dat wordt gebruikt voor de dienstenlevering. De pentest kan een social enginering component bevatten. De bevindingen van deze pentest worden gedeeld met Opdrachtnemer en Opdrachtnemer verklaart op voorhand dat zij de bevinding met 'hoog' risicocomponent zal beantwoorden met oplossingen. Opdrachtnemer dient volledig zijn medewerking  verlenen aan deze pentest. De directe kosten voor het uitvoeren van de pentest zijn voor Opdrachtgever. Opdrachtnemer draagt de kosten voor eventuele aanpassingen om de bevindingen te herstellen.
</t>
  </si>
  <si>
    <t xml:space="preserve">
Het EVS heeft een CIS level 2 beveiligingsniveau. 
</t>
  </si>
  <si>
    <t>Componenten</t>
  </si>
  <si>
    <t xml:space="preserve">
Opdrachtnemer beschikt over een Software Bill of Materials (SBOM) van alle gebruikte software componenten met inbegrepen een lijst van herkomst. Opdrachtnemer heeft een VEX (vulnerability Exploitability exchange) analyse gedaan op de SBOM, niet langer dan 6 maanden geleden op het moment van inschrijving. Opdrachtnemer levert op eerste verzoek van Opdrachtgever het meest recente VEX document aan als bewijsstuk.
</t>
  </si>
  <si>
    <t>NEN/ISO</t>
  </si>
  <si>
    <t xml:space="preserve">
Het EVS beschikt over een volledige audit-trail conform ISO/NEN met functionele log waarbij de belangrijkste events voor GGD GHOR Nederland inzichtelijk zijn. Alle activiteiten in Het EVS zijn herleidbaar tot een natuurlijk persoon (gebruiker of burger).
</t>
  </si>
  <si>
    <t xml:space="preserve">
Opdrachtnemer kan binnen 4 weken na aanvang van de werkzaamheden een afschrift van de risicoanalyses, welke zijn uitgevoerd volgens de NEN7512, op alle informatieverwerkingen zoals omschreven in de “Verwerkersovereenkomst”, overleggen aan GGD GHOR  Nederland.  Het acceptabele restrisico zal daarbij niet hoger zijn dan: ‘laag risico’ (conform NEN7512). 
</t>
  </si>
  <si>
    <t>Personeel</t>
  </si>
  <si>
    <t xml:space="preserve">
Opdrachtnemer heeft screeningseisen voor haar personeel en maakt exclusief gebruik van gescreend personeel. Deze screening bevat in ieder geval een ‘Verklaring Omtrent Gedrag’ (VOG) voor de categorieën 11, 12, 13, 41 en een geheimhoudingsverklaring (art. 7:457 BW). 
</t>
  </si>
  <si>
    <t xml:space="preserve">
Systemen van Opdrachtnemer bevinden zich in de Europese Unie. Alle opslag en verwerking van gegevens vindt plaats binnen de Europese Economische Ruimte (EER).
</t>
  </si>
  <si>
    <t xml:space="preserve">
Systemen zijn gerealiseerd conform de eisen van ‘privacy by design’. 
</t>
  </si>
  <si>
    <t xml:space="preserve">
Opdrachtgever laat een Data Protection Impact Assessment (hierna: DPIA) uitvoeren op de verwerkingen uitgevoerd in EVS. De DPIA onderzoekt eventuele kwetsbaarheden op het gebied van privacy en gegevensbescherming. De bevindingen van deze DPIA worden gedeeld met Opdrachtnemer en Opdrachtnemer verklaart op voorhand dat zij de bevinding met 'hoog' risicocomponent zal beantwoorden met oplossingen. Opdrachtnemer dient volledig zijn medewerking verlenen aan deze DPIA. De directe kosten voor het uitvoeren van de DPIA zijn voor Opdrachtgever. Opdrachtnemer draagt de kosten voor eventuele aanpassingen om de bevindingen te herstellen.
</t>
  </si>
  <si>
    <t xml:space="preserve">
Opdrachtgever is verantwoordelijk voor het informeren van personen wiens persoonsgegevens worden verwerkt, middels een privacy verklaring. Opdrachtnemer dient volledig zijn medewerking te verlenen aan het voldoen aan deze informatieplicht.
</t>
  </si>
  <si>
    <t>SOC</t>
  </si>
  <si>
    <t xml:space="preserve">
GGD GHOR Nederland beschikt over een centraal Security Operating Center (SOC), waar alle (vermoedens van) securityincidenten centraal worden gelogd. Leverancier committeert zich aan de samenwerking met en aansluiting op dit SOC om de informatiebeveiliging van Opdrachtnemer en GGD GHOR Nederland optimaal te kunnen bewaken. Deze samenwerking wordt in overleg geformaliseerd maar bestaat in ieder geval uit: Rapportageverplichting over-en-weer over relevante informatiebeveiligings- en dreigingskenmerken; Gezamenlijke dreigingsanalyses op specifieke thema’s zoals malware, kwetsbaarheden in software of frauduleus handelen; Het door ontwikkelen van de businesscontinuïteitsplanning; Het maken van gezamenlijke afspraken over informatiebeveiligings-incidentafhandeling en (gericht) dreigingsonderzoek. 
</t>
  </si>
  <si>
    <t>Hoofdstuk</t>
  </si>
  <si>
    <t>NEN 7510-2 NR</t>
  </si>
  <si>
    <t>Maatregelgebied</t>
  </si>
  <si>
    <t>Organiseren van IB</t>
  </si>
  <si>
    <t>06.1.1</t>
  </si>
  <si>
    <t>Rollen en verantwoordelijkheden bij informatiebeveiliging</t>
  </si>
  <si>
    <t>06.1.5</t>
  </si>
  <si>
    <t>Informatiebeveiliging in projectbeheer</t>
  </si>
  <si>
    <t>06.2.1</t>
  </si>
  <si>
    <t>Beleid voor mobiele apparatuur</t>
  </si>
  <si>
    <t>06.2.2</t>
  </si>
  <si>
    <t>Telewerken</t>
  </si>
  <si>
    <t>Veilig personeel</t>
  </si>
  <si>
    <t>07.1.1</t>
  </si>
  <si>
    <t>Screening</t>
  </si>
  <si>
    <t>07.1.2</t>
  </si>
  <si>
    <t>Arbeidsvoorwaarden</t>
  </si>
  <si>
    <t>07.2.1</t>
  </si>
  <si>
    <t>Directieverantwoordelijkheden</t>
  </si>
  <si>
    <t>07.2.2</t>
  </si>
  <si>
    <t>Bewustzijn, opleiding en training ten aanzien van informatiebeveiliging</t>
  </si>
  <si>
    <t>07.2.3</t>
  </si>
  <si>
    <t>Disciplinaire procedure</t>
  </si>
  <si>
    <t>Beheer van bedrijfsmiddelen</t>
  </si>
  <si>
    <t>08.1.1</t>
  </si>
  <si>
    <t>Inventariseren van bedrijfsmiddelen</t>
  </si>
  <si>
    <t>08.1.2</t>
  </si>
  <si>
    <t>Eigendom van bedrijfsmiddelen</t>
  </si>
  <si>
    <t>08.1.3</t>
  </si>
  <si>
    <t>Aanvaardbaar gebruik van bedrijfsmiddelen</t>
  </si>
  <si>
    <t>08.2.1</t>
  </si>
  <si>
    <t>Classificatie van informatie</t>
  </si>
  <si>
    <t>08.2.2</t>
  </si>
  <si>
    <t>Informatie labelen</t>
  </si>
  <si>
    <t>08.2.3</t>
  </si>
  <si>
    <t>Behandelen van bedrijfsmiddelen</t>
  </si>
  <si>
    <t>08.3.3</t>
  </si>
  <si>
    <t>Media fysiek overdragen</t>
  </si>
  <si>
    <t>Toegangsbeveiliging</t>
  </si>
  <si>
    <t>09.1.1</t>
  </si>
  <si>
    <t>Beleid voor toegangsbeveiliging</t>
  </si>
  <si>
    <t>09.1.2</t>
  </si>
  <si>
    <t>Toegang tot netwerken en netwerkdiensten</t>
  </si>
  <si>
    <t>09.2.1</t>
  </si>
  <si>
    <t>Registratie en afmelden van gebruikers</t>
  </si>
  <si>
    <t>09.2.2</t>
  </si>
  <si>
    <t xml:space="preserve">Gebruikers toegang verlenen </t>
  </si>
  <si>
    <t>09.2.3</t>
  </si>
  <si>
    <t>Beheren van speciale toegangsrechten</t>
  </si>
  <si>
    <t>09.2.4</t>
  </si>
  <si>
    <t>Beheer van geheime authenticatie-informatie</t>
  </si>
  <si>
    <t>09.2.5</t>
  </si>
  <si>
    <t>Beoordeling van toegangsrechten van gebruikers</t>
  </si>
  <si>
    <t>09.2.6</t>
  </si>
  <si>
    <t>Toegangsrechten intrekken of aanpassen</t>
  </si>
  <si>
    <t>09.3.1</t>
  </si>
  <si>
    <t>Geheime autheticatie-informatie gebruiken</t>
  </si>
  <si>
    <t>09.4.1</t>
  </si>
  <si>
    <t>Beperking toegang tot informatie</t>
  </si>
  <si>
    <t>09.4.2</t>
  </si>
  <si>
    <t>Beveiligde inlogprocedures</t>
  </si>
  <si>
    <t>09.4.3</t>
  </si>
  <si>
    <t>Systeem voor wachtwoordbeheer</t>
  </si>
  <si>
    <t>09.4.4</t>
  </si>
  <si>
    <t>Speciale systeemhulpmiddelen gebruiken</t>
  </si>
  <si>
    <t>09.4.5</t>
  </si>
  <si>
    <t>Toegangsbeveiliging van programmabroncode</t>
  </si>
  <si>
    <t>Cryptografie</t>
  </si>
  <si>
    <t>10.1.1</t>
  </si>
  <si>
    <t>Beleid inzake het gebruik van cryptografische beheersmaatregelen</t>
  </si>
  <si>
    <t>Fysieke beveiliging en beveiliging van de omgeving</t>
  </si>
  <si>
    <t>11.1.2</t>
  </si>
  <si>
    <t>Fysieke toegangsbeveiliging</t>
  </si>
  <si>
    <t>11.1.3</t>
  </si>
  <si>
    <t>Kantoren, ruimten en faciliteiten beveiligen</t>
  </si>
  <si>
    <t>11.1.4</t>
  </si>
  <si>
    <t>Beschermen tegen bedreigingen van buitenaf</t>
  </si>
  <si>
    <t>11.1.5</t>
  </si>
  <si>
    <t>Werken in beveiligde gebieden</t>
  </si>
  <si>
    <t>11.2.1</t>
  </si>
  <si>
    <t>Plaatsing en bescherming van apparatuur</t>
  </si>
  <si>
    <t>11.2.5</t>
  </si>
  <si>
    <t>Verwijdering van bedrijfsmiddelen</t>
  </si>
  <si>
    <t>11.2.6</t>
  </si>
  <si>
    <t>Beveiliging van apparatuur en bedrijfsmiddelen buiten het terrein</t>
  </si>
  <si>
    <t>11.2.9</t>
  </si>
  <si>
    <t>‘Clear desk’- en ‘clear screen’-beleid</t>
  </si>
  <si>
    <t>Beveiliging bedrijfsvoering</t>
  </si>
  <si>
    <t>12.1.1</t>
  </si>
  <si>
    <t>Gedocumenteerde bedieningsprocedures</t>
  </si>
  <si>
    <t>12.1.2</t>
  </si>
  <si>
    <t>Wijzigingsbeheer</t>
  </si>
  <si>
    <t>12.1.3</t>
  </si>
  <si>
    <t>Capaciteitsbeheer</t>
  </si>
  <si>
    <t>12.1.4</t>
  </si>
  <si>
    <t>Scheiding van faciliteiten voor ontwikkeling, testen en productie</t>
  </si>
  <si>
    <t>12.2.1</t>
  </si>
  <si>
    <t>Beheersmaatregelen tegen malware</t>
  </si>
  <si>
    <t>12.3.1</t>
  </si>
  <si>
    <t>Back-up van informatie</t>
  </si>
  <si>
    <t>12.4.1</t>
  </si>
  <si>
    <t>Gebeurtenissen registreren</t>
  </si>
  <si>
    <t>12.4.2</t>
  </si>
  <si>
    <t>Beschermen van informatie in logbestanden</t>
  </si>
  <si>
    <t>12.4.3</t>
  </si>
  <si>
    <t>Logbestanden van beheerders en operators</t>
  </si>
  <si>
    <t>12.4.4</t>
  </si>
  <si>
    <t>Kloksynchronisatie</t>
  </si>
  <si>
    <t>12.5.1</t>
  </si>
  <si>
    <t>Software installeren op operationele systemen</t>
  </si>
  <si>
    <t>12.6.1</t>
  </si>
  <si>
    <t>Beheer van technische kwetsbaarheden</t>
  </si>
  <si>
    <t>12.6.2</t>
  </si>
  <si>
    <t>Beperkingen voor het installeren van software</t>
  </si>
  <si>
    <t>12.7.1</t>
  </si>
  <si>
    <t>Beheersmaatregelen betreffende audits van informatiesystemen</t>
  </si>
  <si>
    <t>Communicatie beveiliging</t>
  </si>
  <si>
    <t>13.1.1</t>
  </si>
  <si>
    <t>Beheersmaatregelen voor netwerken</t>
  </si>
  <si>
    <t>13.1.2</t>
  </si>
  <si>
    <t>Beveiliging van netwerkdiensten</t>
  </si>
  <si>
    <t>13.1.3</t>
  </si>
  <si>
    <t>Scheiding van netwerken</t>
  </si>
  <si>
    <t>13.2.1</t>
  </si>
  <si>
    <t>Beleid en procedures voor informatietransport</t>
  </si>
  <si>
    <t>13.2.2</t>
  </si>
  <si>
    <t>Overeenkomsten over informatietransport</t>
  </si>
  <si>
    <t>13.2.3</t>
  </si>
  <si>
    <t>Electronisch berichtenuitwisseling</t>
  </si>
  <si>
    <t>13.2.4</t>
  </si>
  <si>
    <t>Vertrouwelijkheids- of geheimhoudingsovereenkomst</t>
  </si>
  <si>
    <t>Acquisitie, ontwikkeling en onderhoud van informatiesystemen</t>
  </si>
  <si>
    <t>14.1.1</t>
  </si>
  <si>
    <t>Analyse en specificatie van informatiebeveiligingseisen</t>
  </si>
  <si>
    <t>14.1.2</t>
  </si>
  <si>
    <t>Toepassingen op openbare netwerken beveiligen</t>
  </si>
  <si>
    <t>14.1.3</t>
  </si>
  <si>
    <t>Transacties van toepassingen beschermen</t>
  </si>
  <si>
    <t>14.2.1</t>
  </si>
  <si>
    <t>Beleid voor beveiligd ontwikkelen</t>
  </si>
  <si>
    <t>14.2.2</t>
  </si>
  <si>
    <t>Procedures voor wijzigingsbeheer met betrekking tot systemen</t>
  </si>
  <si>
    <t>14.2.3</t>
  </si>
  <si>
    <t>Technische beoordeling van toepassingen na wijzigingen besturingsplatform</t>
  </si>
  <si>
    <t>14.2.4</t>
  </si>
  <si>
    <t>Beperkingen op wijzigingen aan softwarepakketten</t>
  </si>
  <si>
    <t>14.2.5</t>
  </si>
  <si>
    <t>Principes voor engineering van beveiligde systemen</t>
  </si>
  <si>
    <t>14.2.6</t>
  </si>
  <si>
    <t>Beveiligde ontwikkelomgevingen</t>
  </si>
  <si>
    <t>14.2.7</t>
  </si>
  <si>
    <t>Uitbestede softwareontwikkeling</t>
  </si>
  <si>
    <t>14.2.8</t>
  </si>
  <si>
    <t>Testen van systeembeveiliging</t>
  </si>
  <si>
    <t>14.2.9</t>
  </si>
  <si>
    <t>Systeemacceptatietests</t>
  </si>
  <si>
    <t>14.3.1</t>
  </si>
  <si>
    <t>Bescherming van testgegevens</t>
  </si>
  <si>
    <t>Leveranciersrelaties</t>
  </si>
  <si>
    <t>15.1.1</t>
  </si>
  <si>
    <t>Informatiebeveiligingsbeleid voor leveranciersrelaties</t>
  </si>
  <si>
    <t>15.1.2</t>
  </si>
  <si>
    <t>Opnemen van beveiligingsaspecten in leveranciersovereenkomsten</t>
  </si>
  <si>
    <t>15.1.3</t>
  </si>
  <si>
    <t>Toeleveringsketen van informatie- en communicatietechnologie</t>
  </si>
  <si>
    <t>15.2.1</t>
  </si>
  <si>
    <t>Monitoring en beoordeling van dienstverlening van leveranciers</t>
  </si>
  <si>
    <t>15.2.2</t>
  </si>
  <si>
    <t>Beheer van wijzigingen in dienstverlening door een derde partij</t>
  </si>
  <si>
    <t>Beheer van dienstverlening van leveranciers</t>
  </si>
  <si>
    <t>16.1.1</t>
  </si>
  <si>
    <t>Verantwoordelijkheden en procedures</t>
  </si>
  <si>
    <t>16.1.2</t>
  </si>
  <si>
    <t>Rapportage van informatiebeveiligingsincidenten</t>
  </si>
  <si>
    <t>16.1.3</t>
  </si>
  <si>
    <t>Rapportage van zwakke plekken in de informatiebeveiliging</t>
  </si>
  <si>
    <t>16.1.4</t>
  </si>
  <si>
    <t>Beoordeling en besluitvorming over informatiebeveiligingsgebeurtenissen</t>
  </si>
  <si>
    <t>16.1.5</t>
  </si>
  <si>
    <t>Respons op informatiebeveiligingsincidenten</t>
  </si>
  <si>
    <t>16.1.6</t>
  </si>
  <si>
    <t>Leren van informatiebeveiligingsincidenten</t>
  </si>
  <si>
    <t>16.1.7</t>
  </si>
  <si>
    <t>Verzamelen van bewijsmateriaal</t>
  </si>
  <si>
    <t>Informatiebeveiligingsaspecten van bedrijfscontinuïteits-beheer</t>
  </si>
  <si>
    <t>17.1.1</t>
  </si>
  <si>
    <t>Informatiebeveiligingscontinuïteit plannen</t>
  </si>
  <si>
    <t>17.1.2</t>
  </si>
  <si>
    <t>Informatiebeveiligingscontinuïteit implementeren</t>
  </si>
  <si>
    <t>17.2.1</t>
  </si>
  <si>
    <t>Beschikbaarheid van informatieverwerkende faciliteiten</t>
  </si>
  <si>
    <t>Naleving</t>
  </si>
  <si>
    <t>18.1.3</t>
  </si>
  <si>
    <t>Beschermen van registraties</t>
  </si>
  <si>
    <t>18.2.1</t>
  </si>
  <si>
    <t>Onafhankelijke beoordeling van informatiebeveiliging</t>
  </si>
  <si>
    <t>18.2.2</t>
  </si>
  <si>
    <t>Naleving van beveiligingsbeleid en -normen</t>
  </si>
  <si>
    <t>18.2.3</t>
  </si>
  <si>
    <t>Beoordeling van technische naleving</t>
  </si>
  <si>
    <t xml:space="preserve">
Het is mogelijk om een module 'Labuitslagen' te configureren zodat deze niet meer apart hoeven te worden opgezocht maar al zichtbaar zijn in het EVS.
</t>
  </si>
  <si>
    <t>Koppelen met labuitslagen</t>
  </si>
  <si>
    <t xml:space="preserve">
Opdrachtnemer volgt de ontwikkeling van nieuwe van toepassing zijnde NEN normen, zoals NEN 7503 (over de elektronische verwerking en uitwisseling van gegevens voor het voorschrijven en ter hand stellen van medicatie) en committeert zich eraan te voldoen binnen de wettelijk gestelde termijnen.
</t>
  </si>
  <si>
    <t>Standaarden</t>
  </si>
  <si>
    <t xml:space="preserve">
Het EVS biedt aan beheerders van GGD GHOR Nederland de mogelijkheid om gebruikers te importeren. Tijdens die import worden gebruikers ook gekoppeld aan de op hen van toepassing zijnde groepen. Opdrachtnemer beantwoord met het kort omschrijven van de importmogelijkheid voor gebruikerslijsten in zijn SaaS-dienst.
</t>
  </si>
  <si>
    <t xml:space="preserve">
Uitgifte en tijdregistratie is mogelijk voor opiaten registratie (uitgifte, tijdregistratie, voorraad, bestellen).  Daarnaast is ook een cumulatief overzicht beschikbaar hoeveel opiaten verstrekt zijn op een geselecteerd dagdeel.
</t>
  </si>
  <si>
    <t xml:space="preserve">Opdrachtnemer volgt de ontwikkelingen van de Wegiz en implementeert de relevante wetgeving binnen de wettelijk gestelde termijnen. </t>
  </si>
  <si>
    <t>Opdrachtnemer is bereid alle redelijke assistentie die benodigd is te verlenen waar het gaat om een verzoek van een betrokkene (ex hoofdstuk III AVG)</t>
  </si>
  <si>
    <t>AVG</t>
  </si>
  <si>
    <t xml:space="preserve">
Het EVS biedt een module 'voorraadbeheer' welke optioneel is in te richten / te configureren.
</t>
  </si>
  <si>
    <t>Welke standaarden worden er door de opdrachtnemer gehanteerd voor het veilig gebruiken van cloud (platform-) diensten?</t>
  </si>
  <si>
    <t xml:space="preserve">
Opdrachtnemer draagt er tijdens de looptijd van het contract zorg voor dat opdrachtnemer toegang heeft tot actuele en complete documentatie van het systeem. Daarbij gaat het zowel om functionele documentatie als om technische documentatie (bijvoorbeeld een beschrijving van de technische interfaces).</t>
  </si>
  <si>
    <t xml:space="preserve">
De implementatie van alle werkvelden in het EVS is uiterlijk 31-12-2024 afgerond of zoveel sneller zoals aangeboden in het implementatieplan als onderdeel van de Inschrijving van Opdrachtnemer.
</t>
  </si>
  <si>
    <t xml:space="preserve">
Opdrachtnemer maakt ten behoeve van de invoering van de Raamovereenkomst binnen veertien (14) dagen na definitieve gunning een Implementatieplan. Dit plan wordt in nader overleg met de opdrachtgever verder uitgewerkt tot een definitief plan.</t>
  </si>
  <si>
    <t xml:space="preserve">
Het is inzichtelijk wanneer een patiënt voor het laatst is geweest voor de verstrekking. Belangrijk voor zorgmijders (GGZ / Verslavingszorg)
</t>
  </si>
  <si>
    <t xml:space="preserve">
Gebruikers kunnen de systemen 24x7 gebruiken met een uptime van tenminste &gt;99,7%
</t>
  </si>
  <si>
    <t>Dit Progamma van eisen en wensen behoort bij de Europese openbare aanbesteding Elektronisch Voorschrijfsysteem (EVS) als onderdeel van het project Medicatieoverdracht Publieke gezondheid van GGD GHOR Nederland, met TenderNed-kenmerk: TN379642.</t>
  </si>
  <si>
    <t xml:space="preserve">
Het EVS voorziet in een gestandaardiseerde API om voorraadgegevens aan te leveren aan het dataplatform van GGD GHOR Nederland.
</t>
  </si>
  <si>
    <t xml:space="preserve">
In het EVS worden zo min mogelijk persoonsgegevens opgeslagen. Gegevens die toch opgeslagen moeten worden, worden versleuteld.
</t>
  </si>
  <si>
    <t xml:space="preserve">
Opdrachtnemer beschikt over een informatiebeveiligingsmanagementsysteem conform ISO 27001. 
Door de Inschrijver wordt een beschreven managementsysteem voor informatiebeveiliging gebruikt. Bewijs hiervan kan worden geleverd door het beschikken over een ISO-certificering zoals bijvoorbeeld ISO 27001, dan wel op andere wijze waarmee de Inschrijver in staat is aan te tonen dat door hem maatregelen worden genomen op het gebied van procesmatige informatiebeveiliging en het periodiek vaststellen, uitvoeren, controleren, beoordelen, bijhouden en verbeteren van een gedocumenteerd managementsysteem.  
</t>
  </si>
  <si>
    <t xml:space="preserve">
Opdrachtnemer beschikt over een managementsysteem voor informatiebeveiliging in de zorg. Door de Inschrijver wordt een beschreven managementsysteem gebruikt dat beschrijft welke maatregelen moeten worden genomen om op de juiste manier om te gaan met patiëntgegevens. Bewijs hiervan kan worden geleverd door het beschikken over een actueel bewijs van certificering conform de normen zoals NEN 7510 of ISO 27001 &amp; ISO 27799. Indien opdrachtnemer niet over deze certificaten beschikt dan dient de Inschrijver aan te tonen dat hij maatregelen neemt die ervoor zorgen dat de processen rondom informatiebeveiliging gecontroleerd verlopen en die betrekking hebben op alle mogelijke vormen waarin gegevens van patiënten zijn vastgelegd en dat hij maatregelen neemt voor het periodiek vaststellen, uitvoeren, controleren, beoordelen, bijhouden en verbeteren van een gedocumenteerd managementsysteem. NEN 7510 aspecten die op basis van de dreigingsanalyse geïmplementeerd moeten zijn, zijn opgenomen op het tabblad 'NEN 7510-aspecten'. Opdrachtnemer stuurt met de inschrijving mee: kopie van certificaat (inclusief Verklaring van Toepasbaarheid) of documentatie waaruit blijkt dat alle punten van de NEN 7510 aspecten is voldaan.
</t>
  </si>
  <si>
    <t xml:space="preserve">
Opdrachtnemer levert aan GGD GHOR Nederland een (near-)real-time logfeed van alle verwerkingen (Create, Read, Update, Delete en/of Execute) die direct of indirect plaatsvinden op de informatiesystemen van GGD GHOR Nederland of als noodzakelijk worden gezien door GGD GHOR Nederland om te loggen volgens de laatste publicatie van de NEN 7513. 
</t>
  </si>
  <si>
    <t>Van elke persoon die via BSN, COA- of V-nummer identificeerbaar is als uniek individu, bestaat in elke instance van het EVS maar één (1) dossier.
- Aan dat dossier is één GGD gekoppeld als hoofdbehandelaar. Vanuit die GGD is er toegang.
- Als iemand van een andere GGD het dossier wil openen dan krijgt deze een breaking the glass melding. Bij voorkeur uit een standaardlijst met redenen die door ons te onderhouden is.</t>
  </si>
  <si>
    <t xml:space="preserve">
Het EVS biedt de mogelijkheid om een lijst medicaties toe te voegen die niet in de G-standaard staan, waaronder, maar niet uitsluitend, non-g medicatie t.b.v. de tbc-sector en opiaten in de verslaafdenzorg en forensische zorg. GGD'en hebben hier zelf een stockvoorraad van, besteld bij 1 specifieke apotheek in het land. Een medicatieopdracht hiervoor maken is relevant i.v.m. de registratie van de verstrekking.
Het moet mogelijk zijn om medicaties uit deze lijst(en) in het EVS voor te schrijven. 
</t>
  </si>
  <si>
    <r>
      <t xml:space="preserve">
Het EVS voldoet aan de wettelijke Eisen m.b.t. bewaartermijnen, opvragen en opschonen van gegevens zoals vastgelegd in de WGBO, de Wpg en eventuele andere van toepassing zijnde wetgeving. Opdrachtnemer garandeert dat het EVS gedurende de looptijd van de Overeenkomst zal blijven voldoen. 
Dit betreft: Burgerlijk Wetboek Boek 7, Artikel 454, Artikel 455
Regeling Geneesmiddelenwet, Artikel 5.1
Opiumwetbesluit, Artikel 3, Artikel 5
Als richtlijn voor te nemen maatregelen kunnen hier de </t>
    </r>
    <r>
      <rPr>
        <i/>
        <sz val="10"/>
        <color rgb="FF000000"/>
        <rFont val="Calibri"/>
        <family val="2"/>
      </rPr>
      <t>Eisen voor de duurzame toegankelijkheid van overheidsinformatie</t>
    </r>
    <r>
      <rPr>
        <sz val="10"/>
        <color rgb="FF000000"/>
        <rFont val="Calibri"/>
        <family val="2"/>
      </rPr>
      <t xml:space="preserve"> (DUTO-eisen) worden gebruikt
</t>
    </r>
  </si>
  <si>
    <t xml:space="preserve">
Het EVS biedt de mogelijkheid om op basis van een postcodetabel een toewijzing per GGD-regio in te stellen. Het moet daarnaast voor de Opdrachtgever mogelijk zijn om deze postcodetabel zelf te onderhouden en bijvoorbeeld middels een import-functie te kunnen actualiseren. 
</t>
  </si>
  <si>
    <t xml:space="preserve">
Het EVS  moet worden gekoppeld met de gemeenschappelijke iTBC-applicatie (EPD) van de aangesloten GGD'en en de mogelijkheid hebben gelijktijdig te koppelen met andere EPD/ECD's. 
</t>
  </si>
  <si>
    <t xml:space="preserve">
Het ‘Breaking the glass’-scherm bevat een meerdere standaardvermeldingen die door de gebruiker gekozen kunnen worden. Daarnaast is er de optie ‘anders’, waarbij de gebruiker verplicht zelf een toelichting moet geven. 
Beheerders van GGD GHOR Nederland kunnen de lijst standaardredenen voor de Breaking the Glass procedure beheren.
</t>
  </si>
  <si>
    <t xml:space="preserve">
De BSN-controle registreert als een patiënt overleden is ook de overlijdensdatum in het dossier. Als de datum niet meekomt in het antwoord van de SBV-Z wordt ‘vandaag’ vastgelegd of wordt op een andere manier in het dossier aangegeven dat de burger overleden is.
</t>
  </si>
  <si>
    <t xml:space="preserve">
Ook medicatie voorgeschreven door huisartsen en specialisten (intern en extern) wordt verstrekt door een verpleegkundige van de GGD. Het moet inzichtelijk zijn wat is voorgeschreven zodat de verstrekking per medicijn kan worden vastgelegd. (Extern) voorgeschreven medicatie moet geautomatiseerd (niet handmatig) in het versterkkingsoverzicht komen.
</t>
  </si>
  <si>
    <t xml:space="preserve">
Een apotheek is op naam en plaatsnaam te zoeken in de keuzelijst.
</t>
  </si>
  <si>
    <t xml:space="preserve">
Het EVS biedt de mogelijkheid om een declaratieregel te kunnen aanmaken / versturen ten aanzien van een behandeling of verstrekking (bijv. de eigen bijdrage voor PrEP).
</t>
  </si>
  <si>
    <t xml:space="preserve">
Opdrachtnemer faciliteert GGD GHOR Nederland medewerkers in trainingen voor het juist gebruik én beheer van het EVS. Er moet zowel online als onsite training aangeboden kunnen worden aan zowel voorschrijvers als beheerders van het systeem.
</t>
  </si>
  <si>
    <t xml:space="preserve">
Het EVS moet gestart kunnen worden vanuit het EPD/ECD, indien gekoppeld. Indien het EPD niet geïntegreerd wordt, maar vanuit het EPD/ECD wordt geopend, moet het openen van het EVS de focus hebben van de geselecteerde patiënt vanuit het EPD/ECD. De gebruiker hoeft daarmee bij het opstarten van Het EVS niet opnieuw te zoeken op de betreffende patiënt. </t>
  </si>
  <si>
    <t>Omschrijving</t>
  </si>
  <si>
    <t xml:space="preserve">
Het EVS voorziet in een gestandaardiseerde API om gegevens van het toedieningsregister aan te leveren aan het dataplatform van GGD GHOR Nederland. 
</t>
  </si>
  <si>
    <t xml:space="preserve">
Het EVS voorziet in een gestandaardiseerde API om medicatieoverzichten aan te leveren aan het dataplatform van GGD GHOR Nederland. 
</t>
  </si>
  <si>
    <t xml:space="preserve">
Alle data blijft te allen tijde eigendom van de GGD’en die de data hebben ingevoerd. Opdrachtnemer is bij beëindiging van de Overeenkomst  en afwikkeling van de dienstverlening verplicht alle data in gestandaardiseerde, digitaal verwerkbare formaten worden  aangeleverd, inclusief documentatie van de structuur en deze levering tegen aanvaardbare (inspannings-) kosten uit te voeren en over te dragen aan opdrachtgever of de GGD-organisatie waartoe de betreffende data behoort.
</t>
  </si>
  <si>
    <t xml:space="preserve">
Het is voor de gebruiker zowel tekstueel als visueel duidelijk in welke omgeving de gebruiker werkt (onderscheid tussen test/acceptatie en productie).
</t>
  </si>
  <si>
    <t xml:space="preserve">
Het EVS verzekert segmentering in regio’s, zodat gebruikers van een GGD alleen de gegevens van hun eigen regio zien. Indien een regio inzicht moet hebben in de gegevens van een andere regio, dan is er:
1. Expliciete toestemming verleend door de betreffende patiënt en de toestemming is in de oplossing geregistreerd. 
2. De transactie specifiek gelogd in het de audit-log en een automatische signalering uitgegeven
</t>
  </si>
  <si>
    <t xml:space="preserve">
Het EVS bevat behalve de gegevenskoppelingen en de mogelijkheid om burgers een afschrift van hun dossier te geven geen exportmogelijkheden voor gebruikers. Het is voor gebruikers niet mogelijk (of de mogelijkheid die er is kan door beheerders worden geblokkeerd) om gegevens van meer dan één patiënt tegelijk uit het systeem te exporteren op welke manier dan ook. 
</t>
  </si>
  <si>
    <t xml:space="preserve">
Wanneer het EVS gekoppeld wordt aan een EPD/ECD, dient het EPD/ECD als bronsysteem voor de patiëntgegevens te fungeren. Nieuwe/verwijderde patiëntendossiers moeten automatisch gesynchroniseerd worden in het EVS. Patiënten hoeven hierdoor niet handmatig in het EVS aangemaakt te worden. Uitgangspunt is 'eenmalige vastlegging, meervoudig gebruik'. 
</t>
  </si>
  <si>
    <t xml:space="preserve">
Het EVS geeft gebruikers, zowel de voorschrijvend arts als de verstrekkende verpleegkundige, te allen tijde toegang tot een automatisch geüpdatete Actueel medicatieoverzicht (AMO). In dit medicatieoverzicht staat zowel de intern als extern voorgeschreven medicatie. 
</t>
  </si>
  <si>
    <t xml:space="preserve">
Voorschrijven van medicatie aan anonieme cliënten (zonder BSN) moet mogelijk zijn.
Toelichting: op basis van anonimiseren clientrecord door het invoeren van slechts één of enkele unieke alfanumerieke of numerieke (dummy)persoonsgegeven, en zonder gebruik LSP voor opvragingen en berichtuitwisseling met de apotheek. In geen geval door gebruik van een bestaande BSN van 'iemand anders'.
Er zijn vier categorieën van patiënten 'zonder' BSN:
Mensen met BSN of ander identificatienr die anoniem willen blijven;
Mensen zonder BSN maar met V-nummer;
Mensen zonder BSN maar met een COA-zorgnummer (=polisnummer zorgverzekering);
Mensen zonder BSN en zonder V nummer.
</t>
  </si>
  <si>
    <t xml:space="preserve">
Het EVS biedt de mogelijkheid om foutieve registraties door de GGD’en te laten corrigeren (evt. met breaking-the-glass).
</t>
  </si>
  <si>
    <t xml:space="preserve">
De EPD/ECD's van meerdere Zorgaanbieders binnen de GGD'en moeten gelijktijdig aan het EVS gekoppeld kunnen worden.
</t>
  </si>
  <si>
    <t xml:space="preserve">
Het EVS voorziet in de mogelijkheid tot mandatering op het LSP door een benoemde hoofdbehandelaar. Hiertoe beschikt het EVS  over de juiste LSP-tokens, bijv. op basis van Zorg-ID. 
</t>
  </si>
  <si>
    <t xml:space="preserve">
Bij sommige voorgeschreven medicaties is het vastleggen van de indicatie een verplichting (zodat de apotheek de doseercontrole op specifieke indicaties kan doen). Hierin moet het EVS voorzien (vastleggen indicatie).
</t>
  </si>
  <si>
    <t xml:space="preserve">
Het EVS moet in staat zijn gegevens uit eerder gebruikte EVS-software (bijvoorbeeld het EVS  van Synaps) te importeren. Hierbij gaat het om imports in een gezamenlijk (opdrachtgever &amp; opdrachtnemer) te definiëren bestands-formaat.
</t>
  </si>
  <si>
    <t xml:space="preserve">
Verstrekkingen kunnen ook in de toekomst plaatsvinden. Vooruit verstrekken t.b.v. vakantie, mogelijkheid tot opgeven van reden voor vooruit verstrekking.
</t>
  </si>
  <si>
    <t xml:space="preserve">
Zoeken op medicatierecords is mogelijk o.b.v. verschillende losse zoektermen of combinaties daarvan: Minimaal op naam (met aanvullend eventueel voorletters), adres, woonplaats, geboortedatum, geslacht, BSN
</t>
  </si>
  <si>
    <t xml:space="preserve">
Het naamveld staat ook cijfers toe (in geval van anonieme patiënten worden wel eens cijfers gebruikt).
</t>
  </si>
  <si>
    <t xml:space="preserve">
Opdrachtnemer realiseert tijdens de implementatiefase een koppeling van de servicemanagementtool van Opdrachtgever met servicemanagementtool van opdrachtnemer. Deze koppeling dient tijdens de implementatiefase te worden gerealiseerd. Opdrachtgever maakt gebruik van op dit moment gebruik van TopDesk. Deze koppeling wordt gebruikt voor het doorgeven van incidenten en voor operationele communicatie over deze incidenten.
</t>
  </si>
  <si>
    <t>De prioriteit die de eis of wens voor GGD GHOR Nederland heeft. Er zijn drie prioriteiten:
- E: Eis: Functionele eisen moeten uiterlijk op de dag van ingebruikname onderdeel uitmaken van de geleverde dienst.
- WA: Wens van het type 'Should have'
- WB: Wens van het type 'Could have'</t>
  </si>
  <si>
    <t xml:space="preserve">
Het EVS ondersteunt authenticatie d.m.v. Single Sign On (SSO) bij de gekoppelde ECD's/EPD's.
</t>
  </si>
  <si>
    <t>Het EVS ondersteunt authenticatie op de webinterface via The Identity Hub van Opdrachtgever. Inrichting van de koppeling met The Identity Hub is onderdeel van de opdracht.</t>
  </si>
  <si>
    <t>Uw reactie op de wensen wordt als volgt gewaardeerd:
- Voor een wens van het type 'WA' ontvangt u maximaal 3 punten
- Voor een wens van het type 'WB' ontvangt u maximaal 1 punt.
- De score per wens wordt getoond in kolom H.
- Er zijn in totaal 26 wensen van type 'WA' en 19 wensen van type 'WB'. De maximale score is daarom 97.</t>
  </si>
  <si>
    <t xml:space="preserve">De module Voorraadbeheer beschikt over de volgende mogelijkheden:
•	Voorraadbeheer over meerdere locaties heen c.q. kunnen uitwisselen tussen locaties;
•	Rapportagefunctie met mogelijkheid tot voorraadtelling en filteren op afwijkingen per maand per locatie;
•	Registratie van batchnummers per medicatie;
•	Registratie van houdbaarheidsdatum per medicatie;
•	Notificatiefunctie bij ondergrens voorraad en bij naderen vervaldatum (instelbaar);
•	Registratie van bestellingen;
•	Registratie van toegediende medicatie (batchnummer, hoeveelheid, etc.) op clientniveau;
•	Mogelijkheid tot registreren van een nieuw type medicatie
</t>
  </si>
  <si>
    <t>Aantal</t>
  </si>
  <si>
    <t>Score gewogen</t>
  </si>
  <si>
    <t>Requirements</t>
  </si>
  <si>
    <t>Score ongewogen</t>
  </si>
  <si>
    <t>Naam Inschrijver:</t>
  </si>
  <si>
    <t>Naam rechtsgeldige vertegenwoordiger:</t>
  </si>
  <si>
    <t>Datum:</t>
  </si>
  <si>
    <r>
      <t xml:space="preserve">
Opdrachtnemer heeft een bewustwordingscampagne voor het personeel van de eigen organisatie met betrekking tot de toepasselijke beleidsregels, processen en procedures. Opdrachtnemer geeft hier blijk van door vier (4)  bewijsstukken aan te leveren waaruit blijkt dat er actief aan bewustwording op deze thema's wordt voldaan.
</t>
    </r>
    <r>
      <rPr>
        <b/>
        <u/>
        <sz val="10"/>
        <color rgb="FFFF0000"/>
        <rFont val="Calibri"/>
        <family val="2"/>
      </rPr>
      <t>De bewijsmiddelen dienen bij inschrijving te worden ingediend onder 'overige documenten' op het aanbestedingsplatform.</t>
    </r>
    <r>
      <rPr>
        <sz val="10"/>
        <rFont val="Calibri"/>
        <family val="2"/>
      </rPr>
      <t xml:space="preserve">
</t>
    </r>
  </si>
  <si>
    <r>
      <t xml:space="preserve">
Opdrachtnemer heeft aantoonbaar maatregelen genomen om de impact van DDOS tegen te gaan. Opdrachtnemer maakt dit aantoonbaar door een korte omschrijving aan te leveren (max. 0,5 A4) van de genomen maatregel.
</t>
    </r>
    <r>
      <rPr>
        <b/>
        <u/>
        <sz val="10"/>
        <color rgb="FFFF0000"/>
        <rFont val="Calibri"/>
        <family val="2"/>
      </rPr>
      <t>Het bewijsmiddel dient bij inschrijving te worden ingediend onder 'overige documenten' op het aanbestedingsplatform.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</si>
</sst>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0"/>
      <color theme="1"/>
      <name val="Century Gothic"/>
      <family val="2"/>
    </font>
    <font>
      <sz val="10"/>
      <color theme="1"/>
      <name val="Calibri"/>
      <family val="2"/>
      <scheme val="minor"/>
    </font>
    <font>
      <sz val="10"/>
      <name val="Calibri"/>
      <family val="2"/>
      <scheme val="minor"/>
    </font>
    <font>
      <b/>
      <sz val="11"/>
      <color rgb="FFFFFFFF"/>
      <name val="Calibri"/>
      <family val="2"/>
      <charset val="1"/>
    </font>
    <font>
      <sz val="8"/>
      <name val="Calibri"/>
      <family val="2"/>
      <scheme val="minor"/>
    </font>
    <font>
      <b/>
      <sz val="10"/>
      <color theme="1"/>
      <name val="Calibri"/>
      <family val="2"/>
      <scheme val="minor"/>
    </font>
    <font>
      <b/>
      <sz val="10"/>
      <color theme="0"/>
      <name val="Century Gothic"/>
      <family val="2"/>
    </font>
    <font>
      <b/>
      <sz val="20"/>
      <color theme="1"/>
      <name val="Calibri"/>
      <family val="2"/>
      <scheme val="minor"/>
    </font>
    <font>
      <sz val="20"/>
      <color theme="1"/>
      <name val="Calibri"/>
      <family val="2"/>
      <scheme val="minor"/>
    </font>
    <font>
      <b/>
      <sz val="10"/>
      <color theme="0"/>
      <name val="Calibri"/>
      <family val="2"/>
      <scheme val="minor"/>
    </font>
    <font>
      <sz val="10"/>
      <color rgb="FF444444"/>
      <name val="Century Gothic"/>
      <family val="2"/>
    </font>
    <font>
      <sz val="10"/>
      <color rgb="FF4B4B4D"/>
      <name val="Century Gothic"/>
      <family val="2"/>
    </font>
    <font>
      <b/>
      <sz val="10"/>
      <color theme="0"/>
      <name val="Calibri"/>
      <family val="2"/>
    </font>
    <font>
      <sz val="10"/>
      <color theme="0"/>
      <name val="Calibri"/>
      <family val="2"/>
    </font>
    <font>
      <sz val="10"/>
      <color theme="1"/>
      <name val="Calibri"/>
      <family val="2"/>
    </font>
    <font>
      <sz val="10"/>
      <name val="Calibri"/>
      <family val="2"/>
    </font>
    <font>
      <b/>
      <sz val="10"/>
      <name val="Calibri"/>
      <family val="2"/>
    </font>
    <font>
      <sz val="10"/>
      <color rgb="FF000000"/>
      <name val="Calibri"/>
      <family val="2"/>
    </font>
    <font>
      <i/>
      <sz val="10"/>
      <color rgb="FF000000"/>
      <name val="Calibri"/>
      <family val="2"/>
    </font>
    <font>
      <i/>
      <sz val="10"/>
      <name val="Calibri"/>
      <family val="2"/>
    </font>
    <font>
      <sz val="10"/>
      <name val="Calibri"/>
      <family val="2"/>
    </font>
    <font>
      <sz val="10"/>
      <color theme="1"/>
      <name val="Calibri"/>
      <family val="2"/>
    </font>
    <font>
      <sz val="10"/>
      <color rgb="FF000000"/>
      <name val="Calibri"/>
      <family val="2"/>
    </font>
    <font>
      <b/>
      <sz val="10"/>
      <color rgb="FFFFFFFF"/>
      <name val="Calibri"/>
      <family val="2"/>
    </font>
    <font>
      <sz val="9"/>
      <color theme="1"/>
      <name val="Arial"/>
      <family val="2"/>
    </font>
    <font>
      <b/>
      <u/>
      <sz val="10"/>
      <color rgb="FFFF0000"/>
      <name val="Calibri"/>
      <family val="2"/>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A5A5A5"/>
        <bgColor rgb="FFC0C0C0"/>
      </patternFill>
    </fill>
    <fill>
      <patternFill patternType="solid">
        <fgColor theme="4" tint="-0.249977111117893"/>
        <bgColor indexed="64"/>
      </patternFill>
    </fill>
    <fill>
      <patternFill patternType="solid">
        <fgColor rgb="FFFFFFFF"/>
        <bgColor rgb="FF000000"/>
      </patternFill>
    </fill>
    <fill>
      <patternFill patternType="solid">
        <fgColor rgb="FF000099"/>
        <bgColor indexed="64"/>
      </patternFill>
    </fill>
    <fill>
      <patternFill patternType="solid">
        <fgColor rgb="FF92D050"/>
        <bgColor indexed="64"/>
      </patternFill>
    </fill>
    <fill>
      <patternFill patternType="solid">
        <fgColor rgb="FFFFFF00"/>
        <bgColor indexed="64"/>
      </patternFill>
    </fill>
  </fills>
  <borders count="18">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auto="1"/>
      </left>
      <right/>
      <top style="thin">
        <color auto="1"/>
      </top>
      <bottom style="dashed">
        <color auto="1"/>
      </bottom>
      <diagonal/>
    </border>
    <border>
      <left/>
      <right style="thin">
        <color auto="1"/>
      </right>
      <top style="thin">
        <color auto="1"/>
      </top>
      <bottom style="dashed">
        <color auto="1"/>
      </bottom>
      <diagonal/>
    </border>
    <border>
      <left style="thin">
        <color auto="1"/>
      </left>
      <right style="thin">
        <color auto="1"/>
      </right>
      <top style="thin">
        <color auto="1"/>
      </top>
      <bottom style="dashed">
        <color auto="1"/>
      </bottom>
      <diagonal/>
    </border>
    <border>
      <left style="thin">
        <color auto="1"/>
      </left>
      <right/>
      <top style="dashed">
        <color auto="1"/>
      </top>
      <bottom style="dashed">
        <color auto="1"/>
      </bottom>
      <diagonal/>
    </border>
    <border>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style="thin">
        <color auto="1"/>
      </left>
      <right style="thin">
        <color auto="1"/>
      </right>
      <top style="dashed">
        <color auto="1"/>
      </top>
      <bottom/>
      <diagonal/>
    </border>
    <border>
      <left/>
      <right/>
      <top style="dashed">
        <color auto="1"/>
      </top>
      <bottom style="thin">
        <color auto="1"/>
      </bottom>
      <diagonal/>
    </border>
  </borders>
  <cellStyleXfs count="2">
    <xf numFmtId="0" fontId="0" fillId="0" borderId="0"/>
    <xf numFmtId="0" fontId="4" fillId="4" borderId="1" applyProtection="0"/>
  </cellStyleXfs>
  <cellXfs count="119">
    <xf numFmtId="0" fontId="0" fillId="0" borderId="0" xfId="0"/>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2" fillId="0" borderId="2" xfId="0" applyFont="1" applyBorder="1" applyAlignment="1">
      <alignment vertical="top" wrapText="1"/>
    </xf>
    <xf numFmtId="0" fontId="2" fillId="0" borderId="2" xfId="0" applyFont="1" applyBorder="1" applyAlignment="1">
      <alignment horizontal="left" vertical="top" wrapText="1"/>
    </xf>
    <xf numFmtId="0" fontId="3" fillId="0" borderId="2" xfId="0" applyFont="1" applyBorder="1" applyAlignment="1">
      <alignment horizontal="left" vertical="top" wrapText="1"/>
    </xf>
    <xf numFmtId="0" fontId="7" fillId="5" borderId="2" xfId="0" applyFont="1" applyFill="1" applyBorder="1" applyAlignment="1">
      <alignment vertical="center" wrapText="1"/>
    </xf>
    <xf numFmtId="0" fontId="7" fillId="5" borderId="2" xfId="0" applyFont="1" applyFill="1" applyBorder="1" applyAlignment="1">
      <alignment horizontal="center" vertical="center"/>
    </xf>
    <xf numFmtId="0" fontId="7" fillId="5" borderId="2" xfId="0" applyFont="1" applyFill="1" applyBorder="1"/>
    <xf numFmtId="0" fontId="1" fillId="0" borderId="0" xfId="0" applyFont="1"/>
    <xf numFmtId="0" fontId="1" fillId="0" borderId="2" xfId="0" applyFont="1" applyBorder="1" applyAlignment="1">
      <alignment horizontal="center" vertical="center"/>
    </xf>
    <xf numFmtId="0" fontId="1" fillId="0" borderId="2" xfId="0" applyFont="1" applyBorder="1"/>
    <xf numFmtId="0" fontId="12" fillId="6" borderId="2" xfId="0" applyFont="1" applyFill="1" applyBorder="1" applyAlignment="1">
      <alignment horizontal="left" vertical="center" wrapText="1" readingOrder="1"/>
    </xf>
    <xf numFmtId="0" fontId="1" fillId="0" borderId="2" xfId="0" applyFont="1" applyBorder="1" applyAlignment="1">
      <alignment horizontal="center"/>
    </xf>
    <xf numFmtId="0" fontId="1" fillId="0" borderId="2" xfId="0" applyFont="1" applyBorder="1" applyAlignment="1">
      <alignment wrapText="1"/>
    </xf>
    <xf numFmtId="0" fontId="13" fillId="7" borderId="0" xfId="0" applyFont="1" applyFill="1"/>
    <xf numFmtId="0" fontId="14" fillId="7" borderId="0" xfId="0" applyFont="1" applyFill="1" applyAlignment="1">
      <alignment horizontal="left"/>
    </xf>
    <xf numFmtId="0" fontId="14" fillId="7" borderId="0" xfId="0" applyFont="1" applyFill="1" applyAlignment="1">
      <alignment vertical="center" wrapText="1"/>
    </xf>
    <xf numFmtId="0" fontId="14" fillId="7" borderId="0" xfId="0" applyFont="1" applyFill="1"/>
    <xf numFmtId="0" fontId="15" fillId="0" borderId="0" xfId="0" applyFont="1"/>
    <xf numFmtId="0" fontId="15" fillId="3" borderId="0" xfId="0" applyFont="1" applyFill="1" applyAlignment="1">
      <alignment horizontal="left" vertical="top" wrapText="1"/>
    </xf>
    <xf numFmtId="0" fontId="15" fillId="3" borderId="0" xfId="0" applyFont="1" applyFill="1" applyAlignment="1">
      <alignment horizontal="left" vertical="top"/>
    </xf>
    <xf numFmtId="0" fontId="15" fillId="0" borderId="0" xfId="0" applyFont="1" applyAlignment="1">
      <alignment horizontal="left" vertical="top" wrapText="1"/>
    </xf>
    <xf numFmtId="0" fontId="14" fillId="0" borderId="0" xfId="0" applyFont="1"/>
    <xf numFmtId="0" fontId="16" fillId="3" borderId="0" xfId="0" applyFont="1" applyFill="1"/>
    <xf numFmtId="0" fontId="16" fillId="3" borderId="0" xfId="0" applyFont="1" applyFill="1" applyAlignment="1">
      <alignment horizontal="left"/>
    </xf>
    <xf numFmtId="0" fontId="15" fillId="3" borderId="0" xfId="0" applyFont="1" applyFill="1"/>
    <xf numFmtId="0" fontId="15" fillId="3" borderId="0" xfId="0" applyFont="1" applyFill="1" applyAlignment="1">
      <alignment horizontal="left"/>
    </xf>
    <xf numFmtId="0" fontId="15" fillId="3" borderId="0" xfId="0" applyFont="1" applyFill="1" applyAlignment="1">
      <alignment vertical="center" wrapText="1"/>
    </xf>
    <xf numFmtId="0" fontId="17" fillId="2" borderId="2" xfId="0" applyFont="1" applyFill="1" applyBorder="1" applyAlignment="1">
      <alignment horizontal="center" wrapText="1"/>
    </xf>
    <xf numFmtId="0" fontId="17" fillId="2" borderId="2" xfId="0" applyFont="1" applyFill="1" applyBorder="1" applyAlignment="1">
      <alignment horizontal="left" wrapText="1"/>
    </xf>
    <xf numFmtId="0" fontId="15" fillId="0" borderId="2" xfId="0" applyFont="1" applyBorder="1"/>
    <xf numFmtId="0" fontId="15" fillId="0" borderId="2" xfId="0" applyFont="1" applyBorder="1" applyAlignment="1">
      <alignment horizontal="left" wrapText="1"/>
    </xf>
    <xf numFmtId="0" fontId="18" fillId="0" borderId="2" xfId="0" applyFont="1" applyBorder="1" applyAlignment="1">
      <alignment vertical="center" wrapText="1"/>
    </xf>
    <xf numFmtId="0" fontId="15" fillId="0" borderId="2" xfId="0" applyFont="1" applyBorder="1" applyAlignment="1">
      <alignment wrapText="1"/>
    </xf>
    <xf numFmtId="0" fontId="15" fillId="0" borderId="2" xfId="0" applyFont="1" applyBorder="1" applyAlignment="1" applyProtection="1">
      <alignment wrapText="1"/>
      <protection locked="0"/>
    </xf>
    <xf numFmtId="0" fontId="15" fillId="0" borderId="2" xfId="0" applyFont="1" applyBorder="1" applyAlignment="1">
      <alignment horizontal="center" wrapText="1"/>
    </xf>
    <xf numFmtId="0" fontId="15" fillId="0" borderId="2" xfId="0" applyFont="1" applyBorder="1" applyAlignment="1">
      <alignment vertical="center" wrapText="1"/>
    </xf>
    <xf numFmtId="0" fontId="16" fillId="0" borderId="2" xfId="0" applyFont="1" applyBorder="1" applyAlignment="1">
      <alignment horizontal="left" wrapText="1"/>
    </xf>
    <xf numFmtId="0" fontId="18" fillId="0" borderId="2" xfId="0" applyFont="1" applyBorder="1" applyAlignment="1">
      <alignment horizontal="left" wrapText="1"/>
    </xf>
    <xf numFmtId="0" fontId="16" fillId="3" borderId="2" xfId="0" applyFont="1" applyFill="1" applyBorder="1" applyAlignment="1">
      <alignment horizontal="left" wrapText="1"/>
    </xf>
    <xf numFmtId="0" fontId="15" fillId="0" borderId="2" xfId="0" applyFont="1" applyBorder="1" applyAlignment="1">
      <alignment horizontal="left" vertical="center" wrapText="1"/>
    </xf>
    <xf numFmtId="0" fontId="16" fillId="0" borderId="2" xfId="0" applyFont="1" applyBorder="1" applyAlignment="1">
      <alignment horizontal="left" vertical="center" wrapText="1"/>
    </xf>
    <xf numFmtId="0" fontId="15" fillId="0" borderId="2" xfId="0" applyFont="1" applyBorder="1" applyAlignment="1">
      <alignment horizontal="left"/>
    </xf>
    <xf numFmtId="0" fontId="15" fillId="0" borderId="0" xfId="0" applyFont="1" applyAlignment="1">
      <alignment horizontal="left"/>
    </xf>
    <xf numFmtId="0" fontId="18" fillId="0" borderId="2" xfId="0" applyFont="1" applyBorder="1" applyAlignment="1">
      <alignment horizontal="left" vertical="center" wrapText="1"/>
    </xf>
    <xf numFmtId="0" fontId="18" fillId="0" borderId="2" xfId="0" applyFont="1" applyBorder="1" applyAlignment="1">
      <alignment horizontal="left"/>
    </xf>
    <xf numFmtId="0" fontId="16" fillId="0" borderId="2" xfId="0" applyFont="1" applyBorder="1" applyAlignment="1">
      <alignment horizontal="left"/>
    </xf>
    <xf numFmtId="0" fontId="18" fillId="0" borderId="4" xfId="0" applyFont="1" applyBorder="1" applyAlignment="1">
      <alignment vertical="center" wrapText="1"/>
    </xf>
    <xf numFmtId="0" fontId="18" fillId="0" borderId="3" xfId="0" applyFont="1" applyBorder="1" applyAlignment="1">
      <alignment vertical="center" wrapText="1"/>
    </xf>
    <xf numFmtId="0" fontId="18" fillId="0" borderId="2" xfId="0" applyFont="1" applyBorder="1" applyAlignment="1">
      <alignment wrapText="1"/>
    </xf>
    <xf numFmtId="0" fontId="15" fillId="0" borderId="3" xfId="0" applyFont="1" applyBorder="1" applyAlignment="1">
      <alignment vertical="center" wrapText="1"/>
    </xf>
    <xf numFmtId="0" fontId="15" fillId="0" borderId="3" xfId="0" applyFont="1" applyBorder="1" applyAlignment="1">
      <alignment horizontal="left" wrapText="1"/>
    </xf>
    <xf numFmtId="0" fontId="15" fillId="0" borderId="5" xfId="0" applyFont="1" applyBorder="1" applyAlignment="1">
      <alignment horizontal="left" wrapText="1"/>
    </xf>
    <xf numFmtId="0" fontId="21" fillId="0" borderId="2" xfId="0" applyFont="1" applyBorder="1" applyAlignment="1">
      <alignment horizontal="left" wrapText="1"/>
    </xf>
    <xf numFmtId="0" fontId="16" fillId="0" borderId="3" xfId="0" applyFont="1" applyBorder="1" applyAlignment="1">
      <alignment horizontal="left" wrapText="1"/>
    </xf>
    <xf numFmtId="0" fontId="22" fillId="0" borderId="2" xfId="0" applyFont="1" applyBorder="1" applyAlignment="1">
      <alignment horizontal="left" wrapText="1"/>
    </xf>
    <xf numFmtId="0" fontId="21" fillId="0" borderId="3" xfId="0" applyFont="1" applyBorder="1" applyAlignment="1">
      <alignment horizontal="left" wrapText="1"/>
    </xf>
    <xf numFmtId="0" fontId="15" fillId="0" borderId="3" xfId="0" applyFont="1" applyBorder="1" applyAlignment="1">
      <alignment horizontal="left"/>
    </xf>
    <xf numFmtId="0" fontId="18" fillId="0" borderId="3" xfId="0" applyFont="1" applyBorder="1" applyAlignment="1">
      <alignment horizontal="left" wrapText="1"/>
    </xf>
    <xf numFmtId="0" fontId="15" fillId="0" borderId="7" xfId="0" applyFont="1" applyBorder="1" applyAlignment="1">
      <alignment horizontal="left" wrapText="1"/>
    </xf>
    <xf numFmtId="0" fontId="16" fillId="0" borderId="2" xfId="0" applyFont="1" applyBorder="1" applyAlignment="1">
      <alignment vertical="center" wrapText="1"/>
    </xf>
    <xf numFmtId="0" fontId="16" fillId="0" borderId="3" xfId="0" applyFont="1" applyBorder="1" applyAlignment="1">
      <alignment horizontal="left" vertical="center" wrapText="1"/>
    </xf>
    <xf numFmtId="0" fontId="18" fillId="0" borderId="3" xfId="0" applyFont="1" applyBorder="1" applyAlignment="1">
      <alignment horizontal="left" vertical="center" wrapText="1"/>
    </xf>
    <xf numFmtId="0" fontId="15" fillId="0" borderId="6" xfId="0" applyFont="1" applyBorder="1" applyAlignment="1">
      <alignment horizontal="left" wrapText="1"/>
    </xf>
    <xf numFmtId="0" fontId="18" fillId="0" borderId="5" xfId="0" applyFont="1" applyBorder="1" applyAlignment="1">
      <alignment horizontal="left" wrapText="1"/>
    </xf>
    <xf numFmtId="0" fontId="18" fillId="0" borderId="4" xfId="0" applyFont="1" applyBorder="1" applyAlignment="1">
      <alignment horizontal="left" wrapText="1"/>
    </xf>
    <xf numFmtId="0" fontId="16" fillId="3" borderId="6" xfId="0" applyFont="1" applyFill="1" applyBorder="1" applyAlignment="1">
      <alignment horizontal="left" wrapText="1"/>
    </xf>
    <xf numFmtId="0" fontId="18" fillId="0" borderId="5" xfId="0" applyFont="1" applyBorder="1" applyAlignment="1">
      <alignment vertical="center" wrapText="1"/>
    </xf>
    <xf numFmtId="0" fontId="16" fillId="0" borderId="4" xfId="0" applyFont="1" applyBorder="1" applyAlignment="1">
      <alignment horizontal="left" vertical="center" wrapText="1"/>
    </xf>
    <xf numFmtId="0" fontId="15" fillId="0" borderId="6" xfId="0" applyFont="1" applyBorder="1" applyAlignment="1">
      <alignment horizontal="left" vertical="center" wrapText="1"/>
    </xf>
    <xf numFmtId="0" fontId="15" fillId="0" borderId="3" xfId="0" applyFont="1" applyBorder="1"/>
    <xf numFmtId="0" fontId="15" fillId="0" borderId="3" xfId="0" applyFont="1" applyBorder="1" applyAlignment="1">
      <alignment horizontal="left" vertical="center" wrapText="1"/>
    </xf>
    <xf numFmtId="0" fontId="23" fillId="0" borderId="2" xfId="0" quotePrefix="1" applyFont="1" applyBorder="1" applyAlignment="1">
      <alignment vertical="center" wrapText="1"/>
    </xf>
    <xf numFmtId="0" fontId="23" fillId="0" borderId="2" xfId="0" applyFont="1" applyBorder="1" applyAlignment="1">
      <alignment horizontal="left" vertical="center" wrapText="1"/>
    </xf>
    <xf numFmtId="0" fontId="10" fillId="7" borderId="2" xfId="0" applyFont="1" applyFill="1" applyBorder="1" applyAlignment="1">
      <alignment horizontal="center" vertical="center" wrapText="1"/>
    </xf>
    <xf numFmtId="0" fontId="24" fillId="7" borderId="2" xfId="0" applyFont="1" applyFill="1" applyBorder="1" applyAlignment="1">
      <alignment horizontal="center" vertical="center" wrapText="1"/>
    </xf>
    <xf numFmtId="0" fontId="24" fillId="7" borderId="2" xfId="0" applyFont="1" applyFill="1" applyBorder="1" applyAlignment="1">
      <alignment horizontal="center" wrapText="1"/>
    </xf>
    <xf numFmtId="0" fontId="15" fillId="9" borderId="2" xfId="0" applyFont="1" applyFill="1" applyBorder="1" applyAlignment="1" applyProtection="1">
      <alignment wrapText="1"/>
      <protection locked="0"/>
    </xf>
    <xf numFmtId="0" fontId="15" fillId="0" borderId="2" xfId="0" applyFont="1" applyBorder="1" applyAlignment="1" applyProtection="1">
      <alignment horizontal="center" wrapText="1"/>
      <protection locked="0"/>
    </xf>
    <xf numFmtId="0" fontId="18" fillId="0" borderId="2" xfId="0" applyFont="1" applyBorder="1" applyAlignment="1" applyProtection="1">
      <alignment wrapText="1"/>
      <protection locked="0"/>
    </xf>
    <xf numFmtId="0" fontId="15" fillId="0" borderId="3" xfId="0" applyFont="1" applyBorder="1" applyAlignment="1" applyProtection="1">
      <alignment wrapText="1"/>
      <protection locked="0"/>
    </xf>
    <xf numFmtId="0" fontId="15" fillId="0" borderId="6" xfId="0" applyFont="1" applyBorder="1" applyAlignment="1" applyProtection="1">
      <alignment wrapText="1"/>
      <protection locked="0"/>
    </xf>
    <xf numFmtId="0" fontId="16" fillId="0" borderId="2" xfId="0" applyFont="1" applyBorder="1" applyAlignment="1" applyProtection="1">
      <alignment wrapText="1"/>
      <protection locked="0"/>
    </xf>
    <xf numFmtId="0" fontId="16" fillId="0" borderId="0" xfId="0" applyFont="1" applyAlignment="1">
      <alignment wrapText="1"/>
    </xf>
    <xf numFmtId="0" fontId="15" fillId="0" borderId="0" xfId="0" applyFont="1" applyAlignment="1">
      <alignment wrapText="1"/>
    </xf>
    <xf numFmtId="0" fontId="22" fillId="0" borderId="0" xfId="0" applyFont="1" applyAlignment="1">
      <alignment wrapText="1"/>
    </xf>
    <xf numFmtId="0" fontId="15" fillId="0" borderId="0" xfId="0" applyFont="1" applyAlignment="1">
      <alignment horizontal="left" wrapText="1"/>
    </xf>
    <xf numFmtId="0" fontId="16" fillId="0" borderId="0" xfId="0" applyFont="1" applyAlignment="1">
      <alignment horizontal="left" wrapText="1"/>
    </xf>
    <xf numFmtId="0" fontId="16" fillId="0" borderId="0" xfId="0" applyFont="1" applyAlignment="1">
      <alignment horizontal="left"/>
    </xf>
    <xf numFmtId="0" fontId="13" fillId="7" borderId="2" xfId="0" applyFont="1" applyFill="1" applyBorder="1"/>
    <xf numFmtId="164" fontId="15" fillId="0" borderId="2" xfId="0" applyNumberFormat="1" applyFont="1" applyBorder="1"/>
    <xf numFmtId="164" fontId="15" fillId="8" borderId="2" xfId="0" applyNumberFormat="1" applyFont="1" applyFill="1" applyBorder="1"/>
    <xf numFmtId="164" fontId="15" fillId="3" borderId="0" xfId="0" applyNumberFormat="1" applyFont="1" applyFill="1"/>
    <xf numFmtId="0" fontId="25" fillId="3" borderId="8" xfId="0" applyFont="1" applyFill="1" applyBorder="1"/>
    <xf numFmtId="0" fontId="25" fillId="3" borderId="9" xfId="0" applyFont="1" applyFill="1" applyBorder="1"/>
    <xf numFmtId="0" fontId="25" fillId="9" borderId="10" xfId="0" applyFont="1" applyFill="1" applyBorder="1" applyProtection="1">
      <protection locked="0"/>
    </xf>
    <xf numFmtId="0" fontId="25" fillId="3" borderId="11" xfId="0" applyFont="1" applyFill="1" applyBorder="1"/>
    <xf numFmtId="0" fontId="25" fillId="3" borderId="12" xfId="0" applyFont="1" applyFill="1" applyBorder="1"/>
    <xf numFmtId="0" fontId="25" fillId="9" borderId="13" xfId="0" applyFont="1" applyFill="1" applyBorder="1" applyProtection="1">
      <protection locked="0"/>
    </xf>
    <xf numFmtId="0" fontId="25" fillId="3" borderId="14" xfId="0" applyFont="1" applyFill="1" applyBorder="1"/>
    <xf numFmtId="0" fontId="25" fillId="3" borderId="15" xfId="0" applyFont="1" applyFill="1" applyBorder="1"/>
    <xf numFmtId="0" fontId="25" fillId="9" borderId="16" xfId="0" applyFont="1" applyFill="1" applyBorder="1" applyProtection="1">
      <protection locked="0"/>
    </xf>
    <xf numFmtId="0" fontId="25" fillId="3" borderId="17" xfId="0" applyFont="1" applyFill="1" applyBorder="1"/>
    <xf numFmtId="0" fontId="25" fillId="3" borderId="17" xfId="0" applyFont="1" applyFill="1" applyBorder="1" applyProtection="1">
      <protection locked="0"/>
    </xf>
    <xf numFmtId="0" fontId="14" fillId="3" borderId="0" xfId="0" applyFont="1" applyFill="1" applyAlignment="1">
      <alignment horizontal="left"/>
    </xf>
    <xf numFmtId="0" fontId="14" fillId="3" borderId="0" xfId="0" applyFont="1" applyFill="1" applyAlignment="1">
      <alignment vertical="center" wrapText="1"/>
    </xf>
    <xf numFmtId="0" fontId="14" fillId="3" borderId="0" xfId="0" applyFont="1" applyFill="1"/>
    <xf numFmtId="0" fontId="2" fillId="0" borderId="2" xfId="0" applyFont="1" applyBorder="1" applyAlignment="1">
      <alignment vertical="top" wrapText="1"/>
    </xf>
    <xf numFmtId="0" fontId="6" fillId="0" borderId="2" xfId="0" applyFont="1" applyBorder="1" applyAlignment="1">
      <alignment vertical="top" wrapText="1"/>
    </xf>
    <xf numFmtId="0" fontId="8" fillId="0" borderId="2" xfId="0" applyFont="1" applyBorder="1" applyAlignment="1">
      <alignment vertical="top"/>
    </xf>
    <xf numFmtId="0" fontId="9" fillId="0" borderId="2" xfId="0" applyFont="1" applyBorder="1" applyAlignment="1">
      <alignment vertical="top"/>
    </xf>
    <xf numFmtId="0" fontId="6" fillId="0" borderId="2" xfId="0" applyFont="1" applyBorder="1"/>
    <xf numFmtId="0" fontId="2" fillId="0" borderId="2" xfId="0" applyFont="1" applyBorder="1"/>
    <xf numFmtId="0" fontId="2" fillId="0" borderId="2" xfId="0" applyFont="1" applyBorder="1" applyAlignment="1">
      <alignment wrapText="1"/>
    </xf>
    <xf numFmtId="0" fontId="10" fillId="7"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11" fillId="0" borderId="2" xfId="0" applyFont="1" applyBorder="1" applyAlignment="1">
      <alignment horizontal="left" vertical="center" wrapText="1"/>
    </xf>
  </cellXfs>
  <cellStyles count="2">
    <cellStyle name="Excel Built-in Check Cell" xfId="1" xr:uid="{6762A9E6-D78C-45B0-B9AB-9D8C01299CB5}"/>
    <cellStyle name="Standaard" xfId="0" builtinId="0"/>
  </cellStyles>
  <dxfs count="7">
    <dxf>
      <fill>
        <patternFill>
          <bgColor theme="0" tint="-4.9989318521683403E-2"/>
        </patternFill>
      </fill>
    </dxf>
    <dxf>
      <font>
        <color theme="1"/>
      </font>
      <fill>
        <patternFill>
          <bgColor rgb="FFFF0000"/>
        </patternFill>
      </fill>
    </dxf>
    <dxf>
      <fill>
        <patternFill>
          <bgColor rgb="FF92D050"/>
        </patternFill>
      </fill>
    </dxf>
    <dxf>
      <fill>
        <patternFill>
          <bgColor rgb="FFFF0000"/>
        </patternFill>
      </fill>
    </dxf>
    <dxf>
      <font>
        <color theme="1"/>
      </font>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5467350</xdr:colOff>
      <xdr:row>0</xdr:row>
      <xdr:rowOff>0</xdr:rowOff>
    </xdr:from>
    <xdr:to>
      <xdr:col>2</xdr:col>
      <xdr:colOff>6829425</xdr:colOff>
      <xdr:row>0</xdr:row>
      <xdr:rowOff>1352550</xdr:rowOff>
    </xdr:to>
    <xdr:pic>
      <xdr:nvPicPr>
        <xdr:cNvPr id="2" name="Afbeelding 1">
          <a:extLst>
            <a:ext uri="{FF2B5EF4-FFF2-40B4-BE49-F238E27FC236}">
              <a16:creationId xmlns:a16="http://schemas.microsoft.com/office/drawing/2014/main" id="{C1F376F6-A257-2D2E-7244-1C13A9743040}"/>
            </a:ext>
          </a:extLst>
        </xdr:cNvPr>
        <xdr:cNvPicPr>
          <a:picLocks noChangeAspect="1"/>
        </xdr:cNvPicPr>
      </xdr:nvPicPr>
      <xdr:blipFill>
        <a:blip xmlns:r="http://schemas.openxmlformats.org/officeDocument/2006/relationships" r:embed="rId1"/>
        <a:stretch>
          <a:fillRect/>
        </a:stretch>
      </xdr:blipFill>
      <xdr:spPr>
        <a:xfrm>
          <a:off x="7000875" y="0"/>
          <a:ext cx="1362075" cy="13525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D598-B33B-4034-9B97-5B800D1C4623}">
  <dimension ref="A1:C19"/>
  <sheetViews>
    <sheetView topLeftCell="A7" workbookViewId="0">
      <selection activeCell="H3" sqref="H3"/>
    </sheetView>
  </sheetViews>
  <sheetFormatPr defaultColWidth="8.7109375" defaultRowHeight="15" x14ac:dyDescent="0.25"/>
  <cols>
    <col min="1" max="1" width="9.7109375" customWidth="1"/>
    <col min="2" max="2" width="13.28515625" bestFit="1" customWidth="1"/>
    <col min="3" max="3" width="103.42578125" bestFit="1" customWidth="1"/>
  </cols>
  <sheetData>
    <row r="1" spans="1:3" ht="111" customHeight="1" x14ac:dyDescent="0.25">
      <c r="A1" s="110" t="s">
        <v>0</v>
      </c>
      <c r="B1" s="111"/>
      <c r="C1" s="111"/>
    </row>
    <row r="2" spans="1:3" x14ac:dyDescent="0.25">
      <c r="A2" s="112" t="s">
        <v>1</v>
      </c>
      <c r="B2" s="113"/>
      <c r="C2" s="113"/>
    </row>
    <row r="3" spans="1:3" ht="52.5" customHeight="1" x14ac:dyDescent="0.25">
      <c r="A3" s="114" t="s">
        <v>2</v>
      </c>
      <c r="B3" s="113"/>
      <c r="C3" s="113"/>
    </row>
    <row r="4" spans="1:3" x14ac:dyDescent="0.25">
      <c r="A4" s="75" t="s">
        <v>3</v>
      </c>
      <c r="B4" s="75" t="s">
        <v>385</v>
      </c>
      <c r="C4" s="75" t="s">
        <v>4</v>
      </c>
    </row>
    <row r="5" spans="1:3" x14ac:dyDescent="0.25">
      <c r="A5" s="3" t="s">
        <v>5</v>
      </c>
      <c r="B5" s="4" t="s">
        <v>6</v>
      </c>
      <c r="C5" s="3" t="s">
        <v>7</v>
      </c>
    </row>
    <row r="6" spans="1:3" x14ac:dyDescent="0.25">
      <c r="A6" s="3" t="s">
        <v>8</v>
      </c>
      <c r="B6" s="5" t="s">
        <v>9</v>
      </c>
      <c r="C6" s="3" t="s">
        <v>10</v>
      </c>
    </row>
    <row r="7" spans="1:3" x14ac:dyDescent="0.25">
      <c r="A7" s="3" t="s">
        <v>11</v>
      </c>
      <c r="B7" s="5" t="s">
        <v>12</v>
      </c>
      <c r="C7" s="3" t="s">
        <v>13</v>
      </c>
    </row>
    <row r="8" spans="1:3" x14ac:dyDescent="0.25">
      <c r="A8" s="3" t="s">
        <v>14</v>
      </c>
      <c r="B8" s="5" t="s">
        <v>15</v>
      </c>
      <c r="C8" s="3" t="s">
        <v>16</v>
      </c>
    </row>
    <row r="9" spans="1:3" ht="67.5" customHeight="1" x14ac:dyDescent="0.25">
      <c r="A9" s="3" t="s">
        <v>17</v>
      </c>
      <c r="B9" s="5" t="s">
        <v>18</v>
      </c>
      <c r="C9" s="3" t="s">
        <v>404</v>
      </c>
    </row>
    <row r="10" spans="1:3" x14ac:dyDescent="0.25">
      <c r="A10" s="3" t="s">
        <v>19</v>
      </c>
      <c r="B10" s="5" t="s">
        <v>20</v>
      </c>
      <c r="C10" s="3" t="s">
        <v>21</v>
      </c>
    </row>
    <row r="11" spans="1:3" x14ac:dyDescent="0.25">
      <c r="A11" s="3" t="s">
        <v>22</v>
      </c>
      <c r="B11" s="5" t="s">
        <v>23</v>
      </c>
      <c r="C11" s="3" t="s">
        <v>24</v>
      </c>
    </row>
    <row r="12" spans="1:3" x14ac:dyDescent="0.25">
      <c r="A12" s="3" t="s">
        <v>25</v>
      </c>
      <c r="B12" s="5" t="s">
        <v>26</v>
      </c>
      <c r="C12" s="3" t="s">
        <v>27</v>
      </c>
    </row>
    <row r="13" spans="1:3" x14ac:dyDescent="0.25">
      <c r="A13" s="3" t="s">
        <v>28</v>
      </c>
      <c r="B13" s="3" t="s">
        <v>4</v>
      </c>
      <c r="C13" s="3" t="s">
        <v>29</v>
      </c>
    </row>
    <row r="14" spans="1:3" x14ac:dyDescent="0.25">
      <c r="A14" s="109" t="s">
        <v>30</v>
      </c>
      <c r="B14" s="109"/>
      <c r="C14" s="109"/>
    </row>
    <row r="15" spans="1:3" x14ac:dyDescent="0.25">
      <c r="A15" s="115" t="s">
        <v>31</v>
      </c>
      <c r="B15" s="116"/>
      <c r="C15" s="75" t="s">
        <v>32</v>
      </c>
    </row>
    <row r="16" spans="1:3" ht="70.5" customHeight="1" x14ac:dyDescent="0.25">
      <c r="A16" s="108" t="s">
        <v>33</v>
      </c>
      <c r="B16" s="108"/>
      <c r="C16" s="3" t="s">
        <v>34</v>
      </c>
    </row>
    <row r="17" spans="1:3" ht="114.75" customHeight="1" x14ac:dyDescent="0.25">
      <c r="A17" s="108" t="s">
        <v>35</v>
      </c>
      <c r="B17" s="108"/>
      <c r="C17" s="3" t="s">
        <v>36</v>
      </c>
    </row>
    <row r="18" spans="1:3" x14ac:dyDescent="0.25">
      <c r="A18" s="109" t="s">
        <v>37</v>
      </c>
      <c r="B18" s="109"/>
      <c r="C18" s="109"/>
    </row>
    <row r="19" spans="1:3" ht="89.65" customHeight="1" x14ac:dyDescent="0.25">
      <c r="A19" s="108" t="s">
        <v>407</v>
      </c>
      <c r="B19" s="108"/>
      <c r="C19" s="108"/>
    </row>
  </sheetData>
  <mergeCells count="9">
    <mergeCell ref="A17:B17"/>
    <mergeCell ref="A18:C18"/>
    <mergeCell ref="A19:C19"/>
    <mergeCell ref="A1:C1"/>
    <mergeCell ref="A2:C2"/>
    <mergeCell ref="A3:C3"/>
    <mergeCell ref="A14:C14"/>
    <mergeCell ref="A15:B15"/>
    <mergeCell ref="A16:B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7E956-DDD4-4CEA-9238-7982ED3FAE0C}">
  <dimension ref="A1:M130"/>
  <sheetViews>
    <sheetView tabSelected="1" zoomScaleNormal="100" workbookViewId="0">
      <pane ySplit="9" topLeftCell="A10" activePane="bottomLeft" state="frozen"/>
      <selection pane="bottomLeft" activeCell="D5" sqref="D5"/>
    </sheetView>
  </sheetViews>
  <sheetFormatPr defaultColWidth="0" defaultRowHeight="12.75" zeroHeight="1" x14ac:dyDescent="0.2"/>
  <cols>
    <col min="1" max="1" width="7.28515625" style="26" customWidth="1"/>
    <col min="2" max="3" width="18.28515625" style="27" customWidth="1"/>
    <col min="4" max="4" width="81.28515625" style="28" customWidth="1"/>
    <col min="5" max="5" width="17.42578125" style="19" customWidth="1"/>
    <col min="6" max="6" width="15.5703125" style="19" customWidth="1"/>
    <col min="7" max="7" width="16.5703125" style="19" customWidth="1"/>
    <col min="8" max="8" width="15.5703125" style="19" customWidth="1"/>
    <col min="9" max="9" width="48.28515625" style="19" customWidth="1"/>
    <col min="10" max="13" width="0" style="19" hidden="1" customWidth="1"/>
    <col min="14" max="16384" width="9.28515625" style="19" hidden="1"/>
  </cols>
  <sheetData>
    <row r="1" spans="1:13" x14ac:dyDescent="0.2">
      <c r="A1" s="15" t="s">
        <v>38</v>
      </c>
      <c r="B1" s="16"/>
      <c r="C1" s="16"/>
      <c r="D1" s="17"/>
      <c r="E1" s="18"/>
      <c r="F1" s="18"/>
      <c r="G1" s="18"/>
      <c r="H1" s="18"/>
      <c r="I1" s="18"/>
    </row>
    <row r="2" spans="1:13" x14ac:dyDescent="0.2">
      <c r="A2" s="20"/>
      <c r="B2" s="21" t="s">
        <v>367</v>
      </c>
      <c r="C2" s="22"/>
      <c r="D2" s="22"/>
      <c r="E2" s="22"/>
      <c r="F2" s="23"/>
      <c r="G2" s="23"/>
      <c r="H2" s="23"/>
      <c r="I2" s="23"/>
    </row>
    <row r="3" spans="1:13" x14ac:dyDescent="0.2">
      <c r="A3" s="24"/>
      <c r="B3" s="25" t="s">
        <v>39</v>
      </c>
      <c r="C3" s="105"/>
      <c r="D3" s="106"/>
      <c r="E3" s="105"/>
      <c r="F3" s="106"/>
      <c r="G3" s="107"/>
      <c r="H3" s="107"/>
      <c r="I3" s="107"/>
      <c r="J3" s="23"/>
      <c r="K3" s="23"/>
    </row>
    <row r="4" spans="1:13" x14ac:dyDescent="0.2">
      <c r="A4" s="24"/>
      <c r="B4" s="25"/>
      <c r="C4" s="105"/>
      <c r="D4" s="106"/>
      <c r="E4" s="105"/>
      <c r="F4" s="106"/>
      <c r="G4" s="107"/>
      <c r="H4" s="107"/>
      <c r="I4" s="107"/>
      <c r="J4" s="23"/>
      <c r="K4" s="23"/>
    </row>
    <row r="5" spans="1:13" x14ac:dyDescent="0.2">
      <c r="A5" s="24"/>
      <c r="B5" s="94" t="s">
        <v>413</v>
      </c>
      <c r="C5" s="95"/>
      <c r="D5" s="96"/>
      <c r="E5" s="107"/>
      <c r="F5" s="107"/>
      <c r="G5" s="107"/>
      <c r="H5" s="107"/>
      <c r="I5" s="107"/>
    </row>
    <row r="6" spans="1:13" x14ac:dyDescent="0.2">
      <c r="A6" s="24"/>
      <c r="B6" s="97" t="s">
        <v>414</v>
      </c>
      <c r="C6" s="98"/>
      <c r="D6" s="99"/>
      <c r="E6" s="107"/>
      <c r="F6" s="107"/>
      <c r="G6" s="107"/>
      <c r="H6" s="107"/>
      <c r="I6" s="107"/>
    </row>
    <row r="7" spans="1:13" x14ac:dyDescent="0.2">
      <c r="A7" s="24"/>
      <c r="B7" s="100" t="s">
        <v>415</v>
      </c>
      <c r="C7" s="101"/>
      <c r="D7" s="102"/>
      <c r="E7" s="107"/>
      <c r="F7" s="107"/>
      <c r="G7" s="107"/>
      <c r="H7" s="107"/>
      <c r="I7" s="107"/>
    </row>
    <row r="8" spans="1:13" x14ac:dyDescent="0.2">
      <c r="B8" s="103"/>
      <c r="C8" s="103"/>
      <c r="D8" s="104"/>
      <c r="E8" s="26"/>
      <c r="F8" s="26"/>
      <c r="G8" s="26"/>
      <c r="H8" s="26"/>
      <c r="I8" s="26"/>
    </row>
    <row r="9" spans="1:13" s="84" customFormat="1" x14ac:dyDescent="0.2">
      <c r="A9" s="29" t="s">
        <v>40</v>
      </c>
      <c r="B9" s="30" t="s">
        <v>9</v>
      </c>
      <c r="C9" s="30" t="s">
        <v>12</v>
      </c>
      <c r="D9" s="76" t="s">
        <v>15</v>
      </c>
      <c r="E9" s="77" t="s">
        <v>18</v>
      </c>
      <c r="F9" s="77" t="s">
        <v>20</v>
      </c>
      <c r="G9" s="77" t="s">
        <v>23</v>
      </c>
      <c r="H9" s="77" t="s">
        <v>26</v>
      </c>
      <c r="I9" s="77" t="s">
        <v>4</v>
      </c>
    </row>
    <row r="10" spans="1:13" ht="51" x14ac:dyDescent="0.2">
      <c r="A10" s="31">
        <v>1</v>
      </c>
      <c r="B10" s="32" t="s">
        <v>132</v>
      </c>
      <c r="C10" s="32" t="s">
        <v>107</v>
      </c>
      <c r="D10" s="33" t="s">
        <v>145</v>
      </c>
      <c r="E10" s="34" t="s">
        <v>17</v>
      </c>
      <c r="F10" s="78"/>
      <c r="G10" s="34" t="str">
        <f>IF(F10="","",IF(F10="J","Akkoord", IF(F10="N","Niet akkoord")))</f>
        <v/>
      </c>
      <c r="H10" s="34" t="s">
        <v>58</v>
      </c>
      <c r="I10" s="35"/>
      <c r="M10" s="19" t="s">
        <v>44</v>
      </c>
    </row>
    <row r="11" spans="1:13" ht="38.25" x14ac:dyDescent="0.2">
      <c r="A11" s="31">
        <v>2</v>
      </c>
      <c r="B11" s="32" t="s">
        <v>132</v>
      </c>
      <c r="C11" s="32" t="s">
        <v>107</v>
      </c>
      <c r="D11" s="33" t="s">
        <v>146</v>
      </c>
      <c r="E11" s="34" t="s">
        <v>17</v>
      </c>
      <c r="F11" s="78"/>
      <c r="G11" s="34" t="str">
        <f>IF(F11="","",IF(F11="J","Akkoord", IF(F11="N","Niet akkoord")))</f>
        <v/>
      </c>
      <c r="H11" s="34" t="s">
        <v>58</v>
      </c>
      <c r="I11" s="35"/>
      <c r="M11" s="19" t="s">
        <v>46</v>
      </c>
    </row>
    <row r="12" spans="1:13" ht="71.25" customHeight="1" x14ac:dyDescent="0.2">
      <c r="A12" s="31">
        <v>3</v>
      </c>
      <c r="B12" s="32" t="s">
        <v>41</v>
      </c>
      <c r="C12" s="32" t="s">
        <v>53</v>
      </c>
      <c r="D12" s="33" t="s">
        <v>406</v>
      </c>
      <c r="E12" s="34" t="s">
        <v>17</v>
      </c>
      <c r="F12" s="78"/>
      <c r="G12" s="34" t="str">
        <f>IF(F12="","",IF(F12="J","Akkoord", IF(F12="N","Niet akkoord")))</f>
        <v/>
      </c>
      <c r="H12" s="34" t="s">
        <v>58</v>
      </c>
      <c r="I12" s="35"/>
    </row>
    <row r="13" spans="1:13" ht="38.25" x14ac:dyDescent="0.2">
      <c r="A13" s="31">
        <v>4</v>
      </c>
      <c r="B13" s="32" t="s">
        <v>41</v>
      </c>
      <c r="C13" s="32" t="s">
        <v>53</v>
      </c>
      <c r="D13" s="33" t="s">
        <v>405</v>
      </c>
      <c r="E13" s="34" t="s">
        <v>67</v>
      </c>
      <c r="F13" s="78"/>
      <c r="G13" s="34" t="s">
        <v>58</v>
      </c>
      <c r="H13" s="36" t="str">
        <f>IF(F13="","",IF(F13="J", 3,0))</f>
        <v/>
      </c>
      <c r="I13" s="35"/>
    </row>
    <row r="14" spans="1:13" ht="51" x14ac:dyDescent="0.2">
      <c r="A14" s="31">
        <v>5</v>
      </c>
      <c r="B14" s="32" t="s">
        <v>41</v>
      </c>
      <c r="C14" s="32" t="s">
        <v>53</v>
      </c>
      <c r="D14" s="33" t="s">
        <v>54</v>
      </c>
      <c r="E14" s="34" t="s">
        <v>17</v>
      </c>
      <c r="F14" s="78"/>
      <c r="G14" s="34" t="str">
        <f t="shared" ref="G14:G26" si="0">IF(F14="","",IF(F14="J","Akkoord", IF(F14="N","Niet akkoord")))</f>
        <v/>
      </c>
      <c r="H14" s="34" t="s">
        <v>58</v>
      </c>
      <c r="I14" s="35"/>
    </row>
    <row r="15" spans="1:13" ht="51" x14ac:dyDescent="0.2">
      <c r="A15" s="31">
        <v>6</v>
      </c>
      <c r="B15" s="32" t="s">
        <v>41</v>
      </c>
      <c r="C15" s="32" t="s">
        <v>53</v>
      </c>
      <c r="D15" s="33" t="s">
        <v>368</v>
      </c>
      <c r="E15" s="34" t="s">
        <v>17</v>
      </c>
      <c r="F15" s="78"/>
      <c r="G15" s="34" t="str">
        <f t="shared" si="0"/>
        <v/>
      </c>
      <c r="H15" s="34" t="s">
        <v>58</v>
      </c>
      <c r="I15" s="35"/>
    </row>
    <row r="16" spans="1:13" ht="51" x14ac:dyDescent="0.2">
      <c r="A16" s="31">
        <v>7</v>
      </c>
      <c r="B16" s="32" t="s">
        <v>41</v>
      </c>
      <c r="C16" s="32" t="s">
        <v>53</v>
      </c>
      <c r="D16" s="33" t="s">
        <v>387</v>
      </c>
      <c r="E16" s="34" t="s">
        <v>17</v>
      </c>
      <c r="F16" s="78"/>
      <c r="G16" s="34" t="str">
        <f t="shared" si="0"/>
        <v/>
      </c>
      <c r="H16" s="34" t="s">
        <v>58</v>
      </c>
      <c r="I16" s="35"/>
    </row>
    <row r="17" spans="1:11" ht="51" x14ac:dyDescent="0.2">
      <c r="A17" s="31">
        <v>8</v>
      </c>
      <c r="B17" s="32" t="s">
        <v>41</v>
      </c>
      <c r="C17" s="32" t="s">
        <v>53</v>
      </c>
      <c r="D17" s="33" t="s">
        <v>386</v>
      </c>
      <c r="E17" s="34" t="s">
        <v>17</v>
      </c>
      <c r="F17" s="78"/>
      <c r="G17" s="34" t="str">
        <f t="shared" si="0"/>
        <v/>
      </c>
      <c r="H17" s="34" t="s">
        <v>58</v>
      </c>
      <c r="I17" s="35"/>
    </row>
    <row r="18" spans="1:11" s="85" customFormat="1" ht="51" x14ac:dyDescent="0.2">
      <c r="A18" s="31">
        <v>9</v>
      </c>
      <c r="B18" s="32" t="s">
        <v>132</v>
      </c>
      <c r="C18" s="32" t="s">
        <v>107</v>
      </c>
      <c r="D18" s="33" t="s">
        <v>369</v>
      </c>
      <c r="E18" s="34" t="s">
        <v>17</v>
      </c>
      <c r="F18" s="78"/>
      <c r="G18" s="34" t="str">
        <f t="shared" si="0"/>
        <v/>
      </c>
      <c r="H18" s="34" t="s">
        <v>58</v>
      </c>
      <c r="I18" s="35"/>
      <c r="J18" s="19"/>
      <c r="K18" s="19"/>
    </row>
    <row r="19" spans="1:11" s="85" customFormat="1" ht="51" x14ac:dyDescent="0.2">
      <c r="A19" s="31">
        <v>10</v>
      </c>
      <c r="B19" s="32" t="s">
        <v>41</v>
      </c>
      <c r="C19" s="32" t="s">
        <v>53</v>
      </c>
      <c r="D19" s="33" t="s">
        <v>55</v>
      </c>
      <c r="E19" s="34" t="s">
        <v>17</v>
      </c>
      <c r="F19" s="78"/>
      <c r="G19" s="34" t="str">
        <f t="shared" si="0"/>
        <v/>
      </c>
      <c r="H19" s="34" t="s">
        <v>58</v>
      </c>
      <c r="I19" s="35"/>
      <c r="J19" s="19"/>
      <c r="K19" s="19"/>
    </row>
    <row r="20" spans="1:11" s="85" customFormat="1" ht="89.25" x14ac:dyDescent="0.2">
      <c r="A20" s="31">
        <v>11</v>
      </c>
      <c r="B20" s="32" t="s">
        <v>41</v>
      </c>
      <c r="C20" s="32" t="s">
        <v>45</v>
      </c>
      <c r="D20" s="33" t="s">
        <v>388</v>
      </c>
      <c r="E20" s="34" t="s">
        <v>17</v>
      </c>
      <c r="F20" s="78"/>
      <c r="G20" s="34" t="str">
        <f t="shared" si="0"/>
        <v/>
      </c>
      <c r="H20" s="34" t="s">
        <v>58</v>
      </c>
      <c r="I20" s="35"/>
      <c r="J20" s="19"/>
      <c r="K20" s="19"/>
    </row>
    <row r="21" spans="1:11" s="85" customFormat="1" ht="38.25" x14ac:dyDescent="0.2">
      <c r="A21" s="31">
        <v>12</v>
      </c>
      <c r="B21" s="32" t="s">
        <v>41</v>
      </c>
      <c r="C21" s="32" t="s">
        <v>47</v>
      </c>
      <c r="D21" s="37" t="s">
        <v>48</v>
      </c>
      <c r="E21" s="34" t="s">
        <v>17</v>
      </c>
      <c r="F21" s="78"/>
      <c r="G21" s="34" t="str">
        <f t="shared" si="0"/>
        <v/>
      </c>
      <c r="H21" s="34" t="s">
        <v>58</v>
      </c>
      <c r="I21" s="35"/>
    </row>
    <row r="22" spans="1:11" s="85" customFormat="1" ht="38.25" x14ac:dyDescent="0.2">
      <c r="A22" s="31">
        <v>13</v>
      </c>
      <c r="B22" s="32" t="s">
        <v>132</v>
      </c>
      <c r="C22" s="32" t="s">
        <v>133</v>
      </c>
      <c r="D22" s="33" t="s">
        <v>366</v>
      </c>
      <c r="E22" s="34" t="s">
        <v>17</v>
      </c>
      <c r="F22" s="78"/>
      <c r="G22" s="34" t="str">
        <f t="shared" si="0"/>
        <v/>
      </c>
      <c r="H22" s="34" t="s">
        <v>58</v>
      </c>
      <c r="I22" s="35"/>
    </row>
    <row r="23" spans="1:11" s="85" customFormat="1" ht="76.5" x14ac:dyDescent="0.2">
      <c r="A23" s="31">
        <v>14</v>
      </c>
      <c r="B23" s="32" t="s">
        <v>41</v>
      </c>
      <c r="C23" s="32" t="s">
        <v>47</v>
      </c>
      <c r="D23" s="37" t="s">
        <v>49</v>
      </c>
      <c r="E23" s="34" t="s">
        <v>17</v>
      </c>
      <c r="F23" s="78"/>
      <c r="G23" s="34" t="str">
        <f t="shared" si="0"/>
        <v/>
      </c>
      <c r="H23" s="34" t="s">
        <v>58</v>
      </c>
      <c r="I23" s="35"/>
    </row>
    <row r="24" spans="1:11" s="85" customFormat="1" ht="51" x14ac:dyDescent="0.2">
      <c r="A24" s="31">
        <v>15</v>
      </c>
      <c r="B24" s="32" t="s">
        <v>41</v>
      </c>
      <c r="C24" s="32" t="s">
        <v>47</v>
      </c>
      <c r="D24" s="37" t="s">
        <v>389</v>
      </c>
      <c r="E24" s="34" t="s">
        <v>17</v>
      </c>
      <c r="F24" s="78"/>
      <c r="G24" s="34" t="str">
        <f t="shared" si="0"/>
        <v/>
      </c>
      <c r="H24" s="34" t="s">
        <v>58</v>
      </c>
      <c r="I24" s="35"/>
    </row>
    <row r="25" spans="1:11" s="85" customFormat="1" ht="127.5" x14ac:dyDescent="0.2">
      <c r="A25" s="31">
        <v>16</v>
      </c>
      <c r="B25" s="54" t="s">
        <v>132</v>
      </c>
      <c r="C25" s="38" t="s">
        <v>143</v>
      </c>
      <c r="D25" s="61" t="s">
        <v>416</v>
      </c>
      <c r="E25" s="34" t="s">
        <v>17</v>
      </c>
      <c r="F25" s="78"/>
      <c r="G25" s="34" t="str">
        <f t="shared" si="0"/>
        <v/>
      </c>
      <c r="H25" s="34" t="s">
        <v>58</v>
      </c>
      <c r="I25" s="35"/>
      <c r="J25" s="19"/>
    </row>
    <row r="26" spans="1:11" ht="63.75" x14ac:dyDescent="0.2">
      <c r="A26" s="31">
        <v>17</v>
      </c>
      <c r="B26" s="54" t="s">
        <v>132</v>
      </c>
      <c r="C26" s="32" t="s">
        <v>143</v>
      </c>
      <c r="D26" s="37" t="s">
        <v>144</v>
      </c>
      <c r="E26" s="34" t="s">
        <v>17</v>
      </c>
      <c r="F26" s="78"/>
      <c r="G26" s="34" t="str">
        <f t="shared" si="0"/>
        <v/>
      </c>
      <c r="H26" s="34" t="s">
        <v>58</v>
      </c>
      <c r="I26" s="35"/>
      <c r="J26" s="86"/>
    </row>
    <row r="27" spans="1:11" ht="25.5" x14ac:dyDescent="0.2">
      <c r="A27" s="31">
        <v>18</v>
      </c>
      <c r="B27" s="54" t="s">
        <v>132</v>
      </c>
      <c r="C27" s="32" t="s">
        <v>354</v>
      </c>
      <c r="D27" s="37" t="s">
        <v>361</v>
      </c>
      <c r="E27" s="34" t="s">
        <v>57</v>
      </c>
      <c r="F27" s="78"/>
      <c r="G27" s="34" t="s">
        <v>58</v>
      </c>
      <c r="H27" s="36" t="str">
        <f>IF(F27="","",IF(F27="J", 1,0))</f>
        <v/>
      </c>
      <c r="I27" s="35"/>
      <c r="J27" s="86"/>
    </row>
    <row r="28" spans="1:11" ht="51" x14ac:dyDescent="0.2">
      <c r="A28" s="31">
        <v>19</v>
      </c>
      <c r="B28" s="32" t="s">
        <v>72</v>
      </c>
      <c r="C28" s="32" t="s">
        <v>84</v>
      </c>
      <c r="D28" s="37" t="s">
        <v>85</v>
      </c>
      <c r="E28" s="34" t="s">
        <v>17</v>
      </c>
      <c r="F28" s="78"/>
      <c r="G28" s="34" t="str">
        <f t="shared" ref="G28:G47" si="1">IF(F28="","",IF(F28="J","Akkoord", IF(F28="N","Niet akkoord")))</f>
        <v/>
      </c>
      <c r="H28" s="34" t="s">
        <v>58</v>
      </c>
      <c r="I28" s="35"/>
      <c r="J28" s="85"/>
    </row>
    <row r="29" spans="1:11" ht="76.5" x14ac:dyDescent="0.2">
      <c r="A29" s="31">
        <v>20</v>
      </c>
      <c r="B29" s="32" t="s">
        <v>41</v>
      </c>
      <c r="C29" s="32" t="s">
        <v>51</v>
      </c>
      <c r="D29" s="37" t="s">
        <v>52</v>
      </c>
      <c r="E29" s="34" t="s">
        <v>17</v>
      </c>
      <c r="F29" s="78"/>
      <c r="G29" s="34" t="str">
        <f t="shared" si="1"/>
        <v/>
      </c>
      <c r="H29" s="34" t="s">
        <v>58</v>
      </c>
      <c r="I29" s="35"/>
      <c r="J29" s="86"/>
    </row>
    <row r="30" spans="1:11" ht="76.5" x14ac:dyDescent="0.2">
      <c r="A30" s="31">
        <v>21</v>
      </c>
      <c r="B30" s="39" t="s">
        <v>56</v>
      </c>
      <c r="C30" s="39" t="s">
        <v>59</v>
      </c>
      <c r="D30" s="33" t="s">
        <v>61</v>
      </c>
      <c r="E30" s="34" t="s">
        <v>17</v>
      </c>
      <c r="F30" s="78"/>
      <c r="G30" s="34" t="str">
        <f t="shared" si="1"/>
        <v/>
      </c>
      <c r="H30" s="34" t="s">
        <v>58</v>
      </c>
      <c r="I30" s="35"/>
      <c r="J30" s="85"/>
    </row>
    <row r="31" spans="1:11" ht="127.5" x14ac:dyDescent="0.2">
      <c r="A31" s="31">
        <v>22</v>
      </c>
      <c r="B31" s="54" t="s">
        <v>132</v>
      </c>
      <c r="C31" s="32" t="s">
        <v>107</v>
      </c>
      <c r="D31" s="33" t="s">
        <v>147</v>
      </c>
      <c r="E31" s="34" t="s">
        <v>17</v>
      </c>
      <c r="F31" s="78"/>
      <c r="G31" s="34" t="str">
        <f t="shared" si="1"/>
        <v/>
      </c>
      <c r="H31" s="34" t="s">
        <v>58</v>
      </c>
      <c r="I31" s="35"/>
    </row>
    <row r="32" spans="1:11" s="85" customFormat="1" ht="63.75" x14ac:dyDescent="0.2">
      <c r="A32" s="31">
        <v>23</v>
      </c>
      <c r="B32" s="54" t="s">
        <v>132</v>
      </c>
      <c r="C32" s="32" t="s">
        <v>107</v>
      </c>
      <c r="D32" s="33" t="s">
        <v>148</v>
      </c>
      <c r="E32" s="34" t="s">
        <v>17</v>
      </c>
      <c r="F32" s="78"/>
      <c r="G32" s="34" t="str">
        <f t="shared" si="1"/>
        <v/>
      </c>
      <c r="H32" s="34" t="s">
        <v>58</v>
      </c>
      <c r="I32" s="35"/>
    </row>
    <row r="33" spans="1:10" s="85" customFormat="1" ht="127.5" x14ac:dyDescent="0.2">
      <c r="A33" s="31">
        <v>24</v>
      </c>
      <c r="B33" s="54" t="s">
        <v>132</v>
      </c>
      <c r="C33" s="32" t="s">
        <v>140</v>
      </c>
      <c r="D33" s="37" t="s">
        <v>370</v>
      </c>
      <c r="E33" s="34" t="s">
        <v>17</v>
      </c>
      <c r="F33" s="78"/>
      <c r="G33" s="34" t="str">
        <f t="shared" si="1"/>
        <v/>
      </c>
      <c r="H33" s="34" t="s">
        <v>58</v>
      </c>
      <c r="I33" s="35"/>
      <c r="J33" s="19"/>
    </row>
    <row r="34" spans="1:10" s="85" customFormat="1" ht="204" x14ac:dyDescent="0.2">
      <c r="A34" s="31">
        <v>25</v>
      </c>
      <c r="B34" s="54" t="s">
        <v>132</v>
      </c>
      <c r="C34" s="56" t="s">
        <v>140</v>
      </c>
      <c r="D34" s="37" t="s">
        <v>371</v>
      </c>
      <c r="E34" s="34" t="s">
        <v>17</v>
      </c>
      <c r="F34" s="78"/>
      <c r="G34" s="34" t="str">
        <f t="shared" si="1"/>
        <v/>
      </c>
      <c r="H34" s="34" t="s">
        <v>58</v>
      </c>
      <c r="I34" s="35"/>
    </row>
    <row r="35" spans="1:10" s="85" customFormat="1" ht="76.5" x14ac:dyDescent="0.2">
      <c r="A35" s="31">
        <v>26</v>
      </c>
      <c r="B35" s="54" t="s">
        <v>132</v>
      </c>
      <c r="C35" s="32" t="s">
        <v>140</v>
      </c>
      <c r="D35" s="37" t="s">
        <v>353</v>
      </c>
      <c r="E35" s="34" t="s">
        <v>17</v>
      </c>
      <c r="F35" s="78"/>
      <c r="G35" s="34" t="str">
        <f t="shared" si="1"/>
        <v/>
      </c>
      <c r="H35" s="34" t="s">
        <v>58</v>
      </c>
      <c r="I35" s="35"/>
    </row>
    <row r="36" spans="1:10" s="85" customFormat="1" ht="25.5" x14ac:dyDescent="0.2">
      <c r="A36" s="31">
        <v>27</v>
      </c>
      <c r="B36" s="54" t="s">
        <v>132</v>
      </c>
      <c r="C36" s="32" t="s">
        <v>140</v>
      </c>
      <c r="D36" s="37" t="s">
        <v>357</v>
      </c>
      <c r="E36" s="34" t="s">
        <v>17</v>
      </c>
      <c r="F36" s="78"/>
      <c r="G36" s="34" t="str">
        <f t="shared" si="1"/>
        <v/>
      </c>
      <c r="H36" s="34" t="s">
        <v>58</v>
      </c>
      <c r="I36" s="35"/>
    </row>
    <row r="37" spans="1:10" s="85" customFormat="1" ht="89.25" x14ac:dyDescent="0.2">
      <c r="A37" s="31">
        <v>28</v>
      </c>
      <c r="B37" s="54" t="s">
        <v>132</v>
      </c>
      <c r="C37" s="39" t="s">
        <v>138</v>
      </c>
      <c r="D37" s="61" t="s">
        <v>139</v>
      </c>
      <c r="E37" s="34" t="s">
        <v>17</v>
      </c>
      <c r="F37" s="78"/>
      <c r="G37" s="34" t="str">
        <f t="shared" si="1"/>
        <v/>
      </c>
      <c r="H37" s="34" t="s">
        <v>58</v>
      </c>
      <c r="I37" s="35"/>
    </row>
    <row r="38" spans="1:10" s="87" customFormat="1" ht="63.75" x14ac:dyDescent="0.2">
      <c r="A38" s="31">
        <v>29</v>
      </c>
      <c r="B38" s="54" t="s">
        <v>132</v>
      </c>
      <c r="C38" s="32" t="s">
        <v>140</v>
      </c>
      <c r="D38" s="33" t="s">
        <v>141</v>
      </c>
      <c r="E38" s="34" t="s">
        <v>17</v>
      </c>
      <c r="F38" s="78"/>
      <c r="G38" s="34" t="str">
        <f t="shared" si="1"/>
        <v/>
      </c>
      <c r="H38" s="34" t="s">
        <v>58</v>
      </c>
      <c r="I38" s="35"/>
    </row>
    <row r="39" spans="1:10" s="87" customFormat="1" ht="76.5" x14ac:dyDescent="0.2">
      <c r="A39" s="31">
        <v>30</v>
      </c>
      <c r="B39" s="54" t="s">
        <v>132</v>
      </c>
      <c r="C39" s="32" t="s">
        <v>140</v>
      </c>
      <c r="D39" s="33" t="s">
        <v>372</v>
      </c>
      <c r="E39" s="34" t="s">
        <v>17</v>
      </c>
      <c r="F39" s="78"/>
      <c r="G39" s="34" t="str">
        <f t="shared" si="1"/>
        <v/>
      </c>
      <c r="H39" s="34" t="s">
        <v>58</v>
      </c>
      <c r="I39" s="35"/>
    </row>
    <row r="40" spans="1:10" s="87" customFormat="1" ht="140.25" x14ac:dyDescent="0.2">
      <c r="A40" s="31">
        <v>31</v>
      </c>
      <c r="B40" s="54" t="s">
        <v>132</v>
      </c>
      <c r="C40" s="32" t="s">
        <v>149</v>
      </c>
      <c r="D40" s="37" t="s">
        <v>150</v>
      </c>
      <c r="E40" s="34" t="s">
        <v>17</v>
      </c>
      <c r="F40" s="78"/>
      <c r="G40" s="34" t="str">
        <f t="shared" si="1"/>
        <v/>
      </c>
      <c r="H40" s="34" t="s">
        <v>58</v>
      </c>
      <c r="I40" s="35"/>
    </row>
    <row r="41" spans="1:10" ht="127.5" x14ac:dyDescent="0.2">
      <c r="A41" s="31">
        <v>32</v>
      </c>
      <c r="B41" s="54" t="s">
        <v>132</v>
      </c>
      <c r="C41" s="32" t="s">
        <v>135</v>
      </c>
      <c r="D41" s="37" t="s">
        <v>136</v>
      </c>
      <c r="E41" s="34" t="s">
        <v>17</v>
      </c>
      <c r="F41" s="78"/>
      <c r="G41" s="34" t="str">
        <f t="shared" si="1"/>
        <v/>
      </c>
      <c r="H41" s="34" t="s">
        <v>58</v>
      </c>
      <c r="I41" s="35"/>
    </row>
    <row r="42" spans="1:10" ht="51" x14ac:dyDescent="0.2">
      <c r="A42" s="31">
        <v>33</v>
      </c>
      <c r="B42" s="54" t="s">
        <v>132</v>
      </c>
      <c r="C42" s="32" t="s">
        <v>133</v>
      </c>
      <c r="D42" s="61" t="s">
        <v>134</v>
      </c>
      <c r="E42" s="34" t="s">
        <v>17</v>
      </c>
      <c r="F42" s="78"/>
      <c r="G42" s="34" t="str">
        <f t="shared" si="1"/>
        <v/>
      </c>
      <c r="H42" s="34" t="s">
        <v>58</v>
      </c>
      <c r="I42" s="35"/>
    </row>
    <row r="43" spans="1:10" ht="38.25" x14ac:dyDescent="0.2">
      <c r="A43" s="31">
        <v>34</v>
      </c>
      <c r="B43" s="54" t="s">
        <v>132</v>
      </c>
      <c r="C43" s="32" t="s">
        <v>135</v>
      </c>
      <c r="D43" s="37" t="s">
        <v>137</v>
      </c>
      <c r="E43" s="34" t="s">
        <v>17</v>
      </c>
      <c r="F43" s="78"/>
      <c r="G43" s="34" t="str">
        <f t="shared" si="1"/>
        <v/>
      </c>
      <c r="H43" s="34" t="s">
        <v>58</v>
      </c>
      <c r="I43" s="35"/>
    </row>
    <row r="44" spans="1:10" ht="89.25" x14ac:dyDescent="0.2">
      <c r="A44" s="31">
        <v>35</v>
      </c>
      <c r="B44" s="54" t="s">
        <v>132</v>
      </c>
      <c r="C44" s="32" t="s">
        <v>135</v>
      </c>
      <c r="D44" s="37" t="s">
        <v>417</v>
      </c>
      <c r="E44" s="34" t="s">
        <v>17</v>
      </c>
      <c r="F44" s="78"/>
      <c r="G44" s="34" t="str">
        <f t="shared" si="1"/>
        <v/>
      </c>
      <c r="H44" s="34" t="s">
        <v>58</v>
      </c>
      <c r="I44" s="35"/>
    </row>
    <row r="45" spans="1:10" ht="76.5" x14ac:dyDescent="0.2">
      <c r="A45" s="31">
        <v>36</v>
      </c>
      <c r="B45" s="54" t="s">
        <v>132</v>
      </c>
      <c r="C45" s="32" t="s">
        <v>140</v>
      </c>
      <c r="D45" s="37" t="s">
        <v>142</v>
      </c>
      <c r="E45" s="34" t="s">
        <v>17</v>
      </c>
      <c r="F45" s="78"/>
      <c r="G45" s="34" t="str">
        <f t="shared" si="1"/>
        <v/>
      </c>
      <c r="H45" s="34" t="s">
        <v>58</v>
      </c>
      <c r="I45" s="35"/>
    </row>
    <row r="46" spans="1:10" ht="127.5" x14ac:dyDescent="0.2">
      <c r="A46" s="31">
        <v>37</v>
      </c>
      <c r="B46" s="54" t="s">
        <v>56</v>
      </c>
      <c r="C46" s="32" t="s">
        <v>59</v>
      </c>
      <c r="D46" s="37" t="s">
        <v>60</v>
      </c>
      <c r="E46" s="34" t="s">
        <v>17</v>
      </c>
      <c r="F46" s="78"/>
      <c r="G46" s="34" t="str">
        <f t="shared" si="1"/>
        <v/>
      </c>
      <c r="H46" s="34" t="s">
        <v>58</v>
      </c>
      <c r="I46" s="35"/>
    </row>
    <row r="47" spans="1:10" ht="127.5" x14ac:dyDescent="0.2">
      <c r="A47" s="31">
        <v>38</v>
      </c>
      <c r="B47" s="54" t="s">
        <v>132</v>
      </c>
      <c r="C47" s="32" t="s">
        <v>68</v>
      </c>
      <c r="D47" s="33" t="s">
        <v>390</v>
      </c>
      <c r="E47" s="34" t="s">
        <v>17</v>
      </c>
      <c r="F47" s="78"/>
      <c r="G47" s="34" t="str">
        <f t="shared" si="1"/>
        <v/>
      </c>
      <c r="H47" s="34" t="s">
        <v>58</v>
      </c>
      <c r="I47" s="35"/>
    </row>
    <row r="48" spans="1:10" ht="25.5" x14ac:dyDescent="0.2">
      <c r="A48" s="31">
        <v>39</v>
      </c>
      <c r="B48" s="54" t="s">
        <v>132</v>
      </c>
      <c r="C48" s="32" t="s">
        <v>359</v>
      </c>
      <c r="D48" s="33" t="s">
        <v>358</v>
      </c>
      <c r="E48" s="34" t="s">
        <v>67</v>
      </c>
      <c r="F48" s="78"/>
      <c r="G48" s="34" t="s">
        <v>58</v>
      </c>
      <c r="H48" s="36" t="str">
        <f>IF(F48="","",IF(F48="J", 3,0))</f>
        <v/>
      </c>
      <c r="I48" s="35"/>
    </row>
    <row r="49" spans="1:9" ht="120.75" customHeight="1" x14ac:dyDescent="0.2">
      <c r="A49" s="31">
        <v>40</v>
      </c>
      <c r="B49" s="54" t="s">
        <v>132</v>
      </c>
      <c r="C49" s="32" t="s">
        <v>68</v>
      </c>
      <c r="D49" s="73" t="s">
        <v>373</v>
      </c>
      <c r="E49" s="34" t="s">
        <v>17</v>
      </c>
      <c r="F49" s="78"/>
      <c r="G49" s="34" t="str">
        <f t="shared" ref="G49:G63" si="2">IF(F49="","",IF(F49="J","Akkoord", IF(F49="N","Niet akkoord")))</f>
        <v/>
      </c>
      <c r="H49" s="34" t="s">
        <v>58</v>
      </c>
      <c r="I49" s="35"/>
    </row>
    <row r="50" spans="1:9" ht="76.5" x14ac:dyDescent="0.2">
      <c r="A50" s="31">
        <v>41</v>
      </c>
      <c r="B50" s="54" t="s">
        <v>132</v>
      </c>
      <c r="C50" s="32" t="s">
        <v>107</v>
      </c>
      <c r="D50" s="33" t="s">
        <v>391</v>
      </c>
      <c r="E50" s="34" t="s">
        <v>17</v>
      </c>
      <c r="F50" s="78"/>
      <c r="G50" s="34" t="str">
        <f t="shared" si="2"/>
        <v/>
      </c>
      <c r="H50" s="34" t="s">
        <v>58</v>
      </c>
      <c r="I50" s="35"/>
    </row>
    <row r="51" spans="1:9" ht="51" x14ac:dyDescent="0.2">
      <c r="A51" s="31">
        <v>42</v>
      </c>
      <c r="B51" s="56" t="s">
        <v>72</v>
      </c>
      <c r="C51" s="32" t="s">
        <v>100</v>
      </c>
      <c r="D51" s="33" t="s">
        <v>103</v>
      </c>
      <c r="E51" s="34" t="s">
        <v>17</v>
      </c>
      <c r="F51" s="78"/>
      <c r="G51" s="34" t="str">
        <f t="shared" si="2"/>
        <v/>
      </c>
      <c r="H51" s="34" t="s">
        <v>58</v>
      </c>
      <c r="I51" s="35"/>
    </row>
    <row r="52" spans="1:9" ht="51" x14ac:dyDescent="0.2">
      <c r="A52" s="31">
        <v>43</v>
      </c>
      <c r="B52" s="32" t="s">
        <v>72</v>
      </c>
      <c r="C52" s="40" t="s">
        <v>90</v>
      </c>
      <c r="D52" s="41" t="s">
        <v>91</v>
      </c>
      <c r="E52" s="34" t="s">
        <v>17</v>
      </c>
      <c r="F52" s="78"/>
      <c r="G52" s="34" t="str">
        <f t="shared" si="2"/>
        <v/>
      </c>
      <c r="H52" s="34" t="s">
        <v>58</v>
      </c>
      <c r="I52" s="35"/>
    </row>
    <row r="53" spans="1:9" ht="51" x14ac:dyDescent="0.2">
      <c r="A53" s="31">
        <v>44</v>
      </c>
      <c r="B53" s="32" t="s">
        <v>72</v>
      </c>
      <c r="C53" s="40" t="s">
        <v>90</v>
      </c>
      <c r="D53" s="41" t="s">
        <v>92</v>
      </c>
      <c r="E53" s="34" t="s">
        <v>17</v>
      </c>
      <c r="F53" s="78"/>
      <c r="G53" s="34" t="str">
        <f t="shared" si="2"/>
        <v/>
      </c>
      <c r="H53" s="34" t="s">
        <v>58</v>
      </c>
      <c r="I53" s="35"/>
    </row>
    <row r="54" spans="1:9" ht="38.25" x14ac:dyDescent="0.2">
      <c r="A54" s="31">
        <v>45</v>
      </c>
      <c r="B54" s="32" t="s">
        <v>72</v>
      </c>
      <c r="C54" s="40" t="s">
        <v>90</v>
      </c>
      <c r="D54" s="41" t="s">
        <v>93</v>
      </c>
      <c r="E54" s="34" t="s">
        <v>17</v>
      </c>
      <c r="F54" s="78"/>
      <c r="G54" s="34" t="str">
        <f t="shared" si="2"/>
        <v/>
      </c>
      <c r="H54" s="34" t="s">
        <v>58</v>
      </c>
      <c r="I54" s="35"/>
    </row>
    <row r="55" spans="1:9" ht="38.25" x14ac:dyDescent="0.2">
      <c r="A55" s="31">
        <v>46</v>
      </c>
      <c r="B55" s="32" t="s">
        <v>72</v>
      </c>
      <c r="C55" s="40" t="s">
        <v>90</v>
      </c>
      <c r="D55" s="41" t="s">
        <v>95</v>
      </c>
      <c r="E55" s="34" t="s">
        <v>17</v>
      </c>
      <c r="F55" s="78"/>
      <c r="G55" s="34" t="str">
        <f t="shared" si="2"/>
        <v/>
      </c>
      <c r="H55" s="34" t="s">
        <v>58</v>
      </c>
      <c r="I55" s="35"/>
    </row>
    <row r="56" spans="1:9" ht="51" x14ac:dyDescent="0.2">
      <c r="A56" s="31">
        <v>47</v>
      </c>
      <c r="B56" s="32" t="s">
        <v>72</v>
      </c>
      <c r="C56" s="40" t="s">
        <v>90</v>
      </c>
      <c r="D56" s="41" t="s">
        <v>96</v>
      </c>
      <c r="E56" s="34" t="s">
        <v>17</v>
      </c>
      <c r="F56" s="78"/>
      <c r="G56" s="34" t="str">
        <f t="shared" si="2"/>
        <v/>
      </c>
      <c r="H56" s="34" t="s">
        <v>58</v>
      </c>
      <c r="I56" s="35"/>
    </row>
    <row r="57" spans="1:9" s="88" customFormat="1" ht="76.5" x14ac:dyDescent="0.2">
      <c r="A57" s="31">
        <v>48</v>
      </c>
      <c r="B57" s="32" t="s">
        <v>72</v>
      </c>
      <c r="C57" s="40" t="s">
        <v>111</v>
      </c>
      <c r="D57" s="41" t="s">
        <v>112</v>
      </c>
      <c r="E57" s="34" t="s">
        <v>17</v>
      </c>
      <c r="F57" s="78"/>
      <c r="G57" s="34" t="str">
        <f t="shared" si="2"/>
        <v/>
      </c>
      <c r="H57" s="34" t="s">
        <v>58</v>
      </c>
      <c r="I57" s="35"/>
    </row>
    <row r="58" spans="1:9" s="88" customFormat="1" ht="76.5" x14ac:dyDescent="0.2">
      <c r="A58" s="31">
        <v>49</v>
      </c>
      <c r="B58" s="32" t="s">
        <v>72</v>
      </c>
      <c r="C58" s="32" t="s">
        <v>100</v>
      </c>
      <c r="D58" s="42" t="s">
        <v>392</v>
      </c>
      <c r="E58" s="34" t="s">
        <v>17</v>
      </c>
      <c r="F58" s="78"/>
      <c r="G58" s="34" t="str">
        <f t="shared" si="2"/>
        <v/>
      </c>
      <c r="H58" s="34" t="s">
        <v>58</v>
      </c>
      <c r="I58" s="35"/>
    </row>
    <row r="59" spans="1:9" s="88" customFormat="1" ht="63.75" x14ac:dyDescent="0.2">
      <c r="A59" s="31">
        <v>50</v>
      </c>
      <c r="B59" s="32" t="s">
        <v>72</v>
      </c>
      <c r="C59" s="32" t="s">
        <v>75</v>
      </c>
      <c r="D59" s="41" t="s">
        <v>393</v>
      </c>
      <c r="E59" s="34" t="s">
        <v>17</v>
      </c>
      <c r="F59" s="78"/>
      <c r="G59" s="34" t="str">
        <f t="shared" si="2"/>
        <v/>
      </c>
      <c r="H59" s="34" t="s">
        <v>58</v>
      </c>
      <c r="I59" s="35"/>
    </row>
    <row r="60" spans="1:9" s="88" customFormat="1" ht="51" x14ac:dyDescent="0.2">
      <c r="A60" s="31">
        <v>51</v>
      </c>
      <c r="B60" s="32" t="s">
        <v>72</v>
      </c>
      <c r="C60" s="32" t="s">
        <v>73</v>
      </c>
      <c r="D60" s="41" t="s">
        <v>74</v>
      </c>
      <c r="E60" s="34" t="s">
        <v>17</v>
      </c>
      <c r="F60" s="78"/>
      <c r="G60" s="34" t="str">
        <f t="shared" si="2"/>
        <v/>
      </c>
      <c r="H60" s="34" t="s">
        <v>58</v>
      </c>
      <c r="I60" s="35"/>
    </row>
    <row r="61" spans="1:9" s="88" customFormat="1" ht="102" x14ac:dyDescent="0.2">
      <c r="A61" s="31">
        <v>52</v>
      </c>
      <c r="B61" s="32" t="s">
        <v>56</v>
      </c>
      <c r="C61" s="32" t="s">
        <v>69</v>
      </c>
      <c r="D61" s="41" t="s">
        <v>374</v>
      </c>
      <c r="E61" s="34" t="s">
        <v>17</v>
      </c>
      <c r="F61" s="78"/>
      <c r="G61" s="34" t="str">
        <f t="shared" si="2"/>
        <v/>
      </c>
      <c r="H61" s="34" t="s">
        <v>58</v>
      </c>
      <c r="I61" s="35"/>
    </row>
    <row r="62" spans="1:9" s="88" customFormat="1" ht="62.25" customHeight="1" x14ac:dyDescent="0.2">
      <c r="A62" s="31">
        <v>53</v>
      </c>
      <c r="B62" s="32" t="s">
        <v>72</v>
      </c>
      <c r="C62" s="32" t="s">
        <v>88</v>
      </c>
      <c r="D62" s="45" t="s">
        <v>89</v>
      </c>
      <c r="E62" s="34" t="s">
        <v>17</v>
      </c>
      <c r="F62" s="78"/>
      <c r="G62" s="34" t="str">
        <f t="shared" si="2"/>
        <v/>
      </c>
      <c r="H62" s="34" t="s">
        <v>58</v>
      </c>
      <c r="I62" s="35"/>
    </row>
    <row r="63" spans="1:9" s="88" customFormat="1" ht="38.25" x14ac:dyDescent="0.2">
      <c r="A63" s="31">
        <v>54</v>
      </c>
      <c r="B63" s="32" t="s">
        <v>72</v>
      </c>
      <c r="C63" s="32" t="s">
        <v>115</v>
      </c>
      <c r="D63" s="41" t="s">
        <v>360</v>
      </c>
      <c r="E63" s="34" t="s">
        <v>17</v>
      </c>
      <c r="F63" s="78"/>
      <c r="G63" s="34" t="str">
        <f t="shared" si="2"/>
        <v/>
      </c>
      <c r="H63" s="34" t="s">
        <v>58</v>
      </c>
      <c r="I63" s="35"/>
    </row>
    <row r="64" spans="1:9" s="88" customFormat="1" ht="132" customHeight="1" x14ac:dyDescent="0.2">
      <c r="A64" s="31">
        <v>55</v>
      </c>
      <c r="B64" s="32" t="s">
        <v>72</v>
      </c>
      <c r="C64" s="32" t="s">
        <v>115</v>
      </c>
      <c r="D64" s="41" t="s">
        <v>408</v>
      </c>
      <c r="E64" s="34" t="s">
        <v>67</v>
      </c>
      <c r="F64" s="78"/>
      <c r="G64" s="34" t="s">
        <v>58</v>
      </c>
      <c r="H64" s="36" t="str">
        <f>IF(F64="","",IF(F64="J", 3,0))</f>
        <v/>
      </c>
      <c r="I64" s="35"/>
    </row>
    <row r="65" spans="1:9" s="44" customFormat="1" ht="153" x14ac:dyDescent="0.2">
      <c r="A65" s="31">
        <v>56</v>
      </c>
      <c r="B65" s="32" t="s">
        <v>72</v>
      </c>
      <c r="C65" s="32" t="s">
        <v>76</v>
      </c>
      <c r="D65" s="74" t="s">
        <v>394</v>
      </c>
      <c r="E65" s="34" t="s">
        <v>17</v>
      </c>
      <c r="F65" s="78"/>
      <c r="G65" s="34" t="str">
        <f t="shared" ref="G65:G83" si="3">IF(F65="","",IF(F65="J","Akkoord", IF(F65="N","Niet akkoord")))</f>
        <v/>
      </c>
      <c r="H65" s="34" t="s">
        <v>58</v>
      </c>
      <c r="I65" s="35"/>
    </row>
    <row r="66" spans="1:9" s="44" customFormat="1" ht="51" x14ac:dyDescent="0.2">
      <c r="A66" s="31">
        <v>57</v>
      </c>
      <c r="B66" s="32" t="s">
        <v>72</v>
      </c>
      <c r="C66" s="32" t="s">
        <v>76</v>
      </c>
      <c r="D66" s="42" t="s">
        <v>77</v>
      </c>
      <c r="E66" s="34" t="s">
        <v>17</v>
      </c>
      <c r="F66" s="78"/>
      <c r="G66" s="34" t="str">
        <f t="shared" si="3"/>
        <v/>
      </c>
      <c r="H66" s="34" t="s">
        <v>58</v>
      </c>
      <c r="I66" s="35"/>
    </row>
    <row r="67" spans="1:9" s="44" customFormat="1" ht="51" x14ac:dyDescent="0.2">
      <c r="A67" s="31">
        <v>58</v>
      </c>
      <c r="B67" s="32" t="s">
        <v>72</v>
      </c>
      <c r="C67" s="32" t="s">
        <v>107</v>
      </c>
      <c r="D67" s="42" t="s">
        <v>108</v>
      </c>
      <c r="E67" s="34" t="s">
        <v>17</v>
      </c>
      <c r="F67" s="78"/>
      <c r="G67" s="34" t="str">
        <f t="shared" si="3"/>
        <v/>
      </c>
      <c r="H67" s="34" t="s">
        <v>58</v>
      </c>
      <c r="I67" s="35"/>
    </row>
    <row r="68" spans="1:9" s="44" customFormat="1" ht="140.25" x14ac:dyDescent="0.2">
      <c r="A68" s="31">
        <v>59</v>
      </c>
      <c r="B68" s="40" t="s">
        <v>120</v>
      </c>
      <c r="C68" s="38" t="s">
        <v>107</v>
      </c>
      <c r="D68" s="45" t="s">
        <v>375</v>
      </c>
      <c r="E68" s="34" t="s">
        <v>17</v>
      </c>
      <c r="F68" s="78"/>
      <c r="G68" s="34" t="str">
        <f t="shared" si="3"/>
        <v/>
      </c>
      <c r="H68" s="34" t="s">
        <v>58</v>
      </c>
      <c r="I68" s="35"/>
    </row>
    <row r="69" spans="1:9" s="44" customFormat="1" ht="51" x14ac:dyDescent="0.2">
      <c r="A69" s="31">
        <v>60</v>
      </c>
      <c r="B69" s="40" t="s">
        <v>120</v>
      </c>
      <c r="C69" s="32" t="s">
        <v>126</v>
      </c>
      <c r="D69" s="41" t="s">
        <v>127</v>
      </c>
      <c r="E69" s="34" t="s">
        <v>17</v>
      </c>
      <c r="F69" s="78"/>
      <c r="G69" s="34" t="str">
        <f t="shared" si="3"/>
        <v/>
      </c>
      <c r="H69" s="34" t="s">
        <v>58</v>
      </c>
      <c r="I69" s="79"/>
    </row>
    <row r="70" spans="1:9" s="44" customFormat="1" ht="51" x14ac:dyDescent="0.2">
      <c r="A70" s="31">
        <v>61</v>
      </c>
      <c r="B70" s="40" t="s">
        <v>120</v>
      </c>
      <c r="C70" s="32" t="s">
        <v>130</v>
      </c>
      <c r="D70" s="45" t="s">
        <v>131</v>
      </c>
      <c r="E70" s="34" t="s">
        <v>17</v>
      </c>
      <c r="F70" s="78"/>
      <c r="G70" s="34" t="str">
        <f t="shared" si="3"/>
        <v/>
      </c>
      <c r="H70" s="34" t="s">
        <v>58</v>
      </c>
      <c r="I70" s="79"/>
    </row>
    <row r="71" spans="1:9" s="44" customFormat="1" ht="63.75" x14ac:dyDescent="0.2">
      <c r="A71" s="31">
        <v>62</v>
      </c>
      <c r="B71" s="39" t="s">
        <v>120</v>
      </c>
      <c r="C71" s="39" t="s">
        <v>128</v>
      </c>
      <c r="D71" s="33" t="s">
        <v>362</v>
      </c>
      <c r="E71" s="34" t="s">
        <v>17</v>
      </c>
      <c r="F71" s="78"/>
      <c r="G71" s="34" t="str">
        <f t="shared" si="3"/>
        <v/>
      </c>
      <c r="H71" s="34" t="s">
        <v>58</v>
      </c>
      <c r="I71" s="35"/>
    </row>
    <row r="72" spans="1:9" s="44" customFormat="1" ht="51" x14ac:dyDescent="0.2">
      <c r="A72" s="31">
        <v>63</v>
      </c>
      <c r="B72" s="39" t="s">
        <v>72</v>
      </c>
      <c r="C72" s="39" t="s">
        <v>90</v>
      </c>
      <c r="D72" s="33" t="s">
        <v>395</v>
      </c>
      <c r="E72" s="34" t="s">
        <v>17</v>
      </c>
      <c r="F72" s="78"/>
      <c r="G72" s="34" t="str">
        <f t="shared" si="3"/>
        <v/>
      </c>
      <c r="H72" s="34" t="s">
        <v>58</v>
      </c>
      <c r="I72" s="35"/>
    </row>
    <row r="73" spans="1:9" s="44" customFormat="1" ht="63.75" x14ac:dyDescent="0.2">
      <c r="A73" s="31">
        <v>64</v>
      </c>
      <c r="B73" s="39" t="s">
        <v>56</v>
      </c>
      <c r="C73" s="39" t="s">
        <v>68</v>
      </c>
      <c r="D73" s="33" t="s">
        <v>376</v>
      </c>
      <c r="E73" s="34" t="s">
        <v>17</v>
      </c>
      <c r="F73" s="78"/>
      <c r="G73" s="34" t="str">
        <f t="shared" si="3"/>
        <v/>
      </c>
      <c r="H73" s="34" t="s">
        <v>58</v>
      </c>
      <c r="I73" s="35"/>
    </row>
    <row r="74" spans="1:9" s="44" customFormat="1" ht="51" x14ac:dyDescent="0.2">
      <c r="A74" s="31">
        <v>65</v>
      </c>
      <c r="B74" s="56" t="s">
        <v>72</v>
      </c>
      <c r="C74" s="39" t="s">
        <v>100</v>
      </c>
      <c r="D74" s="33" t="s">
        <v>377</v>
      </c>
      <c r="E74" s="34" t="s">
        <v>17</v>
      </c>
      <c r="F74" s="78"/>
      <c r="G74" s="34" t="str">
        <f t="shared" si="3"/>
        <v/>
      </c>
      <c r="H74" s="34" t="s">
        <v>58</v>
      </c>
      <c r="I74" s="35"/>
    </row>
    <row r="75" spans="1:9" s="44" customFormat="1" ht="51" x14ac:dyDescent="0.2">
      <c r="A75" s="31">
        <v>66</v>
      </c>
      <c r="B75" s="56" t="s">
        <v>72</v>
      </c>
      <c r="C75" s="39" t="s">
        <v>100</v>
      </c>
      <c r="D75" s="33" t="s">
        <v>396</v>
      </c>
      <c r="E75" s="34" t="s">
        <v>17</v>
      </c>
      <c r="F75" s="78"/>
      <c r="G75" s="34" t="str">
        <f t="shared" si="3"/>
        <v/>
      </c>
      <c r="H75" s="34" t="s">
        <v>58</v>
      </c>
      <c r="I75" s="35"/>
    </row>
    <row r="76" spans="1:9" s="44" customFormat="1" ht="51" x14ac:dyDescent="0.2">
      <c r="A76" s="31">
        <v>67</v>
      </c>
      <c r="B76" s="43" t="s">
        <v>119</v>
      </c>
      <c r="C76" s="43" t="s">
        <v>119</v>
      </c>
      <c r="D76" s="42" t="s">
        <v>363</v>
      </c>
      <c r="E76" s="34" t="s">
        <v>17</v>
      </c>
      <c r="F76" s="78"/>
      <c r="G76" s="34" t="str">
        <f t="shared" si="3"/>
        <v/>
      </c>
      <c r="H76" s="34" t="s">
        <v>58</v>
      </c>
      <c r="I76" s="80"/>
    </row>
    <row r="77" spans="1:9" s="44" customFormat="1" ht="54" customHeight="1" x14ac:dyDescent="0.2">
      <c r="A77" s="31">
        <v>68</v>
      </c>
      <c r="B77" s="43" t="s">
        <v>119</v>
      </c>
      <c r="C77" s="43" t="s">
        <v>119</v>
      </c>
      <c r="D77" s="37" t="s">
        <v>364</v>
      </c>
      <c r="E77" s="34" t="s">
        <v>17</v>
      </c>
      <c r="F77" s="78"/>
      <c r="G77" s="34" t="str">
        <f t="shared" si="3"/>
        <v/>
      </c>
      <c r="H77" s="34" t="s">
        <v>58</v>
      </c>
      <c r="I77" s="35"/>
    </row>
    <row r="78" spans="1:9" s="44" customFormat="1" ht="38.25" x14ac:dyDescent="0.2">
      <c r="A78" s="31">
        <v>69</v>
      </c>
      <c r="B78" s="43" t="s">
        <v>41</v>
      </c>
      <c r="C78" s="43" t="s">
        <v>42</v>
      </c>
      <c r="D78" s="37" t="s">
        <v>43</v>
      </c>
      <c r="E78" s="34" t="s">
        <v>17</v>
      </c>
      <c r="F78" s="78"/>
      <c r="G78" s="34" t="str">
        <f t="shared" si="3"/>
        <v/>
      </c>
      <c r="H78" s="34" t="s">
        <v>58</v>
      </c>
      <c r="I78" s="35"/>
    </row>
    <row r="79" spans="1:9" s="44" customFormat="1" ht="51" x14ac:dyDescent="0.2">
      <c r="A79" s="31">
        <v>70</v>
      </c>
      <c r="B79" s="32" t="s">
        <v>41</v>
      </c>
      <c r="C79" s="32" t="s">
        <v>47</v>
      </c>
      <c r="D79" s="33" t="s">
        <v>50</v>
      </c>
      <c r="E79" s="34" t="s">
        <v>17</v>
      </c>
      <c r="F79" s="78"/>
      <c r="G79" s="34" t="str">
        <f t="shared" si="3"/>
        <v/>
      </c>
      <c r="H79" s="34" t="s">
        <v>58</v>
      </c>
      <c r="I79" s="35"/>
    </row>
    <row r="80" spans="1:9" s="44" customFormat="1" ht="63.75" x14ac:dyDescent="0.2">
      <c r="A80" s="31">
        <v>71</v>
      </c>
      <c r="B80" s="54" t="s">
        <v>56</v>
      </c>
      <c r="C80" s="32" t="s">
        <v>59</v>
      </c>
      <c r="D80" s="33" t="s">
        <v>64</v>
      </c>
      <c r="E80" s="34" t="s">
        <v>17</v>
      </c>
      <c r="F80" s="78"/>
      <c r="G80" s="34" t="str">
        <f t="shared" si="3"/>
        <v/>
      </c>
      <c r="H80" s="34" t="s">
        <v>58</v>
      </c>
      <c r="I80" s="35"/>
    </row>
    <row r="81" spans="1:9" s="44" customFormat="1" ht="89.25" x14ac:dyDescent="0.2">
      <c r="A81" s="31">
        <v>72</v>
      </c>
      <c r="B81" s="37" t="s">
        <v>72</v>
      </c>
      <c r="C81" s="37" t="s">
        <v>100</v>
      </c>
      <c r="D81" s="37" t="s">
        <v>104</v>
      </c>
      <c r="E81" s="34" t="s">
        <v>17</v>
      </c>
      <c r="F81" s="78"/>
      <c r="G81" s="34" t="str">
        <f t="shared" si="3"/>
        <v/>
      </c>
      <c r="H81" s="34" t="s">
        <v>58</v>
      </c>
      <c r="I81" s="35"/>
    </row>
    <row r="82" spans="1:9" s="89" customFormat="1" ht="63.75" x14ac:dyDescent="0.2">
      <c r="A82" s="31">
        <v>73</v>
      </c>
      <c r="B82" s="32" t="s">
        <v>72</v>
      </c>
      <c r="C82" s="32" t="s">
        <v>111</v>
      </c>
      <c r="D82" s="45" t="s">
        <v>397</v>
      </c>
      <c r="E82" s="34" t="s">
        <v>17</v>
      </c>
      <c r="F82" s="78"/>
      <c r="G82" s="34" t="str">
        <f t="shared" si="3"/>
        <v/>
      </c>
      <c r="H82" s="34" t="s">
        <v>58</v>
      </c>
      <c r="I82" s="35"/>
    </row>
    <row r="83" spans="1:9" s="44" customFormat="1" ht="51" x14ac:dyDescent="0.2">
      <c r="A83" s="31">
        <v>74</v>
      </c>
      <c r="B83" s="32" t="s">
        <v>72</v>
      </c>
      <c r="C83" s="32" t="s">
        <v>111</v>
      </c>
      <c r="D83" s="37" t="s">
        <v>113</v>
      </c>
      <c r="E83" s="34" t="s">
        <v>17</v>
      </c>
      <c r="F83" s="78"/>
      <c r="G83" s="34" t="str">
        <f t="shared" si="3"/>
        <v/>
      </c>
      <c r="H83" s="34" t="s">
        <v>58</v>
      </c>
      <c r="I83" s="35"/>
    </row>
    <row r="84" spans="1:9" s="44" customFormat="1" ht="63.75" x14ac:dyDescent="0.2">
      <c r="A84" s="31">
        <v>75</v>
      </c>
      <c r="B84" s="32" t="s">
        <v>72</v>
      </c>
      <c r="C84" s="32" t="s">
        <v>84</v>
      </c>
      <c r="D84" s="37" t="s">
        <v>87</v>
      </c>
      <c r="E84" s="34" t="s">
        <v>67</v>
      </c>
      <c r="F84" s="78"/>
      <c r="G84" s="34" t="s">
        <v>58</v>
      </c>
      <c r="H84" s="36" t="str">
        <f t="shared" ref="H84:H106" si="4">IF(F84="","",IF(F84="J", 3,0))</f>
        <v/>
      </c>
      <c r="I84" s="35"/>
    </row>
    <row r="85" spans="1:9" s="44" customFormat="1" ht="89.25" x14ac:dyDescent="0.2">
      <c r="A85" s="31">
        <v>76</v>
      </c>
      <c r="B85" s="54" t="s">
        <v>132</v>
      </c>
      <c r="C85" s="32" t="s">
        <v>68</v>
      </c>
      <c r="D85" s="33" t="s">
        <v>378</v>
      </c>
      <c r="E85" s="34" t="s">
        <v>67</v>
      </c>
      <c r="F85" s="78"/>
      <c r="G85" s="34" t="s">
        <v>58</v>
      </c>
      <c r="H85" s="36" t="str">
        <f t="shared" si="4"/>
        <v/>
      </c>
      <c r="I85" s="35"/>
    </row>
    <row r="86" spans="1:9" s="44" customFormat="1" ht="63.75" x14ac:dyDescent="0.2">
      <c r="A86" s="31">
        <v>77</v>
      </c>
      <c r="B86" s="56" t="s">
        <v>72</v>
      </c>
      <c r="C86" s="32" t="s">
        <v>100</v>
      </c>
      <c r="D86" s="33" t="s">
        <v>379</v>
      </c>
      <c r="E86" s="34" t="s">
        <v>67</v>
      </c>
      <c r="F86" s="78"/>
      <c r="G86" s="34" t="s">
        <v>58</v>
      </c>
      <c r="H86" s="36" t="str">
        <f t="shared" si="4"/>
        <v/>
      </c>
      <c r="I86" s="35"/>
    </row>
    <row r="87" spans="1:9" s="44" customFormat="1" ht="51" x14ac:dyDescent="0.2">
      <c r="A87" s="31">
        <v>78</v>
      </c>
      <c r="B87" s="32" t="s">
        <v>72</v>
      </c>
      <c r="C87" s="32" t="s">
        <v>100</v>
      </c>
      <c r="D87" s="41" t="s">
        <v>101</v>
      </c>
      <c r="E87" s="43" t="s">
        <v>67</v>
      </c>
      <c r="F87" s="78"/>
      <c r="G87" s="34" t="s">
        <v>58</v>
      </c>
      <c r="H87" s="36" t="str">
        <f t="shared" si="4"/>
        <v/>
      </c>
      <c r="I87" s="35"/>
    </row>
    <row r="88" spans="1:9" s="44" customFormat="1" ht="63.75" x14ac:dyDescent="0.2">
      <c r="A88" s="31">
        <v>79</v>
      </c>
      <c r="B88" s="32" t="s">
        <v>72</v>
      </c>
      <c r="C88" s="32" t="s">
        <v>79</v>
      </c>
      <c r="D88" s="41" t="s">
        <v>80</v>
      </c>
      <c r="E88" s="43" t="s">
        <v>67</v>
      </c>
      <c r="F88" s="78"/>
      <c r="G88" s="34" t="s">
        <v>58</v>
      </c>
      <c r="H88" s="36" t="str">
        <f t="shared" si="4"/>
        <v/>
      </c>
      <c r="I88" s="35"/>
    </row>
    <row r="89" spans="1:9" s="44" customFormat="1" ht="51" x14ac:dyDescent="0.2">
      <c r="A89" s="31">
        <v>80</v>
      </c>
      <c r="B89" s="32" t="s">
        <v>72</v>
      </c>
      <c r="C89" s="32" t="s">
        <v>79</v>
      </c>
      <c r="D89" s="41" t="s">
        <v>81</v>
      </c>
      <c r="E89" s="46" t="s">
        <v>67</v>
      </c>
      <c r="F89" s="78"/>
      <c r="G89" s="34" t="s">
        <v>58</v>
      </c>
      <c r="H89" s="36" t="str">
        <f t="shared" si="4"/>
        <v/>
      </c>
      <c r="I89" s="35"/>
    </row>
    <row r="90" spans="1:9" s="44" customFormat="1" ht="63.75" x14ac:dyDescent="0.2">
      <c r="A90" s="31">
        <v>81</v>
      </c>
      <c r="B90" s="32" t="s">
        <v>72</v>
      </c>
      <c r="C90" s="32" t="s">
        <v>79</v>
      </c>
      <c r="D90" s="42" t="s">
        <v>83</v>
      </c>
      <c r="E90" s="43" t="s">
        <v>67</v>
      </c>
      <c r="F90" s="78"/>
      <c r="G90" s="34" t="s">
        <v>58</v>
      </c>
      <c r="H90" s="36" t="str">
        <f t="shared" si="4"/>
        <v/>
      </c>
      <c r="I90" s="35"/>
    </row>
    <row r="91" spans="1:9" s="44" customFormat="1" ht="38.25" x14ac:dyDescent="0.2">
      <c r="A91" s="31">
        <v>82</v>
      </c>
      <c r="B91" s="32" t="s">
        <v>72</v>
      </c>
      <c r="C91" s="39" t="s">
        <v>109</v>
      </c>
      <c r="D91" s="42" t="s">
        <v>110</v>
      </c>
      <c r="E91" s="39" t="s">
        <v>67</v>
      </c>
      <c r="F91" s="78"/>
      <c r="G91" s="34" t="s">
        <v>58</v>
      </c>
      <c r="H91" s="36" t="str">
        <f t="shared" si="4"/>
        <v/>
      </c>
      <c r="I91" s="35"/>
    </row>
    <row r="92" spans="1:9" s="44" customFormat="1" ht="38.25" x14ac:dyDescent="0.2">
      <c r="A92" s="31">
        <v>83</v>
      </c>
      <c r="B92" s="32" t="s">
        <v>72</v>
      </c>
      <c r="C92" s="32" t="s">
        <v>90</v>
      </c>
      <c r="D92" s="41" t="s">
        <v>97</v>
      </c>
      <c r="E92" s="43" t="s">
        <v>67</v>
      </c>
      <c r="F92" s="78"/>
      <c r="G92" s="34" t="s">
        <v>58</v>
      </c>
      <c r="H92" s="36" t="str">
        <f t="shared" si="4"/>
        <v/>
      </c>
      <c r="I92" s="35"/>
    </row>
    <row r="93" spans="1:9" s="44" customFormat="1" ht="38.25" x14ac:dyDescent="0.2">
      <c r="A93" s="31">
        <v>84</v>
      </c>
      <c r="B93" s="32" t="s">
        <v>72</v>
      </c>
      <c r="C93" s="32" t="s">
        <v>90</v>
      </c>
      <c r="D93" s="41" t="s">
        <v>98</v>
      </c>
      <c r="E93" s="43" t="s">
        <v>67</v>
      </c>
      <c r="F93" s="78"/>
      <c r="G93" s="34" t="s">
        <v>58</v>
      </c>
      <c r="H93" s="36" t="str">
        <f t="shared" si="4"/>
        <v/>
      </c>
      <c r="I93" s="35"/>
    </row>
    <row r="94" spans="1:9" s="44" customFormat="1" ht="76.5" x14ac:dyDescent="0.2">
      <c r="A94" s="31">
        <v>85</v>
      </c>
      <c r="B94" s="32" t="s">
        <v>72</v>
      </c>
      <c r="C94" s="32" t="s">
        <v>90</v>
      </c>
      <c r="D94" s="41" t="s">
        <v>380</v>
      </c>
      <c r="E94" s="43" t="s">
        <v>67</v>
      </c>
      <c r="F94" s="78"/>
      <c r="G94" s="34" t="s">
        <v>58</v>
      </c>
      <c r="H94" s="36" t="str">
        <f t="shared" si="4"/>
        <v/>
      </c>
      <c r="I94" s="35"/>
    </row>
    <row r="95" spans="1:9" s="44" customFormat="1" ht="51" x14ac:dyDescent="0.2">
      <c r="A95" s="31">
        <v>86</v>
      </c>
      <c r="B95" s="38" t="s">
        <v>72</v>
      </c>
      <c r="C95" s="38" t="s">
        <v>105</v>
      </c>
      <c r="D95" s="42" t="s">
        <v>106</v>
      </c>
      <c r="E95" s="47" t="s">
        <v>67</v>
      </c>
      <c r="F95" s="78"/>
      <c r="G95" s="34" t="s">
        <v>58</v>
      </c>
      <c r="H95" s="36" t="str">
        <f t="shared" si="4"/>
        <v/>
      </c>
      <c r="I95" s="35"/>
    </row>
    <row r="96" spans="1:9" s="44" customFormat="1" ht="63.75" x14ac:dyDescent="0.2">
      <c r="A96" s="31">
        <v>87</v>
      </c>
      <c r="B96" s="32" t="s">
        <v>72</v>
      </c>
      <c r="C96" s="38" t="s">
        <v>90</v>
      </c>
      <c r="D96" s="42" t="s">
        <v>398</v>
      </c>
      <c r="E96" s="43" t="s">
        <v>67</v>
      </c>
      <c r="F96" s="78"/>
      <c r="G96" s="34" t="s">
        <v>58</v>
      </c>
      <c r="H96" s="36" t="str">
        <f t="shared" si="4"/>
        <v/>
      </c>
      <c r="I96" s="35"/>
    </row>
    <row r="97" spans="1:9" s="44" customFormat="1" ht="38.25" x14ac:dyDescent="0.2">
      <c r="A97" s="31">
        <v>88</v>
      </c>
      <c r="B97" s="32" t="s">
        <v>56</v>
      </c>
      <c r="C97" s="32" t="s">
        <v>70</v>
      </c>
      <c r="D97" s="42" t="s">
        <v>71</v>
      </c>
      <c r="E97" s="43" t="s">
        <v>67</v>
      </c>
      <c r="F97" s="78"/>
      <c r="G97" s="34" t="s">
        <v>58</v>
      </c>
      <c r="H97" s="36" t="str">
        <f t="shared" si="4"/>
        <v/>
      </c>
      <c r="I97" s="35"/>
    </row>
    <row r="98" spans="1:9" s="44" customFormat="1" ht="102" x14ac:dyDescent="0.2">
      <c r="A98" s="31">
        <v>89</v>
      </c>
      <c r="B98" s="32" t="s">
        <v>56</v>
      </c>
      <c r="C98" s="32" t="s">
        <v>59</v>
      </c>
      <c r="D98" s="42" t="s">
        <v>66</v>
      </c>
      <c r="E98" s="43" t="s">
        <v>67</v>
      </c>
      <c r="F98" s="78"/>
      <c r="G98" s="34" t="s">
        <v>58</v>
      </c>
      <c r="H98" s="36" t="str">
        <f t="shared" si="4"/>
        <v/>
      </c>
      <c r="I98" s="35"/>
    </row>
    <row r="99" spans="1:9" s="44" customFormat="1" ht="51" x14ac:dyDescent="0.2">
      <c r="A99" s="31">
        <v>90</v>
      </c>
      <c r="B99" s="32" t="s">
        <v>72</v>
      </c>
      <c r="C99" s="32" t="s">
        <v>114</v>
      </c>
      <c r="D99" s="42" t="s">
        <v>382</v>
      </c>
      <c r="E99" s="43" t="s">
        <v>67</v>
      </c>
      <c r="F99" s="78"/>
      <c r="G99" s="34" t="s">
        <v>58</v>
      </c>
      <c r="H99" s="36" t="str">
        <f t="shared" si="4"/>
        <v/>
      </c>
      <c r="I99" s="35"/>
    </row>
    <row r="100" spans="1:9" s="44" customFormat="1" ht="38.25" x14ac:dyDescent="0.2">
      <c r="A100" s="31">
        <v>91</v>
      </c>
      <c r="B100" s="32" t="s">
        <v>72</v>
      </c>
      <c r="C100" s="32" t="s">
        <v>116</v>
      </c>
      <c r="D100" s="42" t="s">
        <v>381</v>
      </c>
      <c r="E100" s="43" t="s">
        <v>67</v>
      </c>
      <c r="F100" s="78"/>
      <c r="G100" s="34" t="s">
        <v>58</v>
      </c>
      <c r="H100" s="36" t="str">
        <f t="shared" si="4"/>
        <v/>
      </c>
      <c r="I100" s="35"/>
    </row>
    <row r="101" spans="1:9" s="44" customFormat="1" ht="89.25" x14ac:dyDescent="0.2">
      <c r="A101" s="31">
        <v>92</v>
      </c>
      <c r="B101" s="32" t="s">
        <v>72</v>
      </c>
      <c r="C101" s="32" t="s">
        <v>76</v>
      </c>
      <c r="D101" s="42" t="s">
        <v>78</v>
      </c>
      <c r="E101" s="43" t="s">
        <v>67</v>
      </c>
      <c r="F101" s="78"/>
      <c r="G101" s="34" t="s">
        <v>58</v>
      </c>
      <c r="H101" s="36" t="str">
        <f t="shared" si="4"/>
        <v/>
      </c>
      <c r="I101" s="35"/>
    </row>
    <row r="102" spans="1:9" s="44" customFormat="1" ht="63.75" x14ac:dyDescent="0.2">
      <c r="A102" s="31">
        <v>93</v>
      </c>
      <c r="B102" s="40" t="s">
        <v>120</v>
      </c>
      <c r="C102" s="32" t="s">
        <v>123</v>
      </c>
      <c r="D102" s="41" t="s">
        <v>399</v>
      </c>
      <c r="E102" s="31" t="s">
        <v>67</v>
      </c>
      <c r="F102" s="78"/>
      <c r="G102" s="34" t="s">
        <v>58</v>
      </c>
      <c r="H102" s="36" t="str">
        <f t="shared" si="4"/>
        <v/>
      </c>
      <c r="I102" s="79"/>
    </row>
    <row r="103" spans="1:9" ht="51" x14ac:dyDescent="0.2">
      <c r="A103" s="31">
        <v>94</v>
      </c>
      <c r="B103" s="56" t="s">
        <v>72</v>
      </c>
      <c r="C103" s="66" t="s">
        <v>100</v>
      </c>
      <c r="D103" s="49" t="s">
        <v>102</v>
      </c>
      <c r="E103" s="31" t="s">
        <v>67</v>
      </c>
      <c r="F103" s="78"/>
      <c r="G103" s="34" t="s">
        <v>58</v>
      </c>
      <c r="H103" s="36" t="str">
        <f t="shared" si="4"/>
        <v/>
      </c>
      <c r="I103" s="81"/>
    </row>
    <row r="104" spans="1:9" ht="51" x14ac:dyDescent="0.2">
      <c r="A104" s="31">
        <v>95</v>
      </c>
      <c r="B104" s="39" t="s">
        <v>120</v>
      </c>
      <c r="C104" s="65" t="s">
        <v>124</v>
      </c>
      <c r="D104" s="68" t="s">
        <v>125</v>
      </c>
      <c r="E104" s="50" t="s">
        <v>67</v>
      </c>
      <c r="F104" s="78"/>
      <c r="G104" s="34" t="s">
        <v>58</v>
      </c>
      <c r="H104" s="36" t="str">
        <f t="shared" si="4"/>
        <v/>
      </c>
      <c r="I104" s="82"/>
    </row>
    <row r="105" spans="1:9" ht="63.75" x14ac:dyDescent="0.2">
      <c r="A105" s="31">
        <v>96</v>
      </c>
      <c r="B105" s="40" t="s">
        <v>120</v>
      </c>
      <c r="C105" s="53" t="s">
        <v>129</v>
      </c>
      <c r="D105" s="51" t="s">
        <v>383</v>
      </c>
      <c r="E105" s="71" t="s">
        <v>67</v>
      </c>
      <c r="F105" s="78"/>
      <c r="G105" s="34" t="s">
        <v>58</v>
      </c>
      <c r="H105" s="36" t="str">
        <f t="shared" si="4"/>
        <v/>
      </c>
      <c r="I105" s="81"/>
    </row>
    <row r="106" spans="1:9" ht="63.75" x14ac:dyDescent="0.2">
      <c r="A106" s="31">
        <v>97</v>
      </c>
      <c r="B106" s="40" t="s">
        <v>120</v>
      </c>
      <c r="C106" s="52" t="s">
        <v>121</v>
      </c>
      <c r="D106" s="51" t="s">
        <v>122</v>
      </c>
      <c r="E106" s="31" t="s">
        <v>67</v>
      </c>
      <c r="F106" s="78"/>
      <c r="G106" s="34" t="s">
        <v>58</v>
      </c>
      <c r="H106" s="36" t="str">
        <f t="shared" si="4"/>
        <v/>
      </c>
      <c r="I106" s="82"/>
    </row>
    <row r="107" spans="1:9" ht="51" x14ac:dyDescent="0.2">
      <c r="A107" s="31">
        <v>98</v>
      </c>
      <c r="B107" s="52" t="s">
        <v>72</v>
      </c>
      <c r="C107" s="60" t="s">
        <v>84</v>
      </c>
      <c r="D107" s="51" t="s">
        <v>86</v>
      </c>
      <c r="E107" s="34" t="s">
        <v>57</v>
      </c>
      <c r="F107" s="78"/>
      <c r="G107" s="34" t="s">
        <v>58</v>
      </c>
      <c r="H107" s="36" t="str">
        <f t="shared" ref="H107:H124" si="5">IF(F107="","",IF(F107="J", 1,0))</f>
        <v/>
      </c>
      <c r="I107" s="35"/>
    </row>
    <row r="108" spans="1:9" ht="76.5" x14ac:dyDescent="0.2">
      <c r="A108" s="31">
        <v>99</v>
      </c>
      <c r="B108" s="59" t="s">
        <v>56</v>
      </c>
      <c r="C108" s="59" t="s">
        <v>59</v>
      </c>
      <c r="D108" s="49" t="s">
        <v>355</v>
      </c>
      <c r="E108" s="34" t="s">
        <v>57</v>
      </c>
      <c r="F108" s="78"/>
      <c r="G108" s="34" t="s">
        <v>58</v>
      </c>
      <c r="H108" s="36" t="str">
        <f t="shared" si="5"/>
        <v/>
      </c>
      <c r="I108" s="35"/>
    </row>
    <row r="109" spans="1:9" ht="51" x14ac:dyDescent="0.2">
      <c r="A109" s="31">
        <v>100</v>
      </c>
      <c r="B109" s="59" t="s">
        <v>56</v>
      </c>
      <c r="C109" s="59" t="s">
        <v>59</v>
      </c>
      <c r="D109" s="49" t="s">
        <v>63</v>
      </c>
      <c r="E109" s="34" t="s">
        <v>57</v>
      </c>
      <c r="F109" s="78"/>
      <c r="G109" s="34" t="s">
        <v>58</v>
      </c>
      <c r="H109" s="36" t="str">
        <f t="shared" si="5"/>
        <v/>
      </c>
      <c r="I109" s="35"/>
    </row>
    <row r="110" spans="1:9" ht="51" x14ac:dyDescent="0.2">
      <c r="A110" s="31">
        <v>101</v>
      </c>
      <c r="B110" s="57" t="s">
        <v>56</v>
      </c>
      <c r="C110" s="52" t="s">
        <v>59</v>
      </c>
      <c r="D110" s="49" t="s">
        <v>65</v>
      </c>
      <c r="E110" s="34" t="s">
        <v>57</v>
      </c>
      <c r="F110" s="78"/>
      <c r="G110" s="34" t="s">
        <v>58</v>
      </c>
      <c r="H110" s="36" t="str">
        <f t="shared" si="5"/>
        <v/>
      </c>
      <c r="I110" s="35"/>
    </row>
    <row r="111" spans="1:9" ht="63.75" x14ac:dyDescent="0.2">
      <c r="A111" s="31">
        <v>102</v>
      </c>
      <c r="B111" s="57" t="s">
        <v>56</v>
      </c>
      <c r="C111" s="52" t="s">
        <v>59</v>
      </c>
      <c r="D111" s="49" t="s">
        <v>62</v>
      </c>
      <c r="E111" s="34" t="s">
        <v>57</v>
      </c>
      <c r="F111" s="78"/>
      <c r="G111" s="34" t="s">
        <v>58</v>
      </c>
      <c r="H111" s="36" t="str">
        <f t="shared" si="5"/>
        <v/>
      </c>
      <c r="I111" s="35"/>
    </row>
    <row r="112" spans="1:9" ht="51" x14ac:dyDescent="0.2">
      <c r="A112" s="31">
        <v>103</v>
      </c>
      <c r="B112" s="64" t="s">
        <v>72</v>
      </c>
      <c r="C112" s="67" t="s">
        <v>90</v>
      </c>
      <c r="D112" s="70" t="s">
        <v>94</v>
      </c>
      <c r="E112" s="32" t="s">
        <v>57</v>
      </c>
      <c r="F112" s="78"/>
      <c r="G112" s="34" t="s">
        <v>58</v>
      </c>
      <c r="H112" s="36" t="str">
        <f t="shared" si="5"/>
        <v/>
      </c>
      <c r="I112" s="35"/>
    </row>
    <row r="113" spans="1:9" ht="63.75" x14ac:dyDescent="0.2">
      <c r="A113" s="31">
        <v>104</v>
      </c>
      <c r="B113" s="32" t="s">
        <v>72</v>
      </c>
      <c r="C113" s="32" t="s">
        <v>100</v>
      </c>
      <c r="D113" s="41" t="s">
        <v>384</v>
      </c>
      <c r="E113" s="32" t="s">
        <v>57</v>
      </c>
      <c r="F113" s="78"/>
      <c r="G113" s="34" t="s">
        <v>58</v>
      </c>
      <c r="H113" s="36" t="str">
        <f t="shared" si="5"/>
        <v/>
      </c>
      <c r="I113" s="35"/>
    </row>
    <row r="114" spans="1:9" ht="51" x14ac:dyDescent="0.2">
      <c r="A114" s="31">
        <v>105</v>
      </c>
      <c r="B114" s="52" t="s">
        <v>72</v>
      </c>
      <c r="C114" s="52" t="s">
        <v>79</v>
      </c>
      <c r="D114" s="62" t="s">
        <v>82</v>
      </c>
      <c r="E114" s="58" t="s">
        <v>57</v>
      </c>
      <c r="F114" s="78"/>
      <c r="G114" s="34" t="s">
        <v>58</v>
      </c>
      <c r="H114" s="36" t="str">
        <f t="shared" si="5"/>
        <v/>
      </c>
      <c r="I114" s="35"/>
    </row>
    <row r="115" spans="1:9" ht="51" x14ac:dyDescent="0.2">
      <c r="A115" s="31">
        <v>106</v>
      </c>
      <c r="B115" s="52" t="s">
        <v>72</v>
      </c>
      <c r="C115" s="52" t="s">
        <v>352</v>
      </c>
      <c r="D115" s="72" t="s">
        <v>351</v>
      </c>
      <c r="E115" s="58" t="s">
        <v>57</v>
      </c>
      <c r="F115" s="78"/>
      <c r="G115" s="34" t="s">
        <v>58</v>
      </c>
      <c r="H115" s="36" t="str">
        <f t="shared" si="5"/>
        <v/>
      </c>
      <c r="I115" s="35"/>
    </row>
    <row r="116" spans="1:9" ht="63.75" x14ac:dyDescent="0.2">
      <c r="A116" s="31">
        <v>107</v>
      </c>
      <c r="B116" s="52" t="s">
        <v>72</v>
      </c>
      <c r="C116" s="55" t="s">
        <v>105</v>
      </c>
      <c r="D116" s="62" t="s">
        <v>356</v>
      </c>
      <c r="E116" s="43" t="s">
        <v>57</v>
      </c>
      <c r="F116" s="78"/>
      <c r="G116" s="34" t="s">
        <v>58</v>
      </c>
      <c r="H116" s="36" t="str">
        <f t="shared" si="5"/>
        <v/>
      </c>
      <c r="I116" s="35"/>
    </row>
    <row r="117" spans="1:9" ht="51" x14ac:dyDescent="0.2">
      <c r="A117" s="31">
        <v>108</v>
      </c>
      <c r="B117" s="52" t="s">
        <v>72</v>
      </c>
      <c r="C117" s="55" t="s">
        <v>90</v>
      </c>
      <c r="D117" s="63" t="s">
        <v>365</v>
      </c>
      <c r="E117" s="43" t="s">
        <v>57</v>
      </c>
      <c r="F117" s="78"/>
      <c r="G117" s="34" t="s">
        <v>58</v>
      </c>
      <c r="H117" s="36" t="str">
        <f t="shared" si="5"/>
        <v/>
      </c>
      <c r="I117" s="83"/>
    </row>
    <row r="118" spans="1:9" ht="51" x14ac:dyDescent="0.2">
      <c r="A118" s="31">
        <v>109</v>
      </c>
      <c r="B118" s="32" t="s">
        <v>72</v>
      </c>
      <c r="C118" s="38" t="s">
        <v>90</v>
      </c>
      <c r="D118" s="42" t="s">
        <v>400</v>
      </c>
      <c r="E118" s="43" t="s">
        <v>57</v>
      </c>
      <c r="F118" s="78"/>
      <c r="G118" s="34" t="s">
        <v>58</v>
      </c>
      <c r="H118" s="36" t="str">
        <f t="shared" si="5"/>
        <v/>
      </c>
      <c r="I118" s="35"/>
    </row>
    <row r="119" spans="1:9" ht="51" x14ac:dyDescent="0.2">
      <c r="A119" s="31">
        <v>110</v>
      </c>
      <c r="B119" s="32" t="s">
        <v>72</v>
      </c>
      <c r="C119" s="38" t="s">
        <v>90</v>
      </c>
      <c r="D119" s="42" t="s">
        <v>99</v>
      </c>
      <c r="E119" s="43" t="s">
        <v>57</v>
      </c>
      <c r="F119" s="78"/>
      <c r="G119" s="34" t="s">
        <v>58</v>
      </c>
      <c r="H119" s="36" t="str">
        <f t="shared" si="5"/>
        <v/>
      </c>
      <c r="I119" s="35"/>
    </row>
    <row r="120" spans="1:9" ht="51" x14ac:dyDescent="0.2">
      <c r="A120" s="31">
        <v>111</v>
      </c>
      <c r="B120" s="32" t="s">
        <v>72</v>
      </c>
      <c r="C120" s="32" t="s">
        <v>116</v>
      </c>
      <c r="D120" s="42" t="s">
        <v>117</v>
      </c>
      <c r="E120" s="43" t="s">
        <v>57</v>
      </c>
      <c r="F120" s="78"/>
      <c r="G120" s="34" t="s">
        <v>58</v>
      </c>
      <c r="H120" s="36" t="str">
        <f t="shared" si="5"/>
        <v/>
      </c>
      <c r="I120" s="35"/>
    </row>
    <row r="121" spans="1:9" ht="63.75" x14ac:dyDescent="0.2">
      <c r="A121" s="31">
        <v>112</v>
      </c>
      <c r="B121" s="32" t="s">
        <v>72</v>
      </c>
      <c r="C121" s="32" t="s">
        <v>116</v>
      </c>
      <c r="D121" s="69" t="s">
        <v>401</v>
      </c>
      <c r="E121" s="43" t="s">
        <v>57</v>
      </c>
      <c r="F121" s="78"/>
      <c r="G121" s="34" t="s">
        <v>58</v>
      </c>
      <c r="H121" s="36" t="str">
        <f t="shared" si="5"/>
        <v/>
      </c>
      <c r="I121" s="35"/>
    </row>
    <row r="122" spans="1:9" ht="51" x14ac:dyDescent="0.2">
      <c r="A122" s="31">
        <v>113</v>
      </c>
      <c r="B122" s="32" t="s">
        <v>72</v>
      </c>
      <c r="C122" s="32" t="s">
        <v>76</v>
      </c>
      <c r="D122" s="69" t="s">
        <v>402</v>
      </c>
      <c r="E122" s="58" t="s">
        <v>57</v>
      </c>
      <c r="F122" s="78"/>
      <c r="G122" s="34" t="s">
        <v>58</v>
      </c>
      <c r="H122" s="36" t="str">
        <f t="shared" si="5"/>
        <v/>
      </c>
      <c r="I122" s="35"/>
    </row>
    <row r="123" spans="1:9" ht="38.25" x14ac:dyDescent="0.2">
      <c r="A123" s="31">
        <v>114</v>
      </c>
      <c r="B123" s="32" t="s">
        <v>72</v>
      </c>
      <c r="C123" s="32" t="s">
        <v>116</v>
      </c>
      <c r="D123" s="69" t="s">
        <v>118</v>
      </c>
      <c r="E123" s="43" t="s">
        <v>57</v>
      </c>
      <c r="F123" s="78"/>
      <c r="G123" s="34" t="s">
        <v>58</v>
      </c>
      <c r="H123" s="36" t="str">
        <f t="shared" si="5"/>
        <v/>
      </c>
      <c r="I123" s="35"/>
    </row>
    <row r="124" spans="1:9" ht="89.25" x14ac:dyDescent="0.2">
      <c r="A124" s="31">
        <v>115</v>
      </c>
      <c r="B124" s="39" t="s">
        <v>56</v>
      </c>
      <c r="C124" s="39" t="s">
        <v>56</v>
      </c>
      <c r="D124" s="48" t="s">
        <v>403</v>
      </c>
      <c r="E124" s="31" t="s">
        <v>57</v>
      </c>
      <c r="F124" s="78"/>
      <c r="G124" s="34" t="s">
        <v>58</v>
      </c>
      <c r="H124" s="36" t="str">
        <f t="shared" si="5"/>
        <v/>
      </c>
      <c r="I124" s="35"/>
    </row>
    <row r="125" spans="1:9" x14ac:dyDescent="0.2">
      <c r="E125" s="26"/>
      <c r="F125" s="26"/>
      <c r="G125" s="26"/>
      <c r="H125" s="26"/>
      <c r="I125" s="26"/>
    </row>
    <row r="126" spans="1:9" x14ac:dyDescent="0.2">
      <c r="E126" s="90" t="s">
        <v>411</v>
      </c>
      <c r="F126" s="90" t="s">
        <v>409</v>
      </c>
      <c r="G126" s="90" t="s">
        <v>412</v>
      </c>
      <c r="H126" s="90" t="s">
        <v>410</v>
      </c>
      <c r="I126" s="26"/>
    </row>
    <row r="127" spans="1:9" x14ac:dyDescent="0.2">
      <c r="E127" s="31" t="s">
        <v>67</v>
      </c>
      <c r="F127" s="31">
        <f>G127/3</f>
        <v>0</v>
      </c>
      <c r="G127" s="31">
        <f>SUMIF(E10:E124,"WA",H10:H124)</f>
        <v>0</v>
      </c>
      <c r="H127" s="91">
        <f>G127*(100/97)</f>
        <v>0</v>
      </c>
      <c r="I127" s="93"/>
    </row>
    <row r="128" spans="1:9" x14ac:dyDescent="0.2">
      <c r="E128" s="31" t="s">
        <v>57</v>
      </c>
      <c r="F128" s="31">
        <f>G128</f>
        <v>0</v>
      </c>
      <c r="G128" s="31">
        <f>SUMIF(E10:E124,"WB",H10:H124)</f>
        <v>0</v>
      </c>
      <c r="H128" s="91">
        <f t="shared" ref="H128" si="6">G128*(100/97)</f>
        <v>0</v>
      </c>
      <c r="I128" s="93"/>
    </row>
    <row r="129" spans="5:9" x14ac:dyDescent="0.2">
      <c r="E129" s="26"/>
      <c r="F129" s="26"/>
      <c r="G129" s="31">
        <f>SUM(G127:G128)</f>
        <v>0</v>
      </c>
      <c r="H129" s="92">
        <f>SUM(H127:H128)</f>
        <v>0</v>
      </c>
      <c r="I129" s="26"/>
    </row>
    <row r="130" spans="5:9" x14ac:dyDescent="0.2">
      <c r="E130" s="26"/>
      <c r="F130" s="26"/>
      <c r="G130" s="26"/>
      <c r="H130" s="26"/>
      <c r="I130" s="26"/>
    </row>
  </sheetData>
  <sheetProtection algorithmName="SHA-512" hashValue="NfUMYTrOrdwtTeMgyvV3PMaZ+LtJZVF74fzsS7xp83xjAwdCEQHe2PPpGePnQMkJTDYjPMfL8dcM/JA+J+92RQ==" saltValue="rwsKHmyoKekRFF9PHm4PNQ==" spinCount="100000" sheet="1" objects="1" scenarios="1" formatColumns="0" formatRows="0" sort="0" autoFilter="0"/>
  <protectedRanges>
    <protectedRange sqref="I41:I49" name="Bereik2_1_1"/>
    <protectedRange sqref="I113 I50:I55" name="Bereik2"/>
    <protectedRange sqref="I56" name="Bereik2_1"/>
    <protectedRange sqref="I57:I69" name="Bereik2_3"/>
  </protectedRanges>
  <autoFilter ref="A9:I124" xr:uid="{3AE7E956-DDD4-4CEA-9238-7982ED3FAE0C}">
    <sortState xmlns:xlrd2="http://schemas.microsoft.com/office/spreadsheetml/2017/richdata2" ref="A10:I124">
      <sortCondition ref="A9:A124"/>
    </sortState>
  </autoFilter>
  <sortState xmlns:xlrd2="http://schemas.microsoft.com/office/spreadsheetml/2017/richdata2" ref="A25:J33">
    <sortCondition ref="J25:J33"/>
    <sortCondition ref="C25:C33"/>
  </sortState>
  <phoneticPr fontId="5" type="noConversion"/>
  <conditionalFormatting sqref="G10:G124">
    <cfRule type="containsText" dxfId="6" priority="8" operator="containsText" text="Niet akkoord">
      <formula>NOT(ISERROR(SEARCH("Niet akkoord",G10)))</formula>
    </cfRule>
    <cfRule type="containsText" dxfId="5" priority="9" operator="containsText" text="Akkoord">
      <formula>NOT(ISERROR(SEARCH("Akkoord",G10)))</formula>
    </cfRule>
    <cfRule type="cellIs" dxfId="4" priority="16" operator="equal">
      <formula>"Voldoet niet"</formula>
    </cfRule>
  </conditionalFormatting>
  <conditionalFormatting sqref="H10:H79">
    <cfRule type="containsText" dxfId="3" priority="2" operator="containsText" text="Niet akkoord">
      <formula>NOT(ISERROR(SEARCH("Niet akkoord",H10)))</formula>
    </cfRule>
    <cfRule type="containsText" dxfId="2" priority="3" operator="containsText" text="Akkoord">
      <formula>NOT(ISERROR(SEARCH("Akkoord",H10)))</formula>
    </cfRule>
    <cfRule type="cellIs" dxfId="1" priority="4" operator="equal">
      <formula>"Voldoet niet"</formula>
    </cfRule>
  </conditionalFormatting>
  <conditionalFormatting sqref="G10:H124">
    <cfRule type="containsText" dxfId="0" priority="1" operator="containsText" text="n.v.t.">
      <formula>NOT(ISERROR(SEARCH("n.v.t.",G10)))</formula>
    </cfRule>
  </conditionalFormatting>
  <dataValidations count="1">
    <dataValidation type="list" allowBlank="1" showInputMessage="1" showErrorMessage="1" sqref="F10:F124" xr:uid="{81D03A29-00B4-46F4-9611-F8EC663A058B}">
      <formula1>$M$10:$M$12</formula1>
    </dataValidation>
  </dataValidations>
  <pageMargins left="0.7" right="0.7" top="0.75" bottom="0.75" header="0.3" footer="0.3"/>
  <pageSetup paperSize="9"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75C9F-96FD-4021-BAD9-D277621ECD48}">
  <dimension ref="A1:C93"/>
  <sheetViews>
    <sheetView workbookViewId="0">
      <pane ySplit="1" topLeftCell="A2" activePane="bottomLeft" state="frozen"/>
      <selection pane="bottomLeft" activeCell="C27" sqref="C27"/>
    </sheetView>
  </sheetViews>
  <sheetFormatPr defaultColWidth="8.7109375" defaultRowHeight="13.5" x14ac:dyDescent="0.25"/>
  <cols>
    <col min="1" max="1" width="46.28515625" style="9" bestFit="1" customWidth="1"/>
    <col min="2" max="2" width="13.7109375" style="9" bestFit="1" customWidth="1"/>
    <col min="3" max="3" width="59.42578125" style="9" bestFit="1" customWidth="1"/>
    <col min="4" max="16384" width="8.7109375" style="9"/>
  </cols>
  <sheetData>
    <row r="1" spans="1:3" x14ac:dyDescent="0.25">
      <c r="A1" s="6" t="s">
        <v>151</v>
      </c>
      <c r="B1" s="7" t="s">
        <v>152</v>
      </c>
      <c r="C1" s="8" t="s">
        <v>153</v>
      </c>
    </row>
    <row r="2" spans="1:3" x14ac:dyDescent="0.25">
      <c r="A2" s="118" t="s">
        <v>154</v>
      </c>
      <c r="B2" s="10" t="s">
        <v>155</v>
      </c>
      <c r="C2" s="11" t="s">
        <v>156</v>
      </c>
    </row>
    <row r="3" spans="1:3" x14ac:dyDescent="0.25">
      <c r="A3" s="118"/>
      <c r="B3" s="10" t="s">
        <v>157</v>
      </c>
      <c r="C3" s="12" t="s">
        <v>158</v>
      </c>
    </row>
    <row r="4" spans="1:3" x14ac:dyDescent="0.25">
      <c r="A4" s="118"/>
      <c r="B4" s="10" t="s">
        <v>159</v>
      </c>
      <c r="C4" s="11" t="s">
        <v>160</v>
      </c>
    </row>
    <row r="5" spans="1:3" x14ac:dyDescent="0.25">
      <c r="A5" s="118"/>
      <c r="B5" s="10" t="s">
        <v>161</v>
      </c>
      <c r="C5" s="11" t="s">
        <v>162</v>
      </c>
    </row>
    <row r="6" spans="1:3" x14ac:dyDescent="0.25">
      <c r="A6" s="117" t="s">
        <v>163</v>
      </c>
      <c r="B6" s="13" t="s">
        <v>164</v>
      </c>
      <c r="C6" s="12" t="s">
        <v>165</v>
      </c>
    </row>
    <row r="7" spans="1:3" x14ac:dyDescent="0.25">
      <c r="A7" s="117"/>
      <c r="B7" s="13" t="s">
        <v>166</v>
      </c>
      <c r="C7" s="11" t="s">
        <v>167</v>
      </c>
    </row>
    <row r="8" spans="1:3" x14ac:dyDescent="0.25">
      <c r="A8" s="117"/>
      <c r="B8" s="13" t="s">
        <v>168</v>
      </c>
      <c r="C8" s="11" t="s">
        <v>169</v>
      </c>
    </row>
    <row r="9" spans="1:3" ht="27" x14ac:dyDescent="0.25">
      <c r="A9" s="117"/>
      <c r="B9" s="13" t="s">
        <v>170</v>
      </c>
      <c r="C9" s="12" t="s">
        <v>171</v>
      </c>
    </row>
    <row r="10" spans="1:3" x14ac:dyDescent="0.25">
      <c r="A10" s="117"/>
      <c r="B10" s="10" t="s">
        <v>172</v>
      </c>
      <c r="C10" s="12" t="s">
        <v>173</v>
      </c>
    </row>
    <row r="11" spans="1:3" x14ac:dyDescent="0.25">
      <c r="A11" s="117" t="s">
        <v>174</v>
      </c>
      <c r="B11" s="13" t="s">
        <v>175</v>
      </c>
      <c r="C11" s="14" t="s">
        <v>176</v>
      </c>
    </row>
    <row r="12" spans="1:3" x14ac:dyDescent="0.25">
      <c r="A12" s="117"/>
      <c r="B12" s="10" t="s">
        <v>177</v>
      </c>
      <c r="C12" s="12" t="s">
        <v>178</v>
      </c>
    </row>
    <row r="13" spans="1:3" x14ac:dyDescent="0.25">
      <c r="A13" s="117"/>
      <c r="B13" s="13" t="s">
        <v>179</v>
      </c>
      <c r="C13" s="12" t="s">
        <v>180</v>
      </c>
    </row>
    <row r="14" spans="1:3" x14ac:dyDescent="0.25">
      <c r="A14" s="117"/>
      <c r="B14" s="13" t="s">
        <v>181</v>
      </c>
      <c r="C14" s="11" t="s">
        <v>182</v>
      </c>
    </row>
    <row r="15" spans="1:3" x14ac:dyDescent="0.25">
      <c r="A15" s="117"/>
      <c r="B15" s="13" t="s">
        <v>183</v>
      </c>
      <c r="C15" s="11" t="s">
        <v>184</v>
      </c>
    </row>
    <row r="16" spans="1:3" x14ac:dyDescent="0.25">
      <c r="A16" s="117"/>
      <c r="B16" s="13" t="s">
        <v>185</v>
      </c>
      <c r="C16" s="11" t="s">
        <v>186</v>
      </c>
    </row>
    <row r="17" spans="1:3" x14ac:dyDescent="0.25">
      <c r="A17" s="117"/>
      <c r="B17" s="13" t="s">
        <v>187</v>
      </c>
      <c r="C17" s="11" t="s">
        <v>188</v>
      </c>
    </row>
    <row r="18" spans="1:3" x14ac:dyDescent="0.25">
      <c r="A18" s="117" t="s">
        <v>189</v>
      </c>
      <c r="B18" s="13" t="s">
        <v>190</v>
      </c>
      <c r="C18" s="12" t="s">
        <v>191</v>
      </c>
    </row>
    <row r="19" spans="1:3" x14ac:dyDescent="0.25">
      <c r="A19" s="117"/>
      <c r="B19" s="13" t="s">
        <v>192</v>
      </c>
      <c r="C19" s="12" t="s">
        <v>193</v>
      </c>
    </row>
    <row r="20" spans="1:3" x14ac:dyDescent="0.25">
      <c r="A20" s="117"/>
      <c r="B20" s="10" t="s">
        <v>194</v>
      </c>
      <c r="C20" s="1" t="s">
        <v>195</v>
      </c>
    </row>
    <row r="21" spans="1:3" x14ac:dyDescent="0.25">
      <c r="A21" s="117"/>
      <c r="B21" s="10" t="s">
        <v>196</v>
      </c>
      <c r="C21" s="1" t="s">
        <v>197</v>
      </c>
    </row>
    <row r="22" spans="1:3" x14ac:dyDescent="0.25">
      <c r="A22" s="117"/>
      <c r="B22" s="10" t="s">
        <v>198</v>
      </c>
      <c r="C22" s="12" t="s">
        <v>199</v>
      </c>
    </row>
    <row r="23" spans="1:3" x14ac:dyDescent="0.25">
      <c r="A23" s="117"/>
      <c r="B23" s="10" t="s">
        <v>200</v>
      </c>
      <c r="C23" s="12" t="s">
        <v>201</v>
      </c>
    </row>
    <row r="24" spans="1:3" x14ac:dyDescent="0.25">
      <c r="A24" s="117"/>
      <c r="B24" s="10" t="s">
        <v>202</v>
      </c>
      <c r="C24" s="1" t="s">
        <v>203</v>
      </c>
    </row>
    <row r="25" spans="1:3" x14ac:dyDescent="0.25">
      <c r="A25" s="117"/>
      <c r="B25" s="10" t="s">
        <v>204</v>
      </c>
      <c r="C25" s="1" t="s">
        <v>205</v>
      </c>
    </row>
    <row r="26" spans="1:3" x14ac:dyDescent="0.25">
      <c r="A26" s="117"/>
      <c r="B26" s="13" t="s">
        <v>206</v>
      </c>
      <c r="C26" s="12" t="s">
        <v>207</v>
      </c>
    </row>
    <row r="27" spans="1:3" x14ac:dyDescent="0.25">
      <c r="A27" s="117"/>
      <c r="B27" s="10" t="s">
        <v>208</v>
      </c>
      <c r="C27" s="1" t="s">
        <v>209</v>
      </c>
    </row>
    <row r="28" spans="1:3" x14ac:dyDescent="0.25">
      <c r="A28" s="117"/>
      <c r="B28" s="2" t="s">
        <v>210</v>
      </c>
      <c r="C28" s="1" t="s">
        <v>211</v>
      </c>
    </row>
    <row r="29" spans="1:3" x14ac:dyDescent="0.25">
      <c r="A29" s="117"/>
      <c r="B29" s="10" t="s">
        <v>212</v>
      </c>
      <c r="C29" s="1" t="s">
        <v>213</v>
      </c>
    </row>
    <row r="30" spans="1:3" x14ac:dyDescent="0.25">
      <c r="A30" s="117"/>
      <c r="B30" s="10" t="s">
        <v>214</v>
      </c>
      <c r="C30" s="1" t="s">
        <v>215</v>
      </c>
    </row>
    <row r="31" spans="1:3" x14ac:dyDescent="0.25">
      <c r="A31" s="117"/>
      <c r="B31" s="10" t="s">
        <v>216</v>
      </c>
      <c r="C31" s="12" t="s">
        <v>217</v>
      </c>
    </row>
    <row r="32" spans="1:3" ht="27" x14ac:dyDescent="0.25">
      <c r="A32" s="1" t="s">
        <v>218</v>
      </c>
      <c r="B32" s="10" t="s">
        <v>219</v>
      </c>
      <c r="C32" s="12" t="s">
        <v>220</v>
      </c>
    </row>
    <row r="33" spans="1:3" x14ac:dyDescent="0.25">
      <c r="A33" s="117" t="s">
        <v>221</v>
      </c>
      <c r="B33" s="13" t="s">
        <v>222</v>
      </c>
      <c r="C33" s="11" t="s">
        <v>223</v>
      </c>
    </row>
    <row r="34" spans="1:3" x14ac:dyDescent="0.25">
      <c r="A34" s="117"/>
      <c r="B34" s="10" t="s">
        <v>224</v>
      </c>
      <c r="C34" s="11" t="s">
        <v>225</v>
      </c>
    </row>
    <row r="35" spans="1:3" x14ac:dyDescent="0.25">
      <c r="A35" s="117"/>
      <c r="B35" s="13" t="s">
        <v>226</v>
      </c>
      <c r="C35" s="11" t="s">
        <v>227</v>
      </c>
    </row>
    <row r="36" spans="1:3" x14ac:dyDescent="0.25">
      <c r="A36" s="117"/>
      <c r="B36" s="13" t="s">
        <v>228</v>
      </c>
      <c r="C36" s="11" t="s">
        <v>229</v>
      </c>
    </row>
    <row r="37" spans="1:3" x14ac:dyDescent="0.25">
      <c r="A37" s="117"/>
      <c r="B37" s="13" t="s">
        <v>230</v>
      </c>
      <c r="C37" s="12" t="s">
        <v>231</v>
      </c>
    </row>
    <row r="38" spans="1:3" x14ac:dyDescent="0.25">
      <c r="A38" s="117"/>
      <c r="B38" s="13" t="s">
        <v>232</v>
      </c>
      <c r="C38" s="11" t="s">
        <v>233</v>
      </c>
    </row>
    <row r="39" spans="1:3" x14ac:dyDescent="0.25">
      <c r="A39" s="117"/>
      <c r="B39" s="13" t="s">
        <v>234</v>
      </c>
      <c r="C39" s="11" t="s">
        <v>235</v>
      </c>
    </row>
    <row r="40" spans="1:3" x14ac:dyDescent="0.25">
      <c r="A40" s="117"/>
      <c r="B40" s="13" t="s">
        <v>236</v>
      </c>
      <c r="C40" s="11" t="s">
        <v>237</v>
      </c>
    </row>
    <row r="41" spans="1:3" x14ac:dyDescent="0.25">
      <c r="A41" s="117" t="s">
        <v>238</v>
      </c>
      <c r="B41" s="10" t="s">
        <v>239</v>
      </c>
      <c r="C41" s="12" t="s">
        <v>240</v>
      </c>
    </row>
    <row r="42" spans="1:3" x14ac:dyDescent="0.25">
      <c r="A42" s="117"/>
      <c r="B42" s="13" t="s">
        <v>241</v>
      </c>
      <c r="C42" s="12" t="s">
        <v>242</v>
      </c>
    </row>
    <row r="43" spans="1:3" x14ac:dyDescent="0.25">
      <c r="A43" s="117"/>
      <c r="B43" s="13" t="s">
        <v>243</v>
      </c>
      <c r="C43" s="11" t="s">
        <v>244</v>
      </c>
    </row>
    <row r="44" spans="1:3" ht="27" x14ac:dyDescent="0.25">
      <c r="A44" s="117"/>
      <c r="B44" s="10" t="s">
        <v>245</v>
      </c>
      <c r="C44" s="12" t="s">
        <v>246</v>
      </c>
    </row>
    <row r="45" spans="1:3" x14ac:dyDescent="0.25">
      <c r="A45" s="117"/>
      <c r="B45" s="13" t="s">
        <v>247</v>
      </c>
      <c r="C45" s="12" t="s">
        <v>248</v>
      </c>
    </row>
    <row r="46" spans="1:3" x14ac:dyDescent="0.25">
      <c r="A46" s="117"/>
      <c r="B46" s="13" t="s">
        <v>249</v>
      </c>
      <c r="C46" s="12" t="s">
        <v>250</v>
      </c>
    </row>
    <row r="47" spans="1:3" x14ac:dyDescent="0.25">
      <c r="A47" s="117"/>
      <c r="B47" s="10" t="s">
        <v>251</v>
      </c>
      <c r="C47" s="12" t="s">
        <v>252</v>
      </c>
    </row>
    <row r="48" spans="1:3" x14ac:dyDescent="0.25">
      <c r="A48" s="117"/>
      <c r="B48" s="13" t="s">
        <v>253</v>
      </c>
      <c r="C48" s="12" t="s">
        <v>254</v>
      </c>
    </row>
    <row r="49" spans="1:3" x14ac:dyDescent="0.25">
      <c r="A49" s="117"/>
      <c r="B49" s="13" t="s">
        <v>255</v>
      </c>
      <c r="C49" s="12" t="s">
        <v>256</v>
      </c>
    </row>
    <row r="50" spans="1:3" x14ac:dyDescent="0.25">
      <c r="A50" s="117"/>
      <c r="B50" s="13" t="s">
        <v>257</v>
      </c>
      <c r="C50" s="12" t="s">
        <v>258</v>
      </c>
    </row>
    <row r="51" spans="1:3" x14ac:dyDescent="0.25">
      <c r="A51" s="117"/>
      <c r="B51" s="13" t="s">
        <v>259</v>
      </c>
      <c r="C51" s="12" t="s">
        <v>260</v>
      </c>
    </row>
    <row r="52" spans="1:3" x14ac:dyDescent="0.25">
      <c r="A52" s="117"/>
      <c r="B52" s="13" t="s">
        <v>261</v>
      </c>
      <c r="C52" s="12" t="s">
        <v>262</v>
      </c>
    </row>
    <row r="53" spans="1:3" x14ac:dyDescent="0.25">
      <c r="A53" s="117"/>
      <c r="B53" s="13" t="s">
        <v>263</v>
      </c>
      <c r="C53" s="12" t="s">
        <v>264</v>
      </c>
    </row>
    <row r="54" spans="1:3" ht="27" x14ac:dyDescent="0.25">
      <c r="A54" s="117"/>
      <c r="B54" s="13" t="s">
        <v>265</v>
      </c>
      <c r="C54" s="12" t="s">
        <v>266</v>
      </c>
    </row>
    <row r="55" spans="1:3" x14ac:dyDescent="0.25">
      <c r="A55" s="117" t="s">
        <v>267</v>
      </c>
      <c r="B55" s="13" t="s">
        <v>268</v>
      </c>
      <c r="C55" s="12" t="s">
        <v>269</v>
      </c>
    </row>
    <row r="56" spans="1:3" x14ac:dyDescent="0.25">
      <c r="A56" s="117"/>
      <c r="B56" s="13" t="s">
        <v>270</v>
      </c>
      <c r="C56" s="12" t="s">
        <v>271</v>
      </c>
    </row>
    <row r="57" spans="1:3" x14ac:dyDescent="0.25">
      <c r="A57" s="117"/>
      <c r="B57" s="13" t="s">
        <v>272</v>
      </c>
      <c r="C57" s="12" t="s">
        <v>273</v>
      </c>
    </row>
    <row r="58" spans="1:3" x14ac:dyDescent="0.25">
      <c r="A58" s="117"/>
      <c r="B58" s="13" t="s">
        <v>274</v>
      </c>
      <c r="C58" s="12" t="s">
        <v>275</v>
      </c>
    </row>
    <row r="59" spans="1:3" x14ac:dyDescent="0.25">
      <c r="A59" s="117"/>
      <c r="B59" s="13" t="s">
        <v>276</v>
      </c>
      <c r="C59" s="12" t="s">
        <v>277</v>
      </c>
    </row>
    <row r="60" spans="1:3" x14ac:dyDescent="0.25">
      <c r="A60" s="117"/>
      <c r="B60" s="13" t="s">
        <v>278</v>
      </c>
      <c r="C60" s="12" t="s">
        <v>279</v>
      </c>
    </row>
    <row r="61" spans="1:3" x14ac:dyDescent="0.25">
      <c r="A61" s="117"/>
      <c r="B61" s="13" t="s">
        <v>280</v>
      </c>
      <c r="C61" s="12" t="s">
        <v>281</v>
      </c>
    </row>
    <row r="62" spans="1:3" x14ac:dyDescent="0.25">
      <c r="A62" s="117" t="s">
        <v>282</v>
      </c>
      <c r="B62" s="13" t="s">
        <v>283</v>
      </c>
      <c r="C62" s="12" t="s">
        <v>284</v>
      </c>
    </row>
    <row r="63" spans="1:3" x14ac:dyDescent="0.25">
      <c r="A63" s="117"/>
      <c r="B63" s="13" t="s">
        <v>285</v>
      </c>
      <c r="C63" s="12" t="s">
        <v>286</v>
      </c>
    </row>
    <row r="64" spans="1:3" x14ac:dyDescent="0.25">
      <c r="A64" s="117"/>
      <c r="B64" s="13" t="s">
        <v>287</v>
      </c>
      <c r="C64" s="11" t="s">
        <v>288</v>
      </c>
    </row>
    <row r="65" spans="1:3" x14ac:dyDescent="0.25">
      <c r="A65" s="117"/>
      <c r="B65" s="13" t="s">
        <v>289</v>
      </c>
      <c r="C65" s="11" t="s">
        <v>290</v>
      </c>
    </row>
    <row r="66" spans="1:3" ht="27" x14ac:dyDescent="0.25">
      <c r="A66" s="117"/>
      <c r="B66" s="13" t="s">
        <v>291</v>
      </c>
      <c r="C66" s="12" t="s">
        <v>292</v>
      </c>
    </row>
    <row r="67" spans="1:3" ht="27" x14ac:dyDescent="0.25">
      <c r="A67" s="117"/>
      <c r="B67" s="13" t="s">
        <v>293</v>
      </c>
      <c r="C67" s="12" t="s">
        <v>294</v>
      </c>
    </row>
    <row r="68" spans="1:3" x14ac:dyDescent="0.25">
      <c r="A68" s="117"/>
      <c r="B68" s="13" t="s">
        <v>295</v>
      </c>
      <c r="C68" s="12" t="s">
        <v>296</v>
      </c>
    </row>
    <row r="69" spans="1:3" x14ac:dyDescent="0.25">
      <c r="A69" s="117"/>
      <c r="B69" s="13" t="s">
        <v>297</v>
      </c>
      <c r="C69" s="12" t="s">
        <v>298</v>
      </c>
    </row>
    <row r="70" spans="1:3" x14ac:dyDescent="0.25">
      <c r="A70" s="117"/>
      <c r="B70" s="13" t="s">
        <v>299</v>
      </c>
      <c r="C70" s="12" t="s">
        <v>300</v>
      </c>
    </row>
    <row r="71" spans="1:3" x14ac:dyDescent="0.25">
      <c r="A71" s="117"/>
      <c r="B71" s="13" t="s">
        <v>301</v>
      </c>
      <c r="C71" s="12" t="s">
        <v>302</v>
      </c>
    </row>
    <row r="72" spans="1:3" x14ac:dyDescent="0.25">
      <c r="A72" s="117"/>
      <c r="B72" s="13" t="s">
        <v>303</v>
      </c>
      <c r="C72" s="12" t="s">
        <v>304</v>
      </c>
    </row>
    <row r="73" spans="1:3" x14ac:dyDescent="0.25">
      <c r="A73" s="117"/>
      <c r="B73" s="13" t="s">
        <v>305</v>
      </c>
      <c r="C73" s="12" t="s">
        <v>306</v>
      </c>
    </row>
    <row r="74" spans="1:3" x14ac:dyDescent="0.25">
      <c r="A74" s="117"/>
      <c r="B74" s="13" t="s">
        <v>307</v>
      </c>
      <c r="C74" s="12" t="s">
        <v>308</v>
      </c>
    </row>
    <row r="75" spans="1:3" x14ac:dyDescent="0.25">
      <c r="A75" s="117" t="s">
        <v>309</v>
      </c>
      <c r="B75" s="13" t="s">
        <v>310</v>
      </c>
      <c r="C75" s="12" t="s">
        <v>311</v>
      </c>
    </row>
    <row r="76" spans="1:3" ht="27" x14ac:dyDescent="0.25">
      <c r="A76" s="117"/>
      <c r="B76" s="13" t="s">
        <v>312</v>
      </c>
      <c r="C76" s="12" t="s">
        <v>313</v>
      </c>
    </row>
    <row r="77" spans="1:3" ht="27" x14ac:dyDescent="0.25">
      <c r="A77" s="117"/>
      <c r="B77" s="13" t="s">
        <v>314</v>
      </c>
      <c r="C77" s="12" t="s">
        <v>315</v>
      </c>
    </row>
    <row r="78" spans="1:3" ht="27" x14ac:dyDescent="0.25">
      <c r="A78" s="117"/>
      <c r="B78" s="13" t="s">
        <v>316</v>
      </c>
      <c r="C78" s="12" t="s">
        <v>317</v>
      </c>
    </row>
    <row r="79" spans="1:3" ht="27" x14ac:dyDescent="0.25">
      <c r="A79" s="117"/>
      <c r="B79" s="13" t="s">
        <v>318</v>
      </c>
      <c r="C79" s="12" t="s">
        <v>319</v>
      </c>
    </row>
    <row r="80" spans="1:3" x14ac:dyDescent="0.25">
      <c r="A80" s="117" t="s">
        <v>320</v>
      </c>
      <c r="B80" s="13" t="s">
        <v>321</v>
      </c>
      <c r="C80" s="12" t="s">
        <v>322</v>
      </c>
    </row>
    <row r="81" spans="1:3" x14ac:dyDescent="0.25">
      <c r="A81" s="117"/>
      <c r="B81" s="13" t="s">
        <v>323</v>
      </c>
      <c r="C81" s="12" t="s">
        <v>324</v>
      </c>
    </row>
    <row r="82" spans="1:3" x14ac:dyDescent="0.25">
      <c r="A82" s="117"/>
      <c r="B82" s="10" t="s">
        <v>325</v>
      </c>
      <c r="C82" s="1" t="s">
        <v>326</v>
      </c>
    </row>
    <row r="83" spans="1:3" ht="27" x14ac:dyDescent="0.25">
      <c r="A83" s="117"/>
      <c r="B83" s="13" t="s">
        <v>327</v>
      </c>
      <c r="C83" s="12" t="s">
        <v>328</v>
      </c>
    </row>
    <row r="84" spans="1:3" x14ac:dyDescent="0.25">
      <c r="A84" s="117"/>
      <c r="B84" s="13" t="s">
        <v>329</v>
      </c>
      <c r="C84" s="12" t="s">
        <v>330</v>
      </c>
    </row>
    <row r="85" spans="1:3" x14ac:dyDescent="0.25">
      <c r="A85" s="117"/>
      <c r="B85" s="13" t="s">
        <v>331</v>
      </c>
      <c r="C85" s="12" t="s">
        <v>332</v>
      </c>
    </row>
    <row r="86" spans="1:3" x14ac:dyDescent="0.25">
      <c r="A86" s="117"/>
      <c r="B86" s="13" t="s">
        <v>333</v>
      </c>
      <c r="C86" s="12" t="s">
        <v>334</v>
      </c>
    </row>
    <row r="87" spans="1:3" x14ac:dyDescent="0.25">
      <c r="A87" s="117" t="s">
        <v>335</v>
      </c>
      <c r="B87" s="13" t="s">
        <v>336</v>
      </c>
      <c r="C87" s="12" t="s">
        <v>337</v>
      </c>
    </row>
    <row r="88" spans="1:3" x14ac:dyDescent="0.25">
      <c r="A88" s="117"/>
      <c r="B88" s="13" t="s">
        <v>338</v>
      </c>
      <c r="C88" s="12" t="s">
        <v>339</v>
      </c>
    </row>
    <row r="89" spans="1:3" x14ac:dyDescent="0.25">
      <c r="A89" s="117"/>
      <c r="B89" s="13" t="s">
        <v>340</v>
      </c>
      <c r="C89" s="12" t="s">
        <v>341</v>
      </c>
    </row>
    <row r="90" spans="1:3" x14ac:dyDescent="0.25">
      <c r="A90" s="117" t="s">
        <v>342</v>
      </c>
      <c r="B90" s="13" t="s">
        <v>343</v>
      </c>
      <c r="C90" s="11" t="s">
        <v>344</v>
      </c>
    </row>
    <row r="91" spans="1:3" x14ac:dyDescent="0.25">
      <c r="A91" s="117"/>
      <c r="B91" s="13" t="s">
        <v>345</v>
      </c>
      <c r="C91" s="11" t="s">
        <v>346</v>
      </c>
    </row>
    <row r="92" spans="1:3" x14ac:dyDescent="0.25">
      <c r="A92" s="117"/>
      <c r="B92" s="13" t="s">
        <v>347</v>
      </c>
      <c r="C92" s="12" t="s">
        <v>348</v>
      </c>
    </row>
    <row r="93" spans="1:3" x14ac:dyDescent="0.25">
      <c r="A93" s="117"/>
      <c r="B93" s="13" t="s">
        <v>349</v>
      </c>
      <c r="C93" s="12" t="s">
        <v>350</v>
      </c>
    </row>
  </sheetData>
  <sheetProtection algorithmName="SHA-512" hashValue="rX1CfIk9kev/YgpBOj9br2gJwCliotoNe6m8QO+EHjx1JraMnwHcCIwf9CnlyuuPZ9teZgTWPbSVgHsovMUrpQ==" saltValue="8vHdHFtKc6+ZkAOiKQoV1Q==" spinCount="100000" sheet="1" objects="1" scenarios="1"/>
  <mergeCells count="12">
    <mergeCell ref="A90:A93"/>
    <mergeCell ref="A2:A5"/>
    <mergeCell ref="A6:A10"/>
    <mergeCell ref="A11:A17"/>
    <mergeCell ref="A18:A31"/>
    <mergeCell ref="A33:A40"/>
    <mergeCell ref="A41:A54"/>
    <mergeCell ref="A55:A61"/>
    <mergeCell ref="A62:A74"/>
    <mergeCell ref="A75:A79"/>
    <mergeCell ref="A80:A86"/>
    <mergeCell ref="A87:A8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8d6e2c9-e75d-41e0-a9ce-726222dc6ff2">
      <UserInfo>
        <DisplayName>Bootsma, Atte</DisplayName>
        <AccountId>15</AccountId>
        <AccountType/>
      </UserInfo>
      <UserInfo>
        <DisplayName>Pennings, Harry</DisplayName>
        <AccountId>50</AccountId>
        <AccountType/>
      </UserInfo>
      <UserInfo>
        <DisplayName>Steenoven, Harry van</DisplayName>
        <AccountId>51</AccountId>
        <AccountType/>
      </UserInfo>
      <UserInfo>
        <DisplayName>Steenbrink, Laura</DisplayName>
        <AccountId>31</AccountId>
        <AccountType/>
      </UserInfo>
      <UserInfo>
        <DisplayName>Hamers, Veronique</DisplayName>
        <AccountId>41</AccountId>
        <AccountType/>
      </UserInfo>
      <UserInfo>
        <DisplayName>Elteren, Ron van</DisplayName>
        <AccountId>63</AccountId>
        <AccountType/>
      </UserInfo>
      <UserInfo>
        <DisplayName>Roopram, Kavish</DisplayName>
        <AccountId>62</AccountId>
        <AccountType/>
      </UserInfo>
      <UserInfo>
        <DisplayName>Bakkeren, Arno</DisplayName>
        <AccountId>74</AccountId>
        <AccountType/>
      </UserInfo>
      <UserInfo>
        <DisplayName>Security Operations Center</DisplayName>
        <AccountId>75</AccountId>
        <AccountType/>
      </UserInfo>
      <UserInfo>
        <DisplayName>PPM-Office</DisplayName>
        <AccountId>76</AccountId>
        <AccountType/>
      </UserInfo>
      <UserInfo>
        <DisplayName>Pol, Edwin</DisplayName>
        <AccountId>77</AccountId>
        <AccountType/>
      </UserInfo>
      <UserInfo>
        <DisplayName>Paans, Ronald</DisplayName>
        <AccountId>78</AccountId>
        <AccountType/>
      </UserInfo>
      <UserInfo>
        <DisplayName>Paans, Sebastian</DisplayName>
        <AccountId>79</AccountId>
        <AccountType/>
      </UserInfo>
      <UserInfo>
        <DisplayName>Meijer, Stephan</DisplayName>
        <AccountId>90</AccountId>
        <AccountType/>
      </UserInfo>
      <UserInfo>
        <DisplayName>Kuijken, Robin</DisplayName>
        <AccountId>98</AccountId>
        <AccountType/>
      </UserInfo>
      <UserInfo>
        <DisplayName>Windhorst, Siep</DisplayName>
        <AccountId>104</AccountId>
        <AccountType/>
      </UserInfo>
      <UserInfo>
        <DisplayName>Cammeraat, Alexander</DisplayName>
        <AccountId>105</AccountId>
        <AccountType/>
      </UserInfo>
      <UserInfo>
        <DisplayName>Verbon, Jozeph</DisplayName>
        <AccountId>106</AccountId>
        <AccountType/>
      </UserInfo>
      <UserInfo>
        <DisplayName>Sanders, Carla</DisplayName>
        <AccountId>107</AccountId>
        <AccountType/>
      </UserInfo>
      <UserInfo>
        <DisplayName>Risicomanagement GGD GHOR</DisplayName>
        <AccountId>138</AccountId>
        <AccountType/>
      </UserInfo>
      <UserInfo>
        <DisplayName>Tamminga, Bastiaan</DisplayName>
        <AccountId>139</AccountId>
        <AccountType/>
      </UserInfo>
      <UserInfo>
        <DisplayName>Functionaris Gegevensbescherming</DisplayName>
        <AccountId>146</AccountId>
        <AccountType/>
      </UserInfo>
    </SharedWithUsers>
    <lcf76f155ced4ddcb4097134ff3c332f xmlns="2e2df92f-0c1f-4993-b15a-b9149ab10a49">
      <Terms xmlns="http://schemas.microsoft.com/office/infopath/2007/PartnerControls"/>
    </lcf76f155ced4ddcb4097134ff3c332f>
    <TaxCatchAll xmlns="58d6e2c9-e75d-41e0-a9ce-726222dc6f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F39BA5DF9E5844AB0FAD9E4A66759B" ma:contentTypeVersion="12" ma:contentTypeDescription="Create a new document." ma:contentTypeScope="" ma:versionID="89d669ec99ee9fc6232cb51234ee8fdb">
  <xsd:schema xmlns:xsd="http://www.w3.org/2001/XMLSchema" xmlns:xs="http://www.w3.org/2001/XMLSchema" xmlns:p="http://schemas.microsoft.com/office/2006/metadata/properties" xmlns:ns2="2e2df92f-0c1f-4993-b15a-b9149ab10a49" xmlns:ns3="58d6e2c9-e75d-41e0-a9ce-726222dc6ff2" targetNamespace="http://schemas.microsoft.com/office/2006/metadata/properties" ma:root="true" ma:fieldsID="1ea7d0f133b90b6f6230e0f1877013f1" ns2:_="" ns3:_="">
    <xsd:import namespace="2e2df92f-0c1f-4993-b15a-b9149ab10a49"/>
    <xsd:import namespace="58d6e2c9-e75d-41e0-a9ce-726222dc6f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df92f-0c1f-4993-b15a-b9149ab10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d6e2c9-e75d-41e0-a9ce-726222dc6ff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76b9b69-905d-4679-9c91-e728df71f327}" ma:internalName="TaxCatchAll" ma:showField="CatchAllData" ma:web="58d6e2c9-e75d-41e0-a9ce-726222dc6f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240CC0-BCA7-4079-B118-8A02CEF80A6C}">
  <ds:schemaRefs>
    <ds:schemaRef ds:uri="http://schemas.openxmlformats.org/package/2006/metadata/core-properties"/>
    <ds:schemaRef ds:uri="2e2df92f-0c1f-4993-b15a-b9149ab10a49"/>
    <ds:schemaRef ds:uri="http://purl.org/dc/elements/1.1/"/>
    <ds:schemaRef ds:uri="http://schemas.microsoft.com/office/2006/documentManagement/types"/>
    <ds:schemaRef ds:uri="http://www.w3.org/XML/1998/namespace"/>
    <ds:schemaRef ds:uri="http://purl.org/dc/terms/"/>
    <ds:schemaRef ds:uri="58d6e2c9-e75d-41e0-a9ce-726222dc6ff2"/>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94C470C-9090-4A12-9B2F-B7886E8B24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2df92f-0c1f-4993-b15a-b9149ab10a49"/>
    <ds:schemaRef ds:uri="58d6e2c9-e75d-41e0-a9ce-726222dc6f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6DD5ED-D9EA-497B-98F8-46EA9A31C8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Legenda en invulinstructie</vt:lpstr>
      <vt:lpstr>Eisen en wensen</vt:lpstr>
      <vt:lpstr>NEN7510-aspecten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Hamers, Veronique</dc:creator>
  <cp:keywords/>
  <dc:description/>
  <cp:lastModifiedBy>Frank van den Dool</cp:lastModifiedBy>
  <cp:revision/>
  <dcterms:created xsi:type="dcterms:W3CDTF">2022-09-20T11:01:28Z</dcterms:created>
  <dcterms:modified xsi:type="dcterms:W3CDTF">2023-03-07T20:22:49Z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0x01010080F39BA5DF9E5844AB0FAD9E4A66759B</vt:lpwstr>
  </property>
  <property fmtid="{D5CDD505-2E9C-101B-9397-08002B2CF9AE}" pid="3" name="MediaServiceImageTags">
    <vt:lpwstr/>
  </property>
</Properties>
</file>