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gbh\420620JK\Onderhoud 2018\42 - Decentrale koeling\20 - Cartotheek\"/>
    </mc:Choice>
  </mc:AlternateContent>
  <bookViews>
    <workbookView xWindow="0" yWindow="0" windowWidth="28800" windowHeight="12300"/>
  </bookViews>
  <sheets>
    <sheet name="Instructie" sheetId="6" r:id="rId1"/>
    <sheet name="Storingen" sheetId="7" r:id="rId2"/>
    <sheet name="Onderhoudsbeurten" sheetId="4" r:id="rId3"/>
    <sheet name="Cartotheek" sheetId="2" r:id="rId4"/>
    <sheet name="Totaal " sheetId="8" r:id="rId5"/>
  </sheets>
  <definedNames>
    <definedName name="_xlnm._FilterDatabase" localSheetId="3" hidden="1">Cartotheek!$A$1:$V$298</definedName>
    <definedName name="_xlnm.Print_Area" localSheetId="0">Instructie!$A$1:$D$10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 i="7" l="1"/>
  <c r="G3" i="7" s="1"/>
  <c r="E2" i="7"/>
  <c r="G2" i="7" s="1"/>
  <c r="G5" i="7" s="1"/>
  <c r="B2" i="8" s="1"/>
  <c r="U3" i="2" l="1"/>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 i="2"/>
  <c r="E6" i="4"/>
  <c r="E5" i="4"/>
  <c r="E4" i="4"/>
  <c r="E3" i="4"/>
  <c r="E2" i="4"/>
  <c r="E7" i="4" l="1"/>
  <c r="V296" i="2"/>
  <c r="V192" i="2"/>
  <c r="V193" i="2"/>
  <c r="V195" i="2"/>
  <c r="V196" i="2"/>
  <c r="V197" i="2"/>
  <c r="V198" i="2"/>
  <c r="V199" i="2"/>
  <c r="V202" i="2"/>
  <c r="V204" i="2"/>
  <c r="V205" i="2"/>
  <c r="V207" i="2"/>
  <c r="V208" i="2"/>
  <c r="V209" i="2"/>
  <c r="V210" i="2"/>
  <c r="V211" i="2"/>
  <c r="V213" i="2"/>
  <c r="V215" i="2"/>
  <c r="V216" i="2"/>
  <c r="V217" i="2"/>
  <c r="V219" i="2"/>
  <c r="V221" i="2"/>
  <c r="V222" i="2"/>
  <c r="V223" i="2"/>
  <c r="V225" i="2"/>
  <c r="V227" i="2"/>
  <c r="V228" i="2"/>
  <c r="V229" i="2"/>
  <c r="V231" i="2"/>
  <c r="V233" i="2"/>
  <c r="V234" i="2"/>
  <c r="V235" i="2"/>
  <c r="V237" i="2"/>
  <c r="V239" i="2"/>
  <c r="V240" i="2"/>
  <c r="V241" i="2"/>
  <c r="V243" i="2"/>
  <c r="V245" i="2"/>
  <c r="V246" i="2"/>
  <c r="V247" i="2"/>
  <c r="V249" i="2"/>
  <c r="V251" i="2"/>
  <c r="V252" i="2"/>
  <c r="V253" i="2"/>
  <c r="V255" i="2"/>
  <c r="V257" i="2"/>
  <c r="V258" i="2"/>
  <c r="V259" i="2"/>
  <c r="V261" i="2"/>
  <c r="V263" i="2"/>
  <c r="V264" i="2"/>
  <c r="V265" i="2"/>
  <c r="V267" i="2"/>
  <c r="V269" i="2"/>
  <c r="V270" i="2"/>
  <c r="V271" i="2"/>
  <c r="V273" i="2"/>
  <c r="V275" i="2"/>
  <c r="V276" i="2"/>
  <c r="V277" i="2"/>
  <c r="V279" i="2"/>
  <c r="V281" i="2"/>
  <c r="V282" i="2"/>
  <c r="V283" i="2"/>
  <c r="V286" i="2"/>
  <c r="V287" i="2"/>
  <c r="V288" i="2"/>
  <c r="V289" i="2"/>
  <c r="V291" i="2"/>
  <c r="V292" i="2"/>
  <c r="V293" i="2"/>
  <c r="V171" i="2"/>
  <c r="V172" i="2"/>
  <c r="V173" i="2"/>
  <c r="V183" i="2"/>
  <c r="V185" i="2"/>
  <c r="V180" i="2"/>
  <c r="V181" i="2"/>
  <c r="V182" i="2"/>
  <c r="V177" i="2"/>
  <c r="V178" i="2"/>
  <c r="V179" i="2"/>
  <c r="V174" i="2"/>
  <c r="V175" i="2"/>
  <c r="V176" i="2"/>
  <c r="V186" i="2"/>
  <c r="V187" i="2"/>
  <c r="V188" i="2"/>
  <c r="V189" i="2"/>
  <c r="V167" i="2"/>
  <c r="V168" i="2"/>
  <c r="V169" i="2"/>
  <c r="V170" i="2"/>
  <c r="V2" i="2"/>
  <c r="V3" i="2"/>
  <c r="V4" i="2"/>
  <c r="V5" i="2"/>
  <c r="V6" i="2"/>
  <c r="V7" i="2"/>
  <c r="V9" i="2"/>
  <c r="V10" i="2"/>
  <c r="V11" i="2"/>
  <c r="V12" i="2"/>
  <c r="V13" i="2"/>
  <c r="V14" i="2"/>
  <c r="V15" i="2"/>
  <c r="V16" i="2"/>
  <c r="V17" i="2"/>
  <c r="V18" i="2"/>
  <c r="V20" i="2"/>
  <c r="V21" i="2"/>
  <c r="V22" i="2"/>
  <c r="V23" i="2"/>
  <c r="V24" i="2"/>
  <c r="V26" i="2"/>
  <c r="V27" i="2"/>
  <c r="V28" i="2"/>
  <c r="V30" i="2"/>
  <c r="V31" i="2"/>
  <c r="V33" i="2"/>
  <c r="V34" i="2"/>
  <c r="V35" i="2"/>
  <c r="V36" i="2"/>
  <c r="V37" i="2"/>
  <c r="V39" i="2"/>
  <c r="V40" i="2"/>
  <c r="V41" i="2"/>
  <c r="V42" i="2"/>
  <c r="V43" i="2"/>
  <c r="V44" i="2"/>
  <c r="V45" i="2"/>
  <c r="V46" i="2"/>
  <c r="V47" i="2"/>
  <c r="V48" i="2"/>
  <c r="V50" i="2"/>
  <c r="V51" i="2"/>
  <c r="V52" i="2"/>
  <c r="V53" i="2"/>
  <c r="V54" i="2"/>
  <c r="V56" i="2"/>
  <c r="V57" i="2"/>
  <c r="V58" i="2"/>
  <c r="V59" i="2"/>
  <c r="V60" i="2"/>
  <c r="V61" i="2"/>
  <c r="V63" i="2"/>
  <c r="V64" i="2"/>
  <c r="V65" i="2"/>
  <c r="V66" i="2"/>
  <c r="V67"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294" i="2"/>
  <c r="V68" i="2"/>
  <c r="V62" i="2"/>
  <c r="V55" i="2"/>
  <c r="V49" i="2"/>
  <c r="V38" i="2"/>
  <c r="V32" i="2"/>
  <c r="V29" i="2"/>
  <c r="V25" i="2"/>
  <c r="V19" i="2"/>
  <c r="V8" i="2"/>
  <c r="V184" i="2"/>
  <c r="V290" i="2"/>
  <c r="V285" i="2"/>
  <c r="V284" i="2"/>
  <c r="V280" i="2"/>
  <c r="V278" i="2"/>
  <c r="V274" i="2"/>
  <c r="V272" i="2"/>
  <c r="V268" i="2"/>
  <c r="V266" i="2"/>
  <c r="V262" i="2"/>
  <c r="V260" i="2"/>
  <c r="V256" i="2"/>
  <c r="V254" i="2"/>
  <c r="V250" i="2"/>
  <c r="V248" i="2"/>
  <c r="V244" i="2"/>
  <c r="V242" i="2"/>
  <c r="V238" i="2"/>
  <c r="V236" i="2"/>
  <c r="V232" i="2"/>
  <c r="V230" i="2"/>
  <c r="V226" i="2"/>
  <c r="V224" i="2"/>
  <c r="V220" i="2"/>
  <c r="V218" i="2"/>
  <c r="V214" i="2"/>
  <c r="V212" i="2"/>
  <c r="V206" i="2"/>
  <c r="V203" i="2"/>
  <c r="V201" i="2"/>
  <c r="V200" i="2"/>
  <c r="V194" i="2"/>
  <c r="V191" i="2"/>
  <c r="V190" i="2"/>
  <c r="V295" i="2"/>
  <c r="V298" i="2" l="1"/>
  <c r="B3" i="8" s="1"/>
  <c r="B5" i="8" s="1"/>
</calcChain>
</file>

<file path=xl/sharedStrings.xml><?xml version="1.0" encoding="utf-8"?>
<sst xmlns="http://schemas.openxmlformats.org/spreadsheetml/2006/main" count="4207" uniqueCount="1153">
  <si>
    <t>Instructie</t>
  </si>
  <si>
    <t xml:space="preserve">Deze prijzensheet bevat twee tabbladen (met blauw gekleurde tab) waar prijzen ingevuld moeten worden. Alle bedragen zijn exclusief BTW.
 </t>
  </si>
  <si>
    <t xml:space="preserve">Op het tabblad 'Storingen' worden de prijzen ingevuld waarmee gerekend wordt in geval van Storingsonderhoud. Om te kunnen vaststellen wat de economisch meest voordelige aanbieding is, wordt in de berekening van de contractwaarde rekening gehouden met een fictief aantal storingen. Aan deze fictieve cijfers kunnen geen rechten ontleend worden. Voor storingen geldt dat alleen direct productieve werktijd op locatie verrekend kan worden. Voorrijkosten per storing betreft de reistijd en reiskosten èn alle administratieve handeling van de betreffende storing.
</t>
  </si>
  <si>
    <t xml:space="preserve">Op het tabblad 'Onderhoudsbeurt' moeten prijzen (P) per onderhoudsbeurt ingevuld worden. De ingevulde prijzen worden automatisch overgenomen op het tabblad 'Cartotheek' (groen), zodat bij elke installatie de juiste prijs is vermeld. Op het tabblad 'Cartotheek' kunt u geen wijzigingen aanbrengen en kunt u niets invullen of wijzigen. Om het aantal verschillende prijzen te beperken worden prijzen per onderhoudsbeurt gevraagd. U kunt dus niet voor elk merk/type een andere prijs invullen. Erasmus MC is van mening dat de werkzaamheden telkens vergelijkbaar zijn, waardoor prijsdifferentiatie niet van toegevoegde waarde is.
</t>
  </si>
  <si>
    <t xml:space="preserve">Het tabblad 'Cartotheek' bevat de specificaties van alle te onderhouden installaties. Dit betreft verschillende merken en types. 
Per installatie is (onder andere) het volgende aangegeven:
 - maand dat onderhoud uitgevoerd dient te worden;
 - onderhoudsvoorschrift dat van toepassing is;
 - frequentie (Fq) van het aantal onderhoudsbeurten;
 - aantal units (Q) dat onderhouden moet worden;
 - de prijs per onderhoudsbeurt (P) wordt overgenomen van het tabblad 'Tarieven'.
</t>
  </si>
  <si>
    <t xml:space="preserve">De kosten van de onderhoudsbeurt(en) per installatie per jaar worden berekend met de formule: Fq x Q x P. De aanneemsom per jaar voor het preventief onderhoud wordt berekend door de kosten van alle geplande onderhoudsbeurten te totaliseren.
</t>
  </si>
  <si>
    <t>In het tabblad 'Totaal' is een berekening opgenomen van de som van de aanneemsom voor het preventief onderhoud + de fictieve som voor het storingsonderhoud. Het totaalbedrag wordt vergeleken met andere Inschrijvers.</t>
  </si>
  <si>
    <t>Aantal
meldingen</t>
  </si>
  <si>
    <t>Eenheid</t>
  </si>
  <si>
    <t>Aantal
eenheden</t>
  </si>
  <si>
    <t>Totaal
eenheden</t>
  </si>
  <si>
    <t>Prijs per eenheid</t>
  </si>
  <si>
    <t>Totaal per jaar</t>
  </si>
  <si>
    <t>Uurtarief monteur / technicus</t>
  </si>
  <si>
    <t>uur</t>
  </si>
  <si>
    <t>Voorrijtarief</t>
  </si>
  <si>
    <t>stuks</t>
  </si>
  <si>
    <t xml:space="preserve"> Totaal Storingsonderhoud</t>
  </si>
  <si>
    <t>Recept</t>
  </si>
  <si>
    <t>Onderhoudsvoorschrift beurt</t>
  </si>
  <si>
    <t>Aantal
beurten / jr</t>
  </si>
  <si>
    <t>Prijs</t>
  </si>
  <si>
    <t>Controle</t>
  </si>
  <si>
    <t>p55.01</t>
  </si>
  <si>
    <t>Multi-splitunit, koel- en vriescellen</t>
  </si>
  <si>
    <t>p55.02</t>
  </si>
  <si>
    <t>Koudwateraggregaat</t>
  </si>
  <si>
    <t>p55.03</t>
  </si>
  <si>
    <t>Koelmachine, controle koudemiddel</t>
  </si>
  <si>
    <t>p55.04</t>
  </si>
  <si>
    <t>Computair met compressoren</t>
  </si>
  <si>
    <t>p57.18</t>
  </si>
  <si>
    <t>Computair GKW</t>
  </si>
  <si>
    <t>Inventaris ID</t>
  </si>
  <si>
    <t>Omschrijving</t>
  </si>
  <si>
    <t>Maand
uitvoering</t>
  </si>
  <si>
    <t>Recept code</t>
  </si>
  <si>
    <t>Recept omschrijving</t>
  </si>
  <si>
    <t>Frequentie
(Fq)</t>
  </si>
  <si>
    <t>Ruimtenummer</t>
  </si>
  <si>
    <t>Gebouw</t>
  </si>
  <si>
    <t>Etage</t>
  </si>
  <si>
    <t>Locatie</t>
  </si>
  <si>
    <t>Status</t>
  </si>
  <si>
    <t>Opmerking</t>
  </si>
  <si>
    <t>Aantal
(Q)</t>
  </si>
  <si>
    <t>Vermogen</t>
  </si>
  <si>
    <t>Capaciteit</t>
  </si>
  <si>
    <t>Merk</t>
  </si>
  <si>
    <t>Type</t>
  </si>
  <si>
    <t>Serienummer</t>
  </si>
  <si>
    <t>Prijs per beurt
(P)</t>
  </si>
  <si>
    <t>Prijs per jaar
P x Q x Fq</t>
  </si>
  <si>
    <t>AD_02_27_5501</t>
  </si>
  <si>
    <t>Splitunit</t>
  </si>
  <si>
    <t>1 x per jaar</t>
  </si>
  <si>
    <t>AD-227</t>
  </si>
  <si>
    <t>AD</t>
  </si>
  <si>
    <t>In gebruik</t>
  </si>
  <si>
    <t>st</t>
  </si>
  <si>
    <t>Daikin</t>
  </si>
  <si>
    <t>AD_03_25_5501</t>
  </si>
  <si>
    <t>AD-325A</t>
  </si>
  <si>
    <t>tbv server</t>
  </si>
  <si>
    <t>AD_04_25_5501</t>
  </si>
  <si>
    <t>AD-425</t>
  </si>
  <si>
    <t>AE__DAK__5502</t>
  </si>
  <si>
    <t>Splitsystemen algemeen</t>
  </si>
  <si>
    <t>AE</t>
  </si>
  <si>
    <t>d</t>
  </si>
  <si>
    <t>AE Dak</t>
  </si>
  <si>
    <t>20.6kg R-410A VRV systeem met 9 binnenunits</t>
  </si>
  <si>
    <t>kW</t>
  </si>
  <si>
    <t>Toshiba</t>
  </si>
  <si>
    <t>MMY-MAP1201HT8</t>
  </si>
  <si>
    <t>AE_02_20_5501</t>
  </si>
  <si>
    <t>Computair DX SER</t>
  </si>
  <si>
    <t>AE-220A</t>
  </si>
  <si>
    <t>toegang via AE-220WK</t>
  </si>
  <si>
    <t>5,85kg R407C</t>
  </si>
  <si>
    <t>11,6 kW</t>
  </si>
  <si>
    <t>APAC/Uniflair</t>
  </si>
  <si>
    <t>Amico SDA 0351 / 30CAL0361P3</t>
  </si>
  <si>
    <t>AP_02XXX_5501KU</t>
  </si>
  <si>
    <t>Multisplitunit behandelkamers</t>
  </si>
  <si>
    <t>BA</t>
  </si>
  <si>
    <t>Niet in gebruik</t>
  </si>
  <si>
    <t>Multi-split met 4 binnen units,R-410a  3,4Kg</t>
  </si>
  <si>
    <t>4MXS80BVMB</t>
  </si>
  <si>
    <t>AT_01XX__5501</t>
  </si>
  <si>
    <t>Splitunit At-102 links</t>
  </si>
  <si>
    <t>AT-102</t>
  </si>
  <si>
    <t>AT</t>
  </si>
  <si>
    <t>At 1e etage</t>
  </si>
  <si>
    <t>Installatie indentificatie nr: 3819 - 3015AA 295/??</t>
  </si>
  <si>
    <t>2,6kW koelvermogen</t>
  </si>
  <si>
    <t>General</t>
  </si>
  <si>
    <t>AOH9UFCC</t>
  </si>
  <si>
    <t>E036094</t>
  </si>
  <si>
    <t>AT_01XX__5502</t>
  </si>
  <si>
    <t>Splitunit At-102 rechts</t>
  </si>
  <si>
    <t>Installatie indentificatie nr: 3819 - 3015AA 295/19</t>
  </si>
  <si>
    <t>E036144</t>
  </si>
  <si>
    <t>AT_01XX__5503</t>
  </si>
  <si>
    <t>Splitunit At-116</t>
  </si>
  <si>
    <t>AT-116</t>
  </si>
  <si>
    <t>Installatie indentificatie nr: 3819 - 3015AA 295/5</t>
  </si>
  <si>
    <t>E036041</t>
  </si>
  <si>
    <t>AT_01XX__5504</t>
  </si>
  <si>
    <t>Splitunit At-107</t>
  </si>
  <si>
    <t>AT-107</t>
  </si>
  <si>
    <t>Installatie indentificatie nr: 3819 - 3015AA 295/14</t>
  </si>
  <si>
    <t>E036162</t>
  </si>
  <si>
    <t>AT_01XX__5505</t>
  </si>
  <si>
    <t>Splitunit At-110</t>
  </si>
  <si>
    <t>AT-110</t>
  </si>
  <si>
    <t>Installatie indentificatie nr: 3819 - 3015AA 295/12</t>
  </si>
  <si>
    <t>E036168</t>
  </si>
  <si>
    <t>AT_01XX__5506</t>
  </si>
  <si>
    <t>Splitunit At-105A SER</t>
  </si>
  <si>
    <t>AT-105A</t>
  </si>
  <si>
    <t>&lt; 12kW</t>
  </si>
  <si>
    <t>AOU9UFCC</t>
  </si>
  <si>
    <t>E036192</t>
  </si>
  <si>
    <t>AT_01XX__5507</t>
  </si>
  <si>
    <t>Splitunit At-115</t>
  </si>
  <si>
    <t>AT-115</t>
  </si>
  <si>
    <t>Installatie indentificatie nr: 3819 - 3015AA 295/10</t>
  </si>
  <si>
    <t>E036068</t>
  </si>
  <si>
    <t>AT_01XX__5508</t>
  </si>
  <si>
    <t>Splitunit At-112</t>
  </si>
  <si>
    <t>AT-112</t>
  </si>
  <si>
    <t>Installatie indentificatie nr: 3819 - 3015AA 295/8</t>
  </si>
  <si>
    <t>E036170</t>
  </si>
  <si>
    <t>AT_01XX__5509</t>
  </si>
  <si>
    <t>Splitunit At-118</t>
  </si>
  <si>
    <t>AT-118</t>
  </si>
  <si>
    <t>Installatie indentificatie nr: 3819 - 3015AA 295/3</t>
  </si>
  <si>
    <t>E036195</t>
  </si>
  <si>
    <t>AT_01XX__5510</t>
  </si>
  <si>
    <t>Splitunit At-111</t>
  </si>
  <si>
    <t>AT-111</t>
  </si>
  <si>
    <t>AT_01XX__5511</t>
  </si>
  <si>
    <t>Splitunit At-120</t>
  </si>
  <si>
    <t>AT-120</t>
  </si>
  <si>
    <t>Installatie indentificatie nr: 3819 - 3015AA 295/1</t>
  </si>
  <si>
    <t>AT_01XX__5512</t>
  </si>
  <si>
    <t>Splitunit At-106</t>
  </si>
  <si>
    <t>AT-106</t>
  </si>
  <si>
    <t>Installatie indentificatie nr: 3819 - 3015AA 295/15</t>
  </si>
  <si>
    <t>E036163</t>
  </si>
  <si>
    <t>AT_01XX__5513</t>
  </si>
  <si>
    <t>Splitunit At-114</t>
  </si>
  <si>
    <t>AT-114</t>
  </si>
  <si>
    <t>Installatie indentificatie nr: 3819 - 3015AA 295/7</t>
  </si>
  <si>
    <t>E036053</t>
  </si>
  <si>
    <t>AT_01XX__5514</t>
  </si>
  <si>
    <t>Splitunit At-113</t>
  </si>
  <si>
    <t>AT-113</t>
  </si>
  <si>
    <t>Installatie indentificatie nr: 3819 - 3015AA 295/9</t>
  </si>
  <si>
    <t>E036070</t>
  </si>
  <si>
    <t>AT_01XX__5515</t>
  </si>
  <si>
    <t>Splitunit At-108</t>
  </si>
  <si>
    <t>AT-108</t>
  </si>
  <si>
    <t>Installatie indentificatie nr: 3819 - 3015AA 295/13</t>
  </si>
  <si>
    <t>E036164</t>
  </si>
  <si>
    <t>AT_01XX__5516</t>
  </si>
  <si>
    <t>Splitunit At-109</t>
  </si>
  <si>
    <t>AT-109</t>
  </si>
  <si>
    <t>Installatie indentificatie nr: 3819 - 3015AA 295/16</t>
  </si>
  <si>
    <t>E08379</t>
  </si>
  <si>
    <t>AT_01XX__5517</t>
  </si>
  <si>
    <t>Splitunit At-105</t>
  </si>
  <si>
    <t>AT-105</t>
  </si>
  <si>
    <t>Installatie indentificatie nr: 3819 - 3015AA 295/17</t>
  </si>
  <si>
    <t>E036191</t>
  </si>
  <si>
    <t>AT_01XX__5518</t>
  </si>
  <si>
    <t>Splitunit At-117</t>
  </si>
  <si>
    <t>AT-117</t>
  </si>
  <si>
    <t>Installatie indentificatie nr: 3819 - 3015AA 295/4</t>
  </si>
  <si>
    <t>E036058</t>
  </si>
  <si>
    <t>AT_01XX__5519</t>
  </si>
  <si>
    <t>Splitunit At-119</t>
  </si>
  <si>
    <t>AT-119</t>
  </si>
  <si>
    <t>Installatie indentificatie nr: 3819 - 3015AA 295/2</t>
  </si>
  <si>
    <t>E036189</t>
  </si>
  <si>
    <t>BA_01_51_5502</t>
  </si>
  <si>
    <t>Splitunits tbv Ba-151</t>
  </si>
  <si>
    <t>BA-151</t>
  </si>
  <si>
    <t>Diversen</t>
  </si>
  <si>
    <t>Carrier</t>
  </si>
  <si>
    <t>BA_01_55_5501</t>
  </si>
  <si>
    <t>Splitunits tbv Ba-155</t>
  </si>
  <si>
    <t>BA-155</t>
  </si>
  <si>
    <t>FHQ125b</t>
  </si>
  <si>
    <t>BA_01_93_5501</t>
  </si>
  <si>
    <t>splitunit</t>
  </si>
  <si>
    <t>R-407c  3,1Kg</t>
  </si>
  <si>
    <t>BA_01_93_5502</t>
  </si>
  <si>
    <t>Multisplitunit</t>
  </si>
  <si>
    <t>Nieuw na verbouwing</t>
  </si>
  <si>
    <t>R-410a  1,2Kg</t>
  </si>
  <si>
    <t>4,5kW</t>
  </si>
  <si>
    <t>RAS-M14GACV-E</t>
  </si>
  <si>
    <t>BA_05_57_5501</t>
  </si>
  <si>
    <t>Splitunits tbv Ba-557</t>
  </si>
  <si>
    <t>BA-557</t>
  </si>
  <si>
    <t>FFQ50B</t>
  </si>
  <si>
    <t>BA_05XXX_5501</t>
  </si>
  <si>
    <t>Multisplitunit (VRV) Dakopbouw</t>
  </si>
  <si>
    <t>Kantoren 5de verdieping, buitenunit op dak</t>
  </si>
  <si>
    <t>40 kw</t>
  </si>
  <si>
    <t xml:space="preserve">17.7 kg </t>
  </si>
  <si>
    <t>RXQ14P7WIBA</t>
  </si>
  <si>
    <t>S03087/S0308700173</t>
  </si>
  <si>
    <t>BB_00921_5501</t>
  </si>
  <si>
    <t>Splitunit, watergekoeld.</t>
  </si>
  <si>
    <t>BB-0921E</t>
  </si>
  <si>
    <t>BB</t>
  </si>
  <si>
    <t>Voor SER ruimte 0921</t>
  </si>
  <si>
    <t>Panasonic</t>
  </si>
  <si>
    <t>(S-60PKIE5U-60PEY1E5)</t>
  </si>
  <si>
    <t>BB_00921_5502</t>
  </si>
  <si>
    <t>Splitunit, watergekoeld</t>
  </si>
  <si>
    <t>BD_00_68_5501</t>
  </si>
  <si>
    <t>BD-068W</t>
  </si>
  <si>
    <t>BD</t>
  </si>
  <si>
    <t>airco tbv SER-ruimte</t>
  </si>
  <si>
    <t>BD_00_83_5501</t>
  </si>
  <si>
    <t>Splitunit 1 UPS ruimte Bd-083</t>
  </si>
  <si>
    <t>BD-083</t>
  </si>
  <si>
    <t>Unit 1</t>
  </si>
  <si>
    <t>14 kW</t>
  </si>
  <si>
    <t>FCQG140FVEB/ RZQSG140L7Y1B</t>
  </si>
  <si>
    <t>4100080-3015AA-BD0083</t>
  </si>
  <si>
    <t>BD_00_83_5502</t>
  </si>
  <si>
    <t>Splitunit 2 UPS ruimte Bd-083</t>
  </si>
  <si>
    <t>Unit 2</t>
  </si>
  <si>
    <t>BD_01_02_5501</t>
  </si>
  <si>
    <t>BD-102K</t>
  </si>
  <si>
    <t>42NQV025M</t>
  </si>
  <si>
    <t>BD_01_36_5501</t>
  </si>
  <si>
    <t>BD-136K</t>
  </si>
  <si>
    <t>R410A</t>
  </si>
  <si>
    <t>RX25K5V1B</t>
  </si>
  <si>
    <t>BD_01_91_5501</t>
  </si>
  <si>
    <t>BD-191</t>
  </si>
  <si>
    <t>V0284-30152013-01</t>
  </si>
  <si>
    <t>BD_05_93_5501</t>
  </si>
  <si>
    <t xml:space="preserve">Splitunit </t>
  </si>
  <si>
    <t>BD-593</t>
  </si>
  <si>
    <t>buitendeel op dak, type RXS50B</t>
  </si>
  <si>
    <t>BD_05XXX_5501</t>
  </si>
  <si>
    <t>Multisplitunit (VRV) Dakopbouw Bd</t>
  </si>
  <si>
    <t>Kantoren 5de verdieping BD</t>
  </si>
  <si>
    <t>Unit staat buiten opgesteld op het dak R410a met 20 binnenunits in kantoren</t>
  </si>
  <si>
    <t>RXQ14PA</t>
  </si>
  <si>
    <t>S03087/S0308700174</t>
  </si>
  <si>
    <t>BE__XXXX_5501</t>
  </si>
  <si>
    <t>DX koelaggregaat tbv Be-319/319a</t>
  </si>
  <si>
    <t>BE</t>
  </si>
  <si>
    <t>Onbekend waar de compressor(en) staan</t>
  </si>
  <si>
    <t>8,2kg R-404a</t>
  </si>
  <si>
    <t>DWM Copeland</t>
  </si>
  <si>
    <t>H8LL-30X-EWL</t>
  </si>
  <si>
    <t>BE_01_49_5501</t>
  </si>
  <si>
    <t>DX koelaggregaat tbv Be-149</t>
  </si>
  <si>
    <t>BE-149</t>
  </si>
  <si>
    <t>Buitenunit op het dak</t>
  </si>
  <si>
    <t>2x binnenunit</t>
  </si>
  <si>
    <t>Hitachi</t>
  </si>
  <si>
    <t>rpk  2.5-4-ofsn2m</t>
  </si>
  <si>
    <t>BE_04_57_5501</t>
  </si>
  <si>
    <t>DX koelaggregaat tbv Be-457</t>
  </si>
  <si>
    <t>BE-457</t>
  </si>
  <si>
    <t>Binnen is een wand unit</t>
  </si>
  <si>
    <t>BE_04_57_5502</t>
  </si>
  <si>
    <t>Binnen is een plafond unit</t>
  </si>
  <si>
    <t>BE_05_00_5501</t>
  </si>
  <si>
    <t>DX koelaggregaat tbv Be-440A</t>
  </si>
  <si>
    <t>BE-500</t>
  </si>
  <si>
    <t>R-404A, 7,3</t>
  </si>
  <si>
    <t>DLLP-30X-EWL</t>
  </si>
  <si>
    <t>BE_05_00_5502</t>
  </si>
  <si>
    <t>BE_05_00_5503</t>
  </si>
  <si>
    <t>DX koelaggregaat tbv Be-440</t>
  </si>
  <si>
    <t>R-134A, 7,1</t>
  </si>
  <si>
    <t>CX16K1-TFDN-551</t>
  </si>
  <si>
    <t>BE_05_00_5504</t>
  </si>
  <si>
    <t>BE_05_00_5505</t>
  </si>
  <si>
    <t>DX koelaggregaat tbv Be-409</t>
  </si>
  <si>
    <t>6,9kg R-134a Rechts</t>
  </si>
  <si>
    <t>BE_05_00_5506</t>
  </si>
  <si>
    <t>6,9kg R-134a Links</t>
  </si>
  <si>
    <t>BE_05_00_5507</t>
  </si>
  <si>
    <t>DX koelaggregaat tbv Be-336C</t>
  </si>
  <si>
    <t>Apac/Mitsubishi</t>
  </si>
  <si>
    <t>PUHZ-P71VHA</t>
  </si>
  <si>
    <t>BE_05_15_5501</t>
  </si>
  <si>
    <t>DX koelaggregaat tbv Be-353</t>
  </si>
  <si>
    <t>R410a, 1kg</t>
  </si>
  <si>
    <t>SM562KRT-E</t>
  </si>
  <si>
    <t>A0106-11M022-01</t>
  </si>
  <si>
    <t>BE_05_15_5502</t>
  </si>
  <si>
    <t>DX koelaggregaat</t>
  </si>
  <si>
    <t>BE-515</t>
  </si>
  <si>
    <t>Be-515</t>
  </si>
  <si>
    <t>T.b.v. gekoeld (bedrijfs) water. Zephyr, ZEM 1000S. R134A =&gt; 0.98 kg</t>
  </si>
  <si>
    <t>Zephyr</t>
  </si>
  <si>
    <t>ZEM 1000S</t>
  </si>
  <si>
    <t>CE_00_02_5501</t>
  </si>
  <si>
    <t>Splitunit tbv Ce-004</t>
  </si>
  <si>
    <t>CE-002</t>
  </si>
  <si>
    <t>CE</t>
  </si>
  <si>
    <t>RXS-50F2V1B</t>
  </si>
  <si>
    <t>SO688-019880</t>
  </si>
  <si>
    <t>CE_0052A_5501</t>
  </si>
  <si>
    <t xml:space="preserve">Splitsysteem tbv MRI </t>
  </si>
  <si>
    <t>CE-052A</t>
  </si>
  <si>
    <t>koudemiddel R410A</t>
  </si>
  <si>
    <t>RR71B8W1B</t>
  </si>
  <si>
    <t>CE_0052A_5502</t>
  </si>
  <si>
    <t>Splitsysteem tbv MRI</t>
  </si>
  <si>
    <t>RR125B8W1B</t>
  </si>
  <si>
    <t>EC_00_04_5511</t>
  </si>
  <si>
    <t>Splitunit Ascom ruimte</t>
  </si>
  <si>
    <t>EC-004A</t>
  </si>
  <si>
    <t>EC</t>
  </si>
  <si>
    <t>schuin boven de toegangsdeur</t>
  </si>
  <si>
    <t>3,8 kW</t>
  </si>
  <si>
    <t>FTXS35 binnen / RXS35 buiten</t>
  </si>
  <si>
    <t>EC_00_04_5512</t>
  </si>
  <si>
    <t>boven de regelkast Ascom</t>
  </si>
  <si>
    <t>EC_01_09_5501</t>
  </si>
  <si>
    <t>EC-109</t>
  </si>
  <si>
    <t>RXS50L2V1B</t>
  </si>
  <si>
    <t>J074667</t>
  </si>
  <si>
    <t>EE_00_55_5501</t>
  </si>
  <si>
    <t>DX koelaggregaat t.b.v. Ee-055A</t>
  </si>
  <si>
    <t>EE-055A</t>
  </si>
  <si>
    <t>EE</t>
  </si>
  <si>
    <t>Dak vriescel</t>
  </si>
  <si>
    <t>EE_00_67_5501</t>
  </si>
  <si>
    <t>DX koelaggregaat t.b.v. Ee-061a</t>
  </si>
  <si>
    <t>EE-061A</t>
  </si>
  <si>
    <t>melden kamer Ee-179</t>
  </si>
  <si>
    <t>T.b.v. koel en vriescellen, 1.77 kg R-134A</t>
  </si>
  <si>
    <t>Bitzer</t>
  </si>
  <si>
    <t>2KC052Y</t>
  </si>
  <si>
    <t>EE_00_67_5502</t>
  </si>
  <si>
    <t>DX koelaggregaat t.b.v. Ee-067</t>
  </si>
  <si>
    <t>EE-067</t>
  </si>
  <si>
    <t>op koelcel</t>
  </si>
  <si>
    <t>T.b.v. koel en vriescellen, 1.8 kg R134A</t>
  </si>
  <si>
    <t>EE_00_87_5501</t>
  </si>
  <si>
    <t>DX koelaggregaat t.b.v. Ee-087</t>
  </si>
  <si>
    <t>EE-087</t>
  </si>
  <si>
    <t>technische ruimte</t>
  </si>
  <si>
    <t>T.b.v. koel en vriescellen tbv anatomie</t>
  </si>
  <si>
    <t>LH32/FS35</t>
  </si>
  <si>
    <t>EE_00_87_5502</t>
  </si>
  <si>
    <t>EE_04_82_5509</t>
  </si>
  <si>
    <t>DX koelaggregaat t.b.v. Ee-582</t>
  </si>
  <si>
    <t>links</t>
  </si>
  <si>
    <t>T.b.v. koel en vriescellen,  4.62 R134A</t>
  </si>
  <si>
    <t>2EC-2.2Y</t>
  </si>
  <si>
    <t>EE_04_82_5510</t>
  </si>
  <si>
    <t>EE-582</t>
  </si>
  <si>
    <t>rechts</t>
  </si>
  <si>
    <t>T.b.v. koel en vriescellen R134a 3,31kg</t>
  </si>
  <si>
    <t>EE_04_XX_5501</t>
  </si>
  <si>
    <t>DX koelaggregaat t.b.v. Ee-558</t>
  </si>
  <si>
    <t>T.b.v. koel en vriescellen R404a  4,03kg</t>
  </si>
  <si>
    <t>2EC-2-2Y</t>
  </si>
  <si>
    <t>EE_04_XX_5502</t>
  </si>
  <si>
    <t>T.b.v. koel en vriescellen R404a 3,54kg</t>
  </si>
  <si>
    <t>EE_04_XX_5504</t>
  </si>
  <si>
    <t>DX koelaggregaat t.b.v. Ee-535</t>
  </si>
  <si>
    <t>technische ruimte links</t>
  </si>
  <si>
    <t>T.b.v. koel en vriescellen R404 3,33kg</t>
  </si>
  <si>
    <t>EE_04_XX_5505</t>
  </si>
  <si>
    <t>technische ruimte rechts</t>
  </si>
  <si>
    <t>T.b.v. koel en vriescellen R404 3,5kg</t>
  </si>
  <si>
    <t>EE_04_XX_5506</t>
  </si>
  <si>
    <t>DX koelaggregaat t.b.v. Ee-633</t>
  </si>
  <si>
    <t>T.b.v. koel en vriescellen R404a 5,9kg</t>
  </si>
  <si>
    <t>2DC-3-2Y</t>
  </si>
  <si>
    <t>EE_04_XX_5507</t>
  </si>
  <si>
    <t>BAKO</t>
  </si>
  <si>
    <t>EE_04_XX_5511</t>
  </si>
  <si>
    <t>DX koelaggregaat t.b.v. Ee-735</t>
  </si>
  <si>
    <t>R410a 3,1kg</t>
  </si>
  <si>
    <t>RAV-SP1603AT / RAV-SM1604UT</t>
  </si>
  <si>
    <t>EE_04_XX_5512</t>
  </si>
  <si>
    <t>DX koelaggregaat t.b.v. Ee-678</t>
  </si>
  <si>
    <t>R410a 0,9 kg</t>
  </si>
  <si>
    <t>38VXY50</t>
  </si>
  <si>
    <t>EE_04_XX_5513</t>
  </si>
  <si>
    <t>DX koelaggregaat t.b.v. Ee-626</t>
  </si>
  <si>
    <t>R410a 7,7kg ,</t>
  </si>
  <si>
    <t>RXQ8P7W1B / binnendeel: FXHQ63</t>
  </si>
  <si>
    <t>EE_04_XX_5514</t>
  </si>
  <si>
    <t>DX koelaggregaat t.b.v. Ee-731</t>
  </si>
  <si>
    <t>R134a 2,7kg</t>
  </si>
  <si>
    <t>EE_04_XX_5515</t>
  </si>
  <si>
    <t>EE_04_XX_5516</t>
  </si>
  <si>
    <t>DX koelaggregaat t.b.v. Ee-611</t>
  </si>
  <si>
    <t>vliegenstal A&amp;B R407c 2,6kg</t>
  </si>
  <si>
    <t>EE_04_XX_5517</t>
  </si>
  <si>
    <t>DX koelaggregaat t.b.v. Ee-705</t>
  </si>
  <si>
    <t>tbv koelcel in EE-705.</t>
  </si>
  <si>
    <t>LH64/2 DES-3Y-40S</t>
  </si>
  <si>
    <t>EE_04_XX_5518</t>
  </si>
  <si>
    <t>DX koelaggregaat t.b.v. Ee-705A</t>
  </si>
  <si>
    <t>tbv vriescel in EE-705A</t>
  </si>
  <si>
    <t>LH44/2 FES-2Y-40S</t>
  </si>
  <si>
    <t>EE_07_35_5501</t>
  </si>
  <si>
    <t>EE-735</t>
  </si>
  <si>
    <t>EE-735 buitendeel 4e etage</t>
  </si>
  <si>
    <t>T.b.v. koel en vriescellen R402  3kg</t>
  </si>
  <si>
    <t>R401A</t>
  </si>
  <si>
    <t>RAV-SP1603AT/ RAV-SM1604UT</t>
  </si>
  <si>
    <t>EE_11_XX_5503</t>
  </si>
  <si>
    <t>DX koelaggregaat t.b.v. Ee-858</t>
  </si>
  <si>
    <t>T.b.v. koel en vriescellen R134a 2,41kg</t>
  </si>
  <si>
    <t>DKMD-7X-EWL</t>
  </si>
  <si>
    <t>EE_11_XX_5504</t>
  </si>
  <si>
    <t>T.b.v. koel en vriescellen KM01 R134a 2,8kg</t>
  </si>
  <si>
    <t>EE_11_XX_5505</t>
  </si>
  <si>
    <t>T.b.v. koel en vriescellen KM02 R134a 2,75kg</t>
  </si>
  <si>
    <t>EE_11_XX_5506</t>
  </si>
  <si>
    <t>T.b.v. koel en vriescellen R134a  2,8kg</t>
  </si>
  <si>
    <t>EE_11_XX_5507</t>
  </si>
  <si>
    <t>DX koelaggregaat t.b.v. Ee-1009</t>
  </si>
  <si>
    <t>EE-1009</t>
  </si>
  <si>
    <t>T.b.v. koel en vriescellen R134a 1,75kg</t>
  </si>
  <si>
    <t>2FC-3-3Y</t>
  </si>
  <si>
    <t>EE_11_XX_5508</t>
  </si>
  <si>
    <t>T.b.v. koel en vriescellen R134a 1,7kg</t>
  </si>
  <si>
    <t>EE_11_XX_5511</t>
  </si>
  <si>
    <t>DX koelaggregaat t.b.v. Ee-1281</t>
  </si>
  <si>
    <t>EE-1101</t>
  </si>
  <si>
    <t>DKJP-10X-EWL</t>
  </si>
  <si>
    <t>EE_11_XX_5512</t>
  </si>
  <si>
    <t>EE-1283</t>
  </si>
  <si>
    <t>R-22</t>
  </si>
  <si>
    <t>EE_11_XX_5513</t>
  </si>
  <si>
    <t>DX koelaggregaat t.b.v. Ee-1339</t>
  </si>
  <si>
    <t>R404a</t>
  </si>
  <si>
    <t>BB-KL-15X-EWL</t>
  </si>
  <si>
    <t>14G355902M</t>
  </si>
  <si>
    <t>EE_11_XX_5514</t>
  </si>
  <si>
    <t>T.b.v. koel en vriescellen R404a  4,5kg</t>
  </si>
  <si>
    <t>TEKO EVA1-2EC-3.2Y</t>
  </si>
  <si>
    <t>EE_11_XX_5515</t>
  </si>
  <si>
    <t>DX koelaggregaat t.b.v. Ee-1291</t>
  </si>
  <si>
    <t>EE-1291</t>
  </si>
  <si>
    <t>R410a  1,7kg</t>
  </si>
  <si>
    <t>RXS60BVMP</t>
  </si>
  <si>
    <t>EE_11_XX_5516</t>
  </si>
  <si>
    <t>DX koelaggregaat t.b.v. Ee-933</t>
  </si>
  <si>
    <t>R419a  1,7kg</t>
  </si>
  <si>
    <t>EE_11_XX_5517</t>
  </si>
  <si>
    <t>DX koelaggregaat t.b.v. Ee-1283</t>
  </si>
  <si>
    <t>ERA000-150</t>
  </si>
  <si>
    <t>EE_11_XX_5518</t>
  </si>
  <si>
    <t>G00555-ERA-000150</t>
  </si>
  <si>
    <t>EE_11_XX_5519</t>
  </si>
  <si>
    <t>DX koelaggregaat t.b.v. Ee-980</t>
  </si>
  <si>
    <t>RXS60BVMB / FTXS60BVMB (bubi)</t>
  </si>
  <si>
    <t>2900325 / 2900617</t>
  </si>
  <si>
    <t>EE_11_XX_5520</t>
  </si>
  <si>
    <t>DX koelaggregaat t.b.v. Ee-964</t>
  </si>
  <si>
    <t>R134a  2,95 kg</t>
  </si>
  <si>
    <t>2FC-7-2Y</t>
  </si>
  <si>
    <t>EE_11_XX_5521</t>
  </si>
  <si>
    <t>R134a  2,9 kg</t>
  </si>
  <si>
    <t>EE_11_XX_5522</t>
  </si>
  <si>
    <t>DX koelaggregaat t.b.v. Ee-1013</t>
  </si>
  <si>
    <t>R407c 1,85kg</t>
  </si>
  <si>
    <t>R60GZ7W1</t>
  </si>
  <si>
    <t>EE_14_05_5501</t>
  </si>
  <si>
    <t xml:space="preserve">DX koelaggregaat tbv Ee-1405a </t>
  </si>
  <si>
    <t>EE-1405W</t>
  </si>
  <si>
    <t>T.b.v. koel en vriescellen</t>
  </si>
  <si>
    <t>3,5kg</t>
  </si>
  <si>
    <t>R134a</t>
  </si>
  <si>
    <t>2JC-07-2Y-40S</t>
  </si>
  <si>
    <t>EE_18_XX_5501</t>
  </si>
  <si>
    <t>DX koelaggregaat t.b.v. Ee-1554</t>
  </si>
  <si>
    <t>EE-1801</t>
  </si>
  <si>
    <t>4 kg R22</t>
  </si>
  <si>
    <t>DLEE-20L-EWL</t>
  </si>
  <si>
    <t>EE_18_XX_5502</t>
  </si>
  <si>
    <t>LH53/2DES-2Y-40S</t>
  </si>
  <si>
    <t>EE_18_XX_5505</t>
  </si>
  <si>
    <t>DX koelaggregaat t.b.v. Ee-1713</t>
  </si>
  <si>
    <t>295-5/cel 3.1</t>
  </si>
  <si>
    <t>T.b.v. koel en vriescellen R507, 2,6kg</t>
  </si>
  <si>
    <t>2,6kg R507</t>
  </si>
  <si>
    <t>L'unite Hermetique</t>
  </si>
  <si>
    <t>CAJ9510Z MHR</t>
  </si>
  <si>
    <t>EE_18_XX_5506</t>
  </si>
  <si>
    <t xml:space="preserve">DX koelaggregaat t.b.v. Ee-1811 </t>
  </si>
  <si>
    <t>T.b.v. noodcel, R404A</t>
  </si>
  <si>
    <t>Teko</t>
  </si>
  <si>
    <t>TS-2FC-324</t>
  </si>
  <si>
    <t>EE_18_XX_5507</t>
  </si>
  <si>
    <t>295-6/cel 3.2</t>
  </si>
  <si>
    <t>T.b.v. koel en vriescellen R507, 2,8kg</t>
  </si>
  <si>
    <t>2,8kg R507</t>
  </si>
  <si>
    <t>EE_18_XX_5508</t>
  </si>
  <si>
    <t>DX koelaggregaat t.b.v. Ee-1715</t>
  </si>
  <si>
    <t>295-1/cel 1.1</t>
  </si>
  <si>
    <t>T.b.v. koel en vriescellen R507, 1,9kg</t>
  </si>
  <si>
    <t>1,9kg R507</t>
  </si>
  <si>
    <t>EE_18_XX_5509</t>
  </si>
  <si>
    <t>295-2/cel 1.2</t>
  </si>
  <si>
    <t>T.b.v. koel en vriescellen R507, 1,8kg</t>
  </si>
  <si>
    <t>1,8 R507</t>
  </si>
  <si>
    <t>EE_18_XX_5510</t>
  </si>
  <si>
    <t>DX koelaggregaat t.b.v. Ee-1762</t>
  </si>
  <si>
    <t>EE-1762</t>
  </si>
  <si>
    <t>cel 4.2</t>
  </si>
  <si>
    <t>??kg R507</t>
  </si>
  <si>
    <t>TFH2480C</t>
  </si>
  <si>
    <t>EE_18_XX_5511</t>
  </si>
  <si>
    <t>295-7/cel 4.1</t>
  </si>
  <si>
    <t>T.b.v. koel en vriescellen R507, 1,7kg</t>
  </si>
  <si>
    <t>2,2kg R507</t>
  </si>
  <si>
    <t>EE_18_XX_5513</t>
  </si>
  <si>
    <t>DX koelaggregaat t.b.v. 1764</t>
  </si>
  <si>
    <t>295-3/cel 2.1</t>
  </si>
  <si>
    <t>1,7kgR507c</t>
  </si>
  <si>
    <t>CAJ9510Z-MHR</t>
  </si>
  <si>
    <t>EE_18_XX_5514</t>
  </si>
  <si>
    <t>DX koelaggregaat t.b.v. Ee-1764</t>
  </si>
  <si>
    <t>295-4/cel 2.2</t>
  </si>
  <si>
    <t>T.b.v. koel en vriescellen R507, 2,1 kg</t>
  </si>
  <si>
    <t>2,1kgR507c</t>
  </si>
  <si>
    <t>EE_18_XX_5515</t>
  </si>
  <si>
    <t>DX koelaggregaat t.b.v. Ee-1559/1571a</t>
  </si>
  <si>
    <t>3kg R22</t>
  </si>
  <si>
    <t>SIMAIR</t>
  </si>
  <si>
    <t>gilli320ch rconditionatory</t>
  </si>
  <si>
    <t>EE_18_XX_5517</t>
  </si>
  <si>
    <t>Multisplit unit tbv EE-1709</t>
  </si>
  <si>
    <t>EE_18_XX_5519</t>
  </si>
  <si>
    <t>koelaggregaat tbv EE-2058</t>
  </si>
  <si>
    <t>EE-2058</t>
  </si>
  <si>
    <t>R410a  3,7kg</t>
  </si>
  <si>
    <t>3,7kgR410a</t>
  </si>
  <si>
    <t>Samsung</t>
  </si>
  <si>
    <t>UHG05GHV</t>
  </si>
  <si>
    <t>EE_18_XX_5520</t>
  </si>
  <si>
    <t>koelaggregaat tbv EE-2056A</t>
  </si>
  <si>
    <t>R410 5kg</t>
  </si>
  <si>
    <t>5gk R410a</t>
  </si>
  <si>
    <t>EE_18_XX_5521</t>
  </si>
  <si>
    <t>koelaggregaat tbv EE-2054</t>
  </si>
  <si>
    <t>1,63kg</t>
  </si>
  <si>
    <t>1,6kgR410a</t>
  </si>
  <si>
    <t>UH060EAV</t>
  </si>
  <si>
    <t>EE_18_XX_5522</t>
  </si>
  <si>
    <t>koelaggregaat tbv EE-1980</t>
  </si>
  <si>
    <t>R407c 1,85kg ; check ruitmenummer Ee-1931?</t>
  </si>
  <si>
    <t>1,8kgR407c</t>
  </si>
  <si>
    <t>EE_18_XX_5523</t>
  </si>
  <si>
    <t>DX koelaggregaat t.b.v. Ee-1707a</t>
  </si>
  <si>
    <t>T.b.v. koel en vriescellen R404a, 6 kg</t>
  </si>
  <si>
    <t>6kgR404a</t>
  </si>
  <si>
    <t>TS-4EC</t>
  </si>
  <si>
    <t>EE_22_11_5503</t>
  </si>
  <si>
    <t>DX koelaggregaat t.b.v. Ee-2211</t>
  </si>
  <si>
    <t>EE-2211</t>
  </si>
  <si>
    <t>T.b.v. koel en vriescellen R134A  2,80 kg</t>
  </si>
  <si>
    <t>2,8kgR404a</t>
  </si>
  <si>
    <t>TKo/Kuba</t>
  </si>
  <si>
    <t>DPB-032C</t>
  </si>
  <si>
    <t>EE_23_15_5501</t>
  </si>
  <si>
    <t>DX koelaggregaat t.b.v. Ee-2315</t>
  </si>
  <si>
    <t>EE-2315</t>
  </si>
  <si>
    <t>T.b.v. koel en vriescellen op gekoeld water</t>
  </si>
  <si>
    <t>GEA</t>
  </si>
  <si>
    <t>EE_24_29_5501</t>
  </si>
  <si>
    <t>Splitunit t.b.v. Ee-2429</t>
  </si>
  <si>
    <t>EE-2429</t>
  </si>
  <si>
    <t>FTX50GVIB</t>
  </si>
  <si>
    <t>J017111</t>
  </si>
  <si>
    <t>EE_25_XX_5501</t>
  </si>
  <si>
    <t>DX koelaggregaat t.b.v. Ee-2418</t>
  </si>
  <si>
    <t>EE-2525</t>
  </si>
  <si>
    <t>techniekruimte 25e verdieping</t>
  </si>
  <si>
    <t>T.b.v. koel en vriescellen R410A 3,7kg</t>
  </si>
  <si>
    <t>3.7kgR410a</t>
  </si>
  <si>
    <t>A11403015AA341-3</t>
  </si>
  <si>
    <t>EE_25_XX_5502</t>
  </si>
  <si>
    <t>DX koelaggregaat t.b.v. Ee-2418a</t>
  </si>
  <si>
    <t>T.b.v. koel en vriescellen R410A 1,27kg</t>
  </si>
  <si>
    <t>1.3kgR410a</t>
  </si>
  <si>
    <t>Mitsubishi Electric</t>
  </si>
  <si>
    <t>KFR-3506GW/FE</t>
  </si>
  <si>
    <t>A11403015AA341-4</t>
  </si>
  <si>
    <t>EE_25_XX_5503</t>
  </si>
  <si>
    <t>DX koelaggregaat t.b.v. Ee-2465</t>
  </si>
  <si>
    <t>1,27kgR410</t>
  </si>
  <si>
    <t>Hisense</t>
  </si>
  <si>
    <t>A11403015AA341-7</t>
  </si>
  <si>
    <t>EE_25_XX_5504</t>
  </si>
  <si>
    <t>DX koelaggregaat t.b.v. Ee-2435 rechts</t>
  </si>
  <si>
    <t>EE-2502</t>
  </si>
  <si>
    <t>R32 0,76 kg</t>
  </si>
  <si>
    <t>DJ35VE0AW</t>
  </si>
  <si>
    <t>410.0080/2435-23</t>
  </si>
  <si>
    <t>EE_25_XX_5505</t>
  </si>
  <si>
    <t>DX koelaggregaat t.b.v. Ee-2435 links</t>
  </si>
  <si>
    <t>A11403015AA341-5</t>
  </si>
  <si>
    <t>EE_25_XX_5506</t>
  </si>
  <si>
    <t>DX koelaggregaat t.b.v. Ee-2213</t>
  </si>
  <si>
    <t>6kg R22</t>
  </si>
  <si>
    <t>Delta/GC-116V2/2CES-3-Y</t>
  </si>
  <si>
    <t>EE_25_XX_5507</t>
  </si>
  <si>
    <t>EE_25_XX_5508</t>
  </si>
  <si>
    <t>DX koelaggregaat t.b.v. Ee-2409a links</t>
  </si>
  <si>
    <t>EE-2409A</t>
  </si>
  <si>
    <t>5 kg R422d</t>
  </si>
  <si>
    <t>DLLP-20X-EWL</t>
  </si>
  <si>
    <t>EE_25_XX_5509</t>
  </si>
  <si>
    <t xml:space="preserve">DX koelaggregaat t.b.v. Ee-2409a rechts </t>
  </si>
  <si>
    <t>T.b.v. koel en vriescellen/ klimaatkamer</t>
  </si>
  <si>
    <t>EVA1-2JC-07.2Y</t>
  </si>
  <si>
    <t>EE_25_XX_5510</t>
  </si>
  <si>
    <t>DX koelaggregaat t.b.v. Ee-2409b links</t>
  </si>
  <si>
    <t>EE-2409</t>
  </si>
  <si>
    <t>T.b.v. koel en vriescellen R404a</t>
  </si>
  <si>
    <t>EVA1-2JC-3.2Y</t>
  </si>
  <si>
    <t>EE_25_XX_5511</t>
  </si>
  <si>
    <t>DX koelaggregaat t.b.v. Ee-2409b rechts</t>
  </si>
  <si>
    <t>R22S</t>
  </si>
  <si>
    <t>DKJL-100EWL-00</t>
  </si>
  <si>
    <t>EE_25_XX_5512</t>
  </si>
  <si>
    <t>DX koelaggregaat t.b.v. Ee-2229</t>
  </si>
  <si>
    <t>1.45kgR410</t>
  </si>
  <si>
    <t>Hokkaido</t>
  </si>
  <si>
    <t>HCN532XR</t>
  </si>
  <si>
    <t>EE_25_XX_5513</t>
  </si>
  <si>
    <t>1,45kgR410</t>
  </si>
  <si>
    <t>EE_25_XX_5514</t>
  </si>
  <si>
    <t>DX koelaggregaat t.b.v. Ee-2233</t>
  </si>
  <si>
    <t>T.b.v. koel en vriescellen R410A  1,45kg</t>
  </si>
  <si>
    <t>5 kW</t>
  </si>
  <si>
    <t>HCNN 532 XR</t>
  </si>
  <si>
    <t>EE_25_XX_5515</t>
  </si>
  <si>
    <t>EG_00_24_5502</t>
  </si>
  <si>
    <t>DX koelaggregaat tbv Koelcel EG-024A</t>
  </si>
  <si>
    <t>EG-024A</t>
  </si>
  <si>
    <t>EG</t>
  </si>
  <si>
    <t>R134A 5-50 ton CO2 equivalent</t>
  </si>
  <si>
    <t>BERG</t>
  </si>
  <si>
    <t>EG_00_26_5502</t>
  </si>
  <si>
    <t>DX koelaggregaat tbv Koelcel EG-026A</t>
  </si>
  <si>
    <t>EG-026A</t>
  </si>
  <si>
    <t>EG_00_30_5502</t>
  </si>
  <si>
    <t>DX koelaggregaat tbv Vriescel EG-030A</t>
  </si>
  <si>
    <t>EG-030A</t>
  </si>
  <si>
    <t>R404A 5-50 ton CO2 equivalent</t>
  </si>
  <si>
    <t>EG_00_32_5501</t>
  </si>
  <si>
    <t>DX koelaggregaat tbv koelopslag EG-032A</t>
  </si>
  <si>
    <t>EG-032A</t>
  </si>
  <si>
    <t>R134A &lt;5 ton CO2 equivalent binnenunit</t>
  </si>
  <si>
    <t>S-DHN-046C/17</t>
  </si>
  <si>
    <t>EG_00_32_5503</t>
  </si>
  <si>
    <t>DX koelaggregaat tbv Vriescel EG-032B</t>
  </si>
  <si>
    <t>EG-032B</t>
  </si>
  <si>
    <t>R134A &lt;5 ton CO2 equivalent</t>
  </si>
  <si>
    <t>FD_03_07_5502</t>
  </si>
  <si>
    <t>Splitsystemen buiten- &amp; binnendelen</t>
  </si>
  <si>
    <t>FD-307A</t>
  </si>
  <si>
    <t>FD</t>
  </si>
  <si>
    <t>Fd-307a</t>
  </si>
  <si>
    <t>1,7 kg R-401A</t>
  </si>
  <si>
    <t>S03087/S0308707911</t>
  </si>
  <si>
    <t>FD_0307A_5501</t>
  </si>
  <si>
    <t>1,7 kg R-401A/Stek S03087</t>
  </si>
  <si>
    <t>S03087/S0308711169</t>
  </si>
  <si>
    <t>GK__K_17_5501</t>
  </si>
  <si>
    <t>Splitunit UPS ruimte</t>
  </si>
  <si>
    <t>GK-K17E</t>
  </si>
  <si>
    <t>GK</t>
  </si>
  <si>
    <t>k</t>
  </si>
  <si>
    <t>logboek in UPS ruimte, 4,3 kg R-410A</t>
  </si>
  <si>
    <t>12.5</t>
  </si>
  <si>
    <t>RZQ-125B8W1B</t>
  </si>
  <si>
    <t>KP_02800_5501</t>
  </si>
  <si>
    <t>splitunit  SER</t>
  </si>
  <si>
    <t>KP-2800E</t>
  </si>
  <si>
    <t>KP</t>
  </si>
  <si>
    <t>RX550J2V1B</t>
  </si>
  <si>
    <t>J006358 of J006058</t>
  </si>
  <si>
    <t>MB__D_XX_5501</t>
  </si>
  <si>
    <t>Mobiele splitunit tbv Mb-020</t>
  </si>
  <si>
    <t>MB</t>
  </si>
  <si>
    <t>via transportbedrijf bereikbaar</t>
  </si>
  <si>
    <t>R-407C 1070 gram</t>
  </si>
  <si>
    <t>Andrews Sykes</t>
  </si>
  <si>
    <t>wac/pac 22AX</t>
  </si>
  <si>
    <t>154953 E07</t>
  </si>
  <si>
    <t>MB__D_XX_5502</t>
  </si>
  <si>
    <t>132841 E05</t>
  </si>
  <si>
    <t>SB_02776_5501</t>
  </si>
  <si>
    <t>Splitunit SB-2776</t>
  </si>
  <si>
    <t>SB-2776</t>
  </si>
  <si>
    <t>SB</t>
  </si>
  <si>
    <t>lamellen sterk vervuild, gecorrodeerd</t>
  </si>
  <si>
    <t>RK25BVMB9</t>
  </si>
  <si>
    <t>SB_03635_5501</t>
  </si>
  <si>
    <t>Splitunit SB-3635</t>
  </si>
  <si>
    <t>SB-3635</t>
  </si>
  <si>
    <t>lamellen sterk vervuild</t>
  </si>
  <si>
    <t>ARX25E2V1B</t>
  </si>
  <si>
    <t>SK_00148_5501</t>
  </si>
  <si>
    <t>SK-0148</t>
  </si>
  <si>
    <t>SK</t>
  </si>
  <si>
    <t>R407C 3,1kg</t>
  </si>
  <si>
    <t>RP71B+FHCP71B</t>
  </si>
  <si>
    <t>SK_00150_5501</t>
  </si>
  <si>
    <t>Splitunit t.b.v. Sk-150</t>
  </si>
  <si>
    <t>SK-0150</t>
  </si>
  <si>
    <t>Binnendeel tegen plafond, buitendeel tegen gevel van Sk-0150</t>
  </si>
  <si>
    <t>1,4/3,4/4,0</t>
  </si>
  <si>
    <t>FHA35A9 &amp; RXM35N9</t>
  </si>
  <si>
    <t>798149C300070 &amp; 795803T007272</t>
  </si>
  <si>
    <t>SK_00152_5501</t>
  </si>
  <si>
    <t>Multisplitunit met 3 binnenunits</t>
  </si>
  <si>
    <t>SK-0152</t>
  </si>
  <si>
    <t>Sk-0152, 0154, 0156</t>
  </si>
  <si>
    <t>9 KW</t>
  </si>
  <si>
    <t>R32/675 hoeveelheid 2400 gram</t>
  </si>
  <si>
    <t>Airco Daikin 4MXM80N</t>
  </si>
  <si>
    <t>218-026-0203-01</t>
  </si>
  <si>
    <t>SK_00231_5501</t>
  </si>
  <si>
    <t>SK-0231</t>
  </si>
  <si>
    <t>TFH4518YHR</t>
  </si>
  <si>
    <t>4.10.0080-3015AA-SK0231</t>
  </si>
  <si>
    <t>SP_01490_5501</t>
  </si>
  <si>
    <t>Splitunit buitendeel met 4 units</t>
  </si>
  <si>
    <t>SP-1490</t>
  </si>
  <si>
    <t>SP</t>
  </si>
  <si>
    <t>Sp-1473/1475/1488/1490</t>
  </si>
  <si>
    <t>Sp-1473/1475/1488/1490 Logboek bij Hv-006</t>
  </si>
  <si>
    <t>6800W</t>
  </si>
  <si>
    <t>4MXS68</t>
  </si>
  <si>
    <t>J053621</t>
  </si>
  <si>
    <t>SP_01492_5501</t>
  </si>
  <si>
    <t>Splitunit buitendeel met 3 units</t>
  </si>
  <si>
    <t>SP-1492</t>
  </si>
  <si>
    <t xml:space="preserve">Sp-1477/1479/1492 </t>
  </si>
  <si>
    <t>S0308701495</t>
  </si>
  <si>
    <t>9500W</t>
  </si>
  <si>
    <t>5MXS90</t>
  </si>
  <si>
    <t>J001495</t>
  </si>
  <si>
    <t>SP_02450_5501</t>
  </si>
  <si>
    <t>SP-2450</t>
  </si>
  <si>
    <t>Voor SER ruimte 2450</t>
  </si>
  <si>
    <t>SP_03429_5501</t>
  </si>
  <si>
    <t>Splitunit buitendeel met 1 unit</t>
  </si>
  <si>
    <t>SP-3429</t>
  </si>
  <si>
    <t>1,7-5,6</t>
  </si>
  <si>
    <t>RXS50</t>
  </si>
  <si>
    <t>TH__D_XX_5501</t>
  </si>
  <si>
    <t>Multiplitsysteem tbv slaapkamers</t>
  </si>
  <si>
    <t>Th-114</t>
  </si>
  <si>
    <t>TH</t>
  </si>
  <si>
    <t>R-410A/3,1kg</t>
  </si>
  <si>
    <t>4MXS80DVMB</t>
  </si>
  <si>
    <t>TH__D_XX_5502</t>
  </si>
  <si>
    <t>Splitunit tbv Th-013</t>
  </si>
  <si>
    <t>Stulz</t>
  </si>
  <si>
    <t>PSC-25HR-2</t>
  </si>
  <si>
    <t>TH_00_06_5501</t>
  </si>
  <si>
    <t>Multislpitunit tbv TH-112/113</t>
  </si>
  <si>
    <t>Th-006</t>
  </si>
  <si>
    <t>4 binnenunits R-410A/1,2kg</t>
  </si>
  <si>
    <t>2MXS40 / FTX20JV</t>
  </si>
  <si>
    <t>TH_01_XX_5501</t>
  </si>
  <si>
    <t>onduidelijk</t>
  </si>
  <si>
    <t>R-407C</t>
  </si>
  <si>
    <t>Z__02_06_5501</t>
  </si>
  <si>
    <t>Z-206</t>
  </si>
  <si>
    <t>Z</t>
  </si>
  <si>
    <t>Splitunit met 1 binnenunit en 1 buitenunit</t>
  </si>
  <si>
    <t>RXS 50B</t>
  </si>
  <si>
    <t>Z__0504__5501</t>
  </si>
  <si>
    <t>Z-504</t>
  </si>
  <si>
    <t>RASM10MUV/RAS</t>
  </si>
  <si>
    <t>Z__07_11_5501</t>
  </si>
  <si>
    <t>Z-711</t>
  </si>
  <si>
    <t>Splitunit met 1 binnenunit en 1 buitenunit op balkon</t>
  </si>
  <si>
    <t>Haier brezza</t>
  </si>
  <si>
    <t>230/1/50</t>
  </si>
  <si>
    <t>AE__DAK__5501</t>
  </si>
  <si>
    <t>Koelmachine</t>
  </si>
  <si>
    <t>R407C =&gt; 2x 42 KG</t>
  </si>
  <si>
    <t>Lennox</t>
  </si>
  <si>
    <t>WA230DKSLN</t>
  </si>
  <si>
    <t>BE_01102_5501</t>
  </si>
  <si>
    <t>Luchtgekoelde vloeistofkoelmachine KM 1</t>
  </si>
  <si>
    <t>BE-102W</t>
  </si>
  <si>
    <t>Vriesveem</t>
  </si>
  <si>
    <t>2 x 7 kg R407C incl. Luchtkoeler Helpman, Thor-D. Clycol</t>
  </si>
  <si>
    <t>Aermec</t>
  </si>
  <si>
    <t>NRC0275</t>
  </si>
  <si>
    <t>BE_01102_5502</t>
  </si>
  <si>
    <t>Luchtgekoelde vloeistofkoelmachine KM 2</t>
  </si>
  <si>
    <t>GK__D_XX_5503</t>
  </si>
  <si>
    <t>Luchtgekoelde vloeistofkoelmachine Hoogbouw</t>
  </si>
  <si>
    <t>R407C--&gt;44kg, t.b.v. Hoogbouw</t>
  </si>
  <si>
    <t>Hidros</t>
  </si>
  <si>
    <t>Chiller LDK144</t>
  </si>
  <si>
    <t>Koelmachine, controle koudemiddel april</t>
  </si>
  <si>
    <t>Koelmachine, controle koudemiddel mei</t>
  </si>
  <si>
    <t>Koelmachine, controle koudemiddel juni</t>
  </si>
  <si>
    <t>Koelmachine, controle koudemiddel juli</t>
  </si>
  <si>
    <t>Koelmachine, controle koudemiddel augustus</t>
  </si>
  <si>
    <t>Koelmachine, controle koudemiddel september</t>
  </si>
  <si>
    <t>BD_01_61_5501</t>
  </si>
  <si>
    <t>Computair IK-2</t>
  </si>
  <si>
    <t>BD-161A</t>
  </si>
  <si>
    <t>Holland Heating</t>
  </si>
  <si>
    <t>CA_00_58_5502</t>
  </si>
  <si>
    <t xml:space="preserve">Computair </t>
  </si>
  <si>
    <t>CA</t>
  </si>
  <si>
    <t>tbv UPS</t>
  </si>
  <si>
    <t>Apac/Uniflair</t>
  </si>
  <si>
    <t>SDCV0400b</t>
  </si>
  <si>
    <t>UCW108854</t>
  </si>
  <si>
    <t>CA_00_58_5503</t>
  </si>
  <si>
    <t>Computair</t>
  </si>
  <si>
    <t>UCW108855</t>
  </si>
  <si>
    <t>CA_00_58_5504</t>
  </si>
  <si>
    <t>CA-058</t>
  </si>
  <si>
    <t>tbv MER ruimte</t>
  </si>
  <si>
    <t>TDCV0700a</t>
  </si>
  <si>
    <t>UCW108816</t>
  </si>
  <si>
    <t>CF_03_10_5501</t>
  </si>
  <si>
    <t>Computair koudwatersysteem 60-80 kW</t>
  </si>
  <si>
    <t>CF-310A</t>
  </si>
  <si>
    <t>CF</t>
  </si>
  <si>
    <t>Climaveneta</t>
  </si>
  <si>
    <t>5811FCU01_CF3102N</t>
  </si>
  <si>
    <t>CF_03_10_5502</t>
  </si>
  <si>
    <t>5811FCU01</t>
  </si>
  <si>
    <t>EE_12_13_5501</t>
  </si>
  <si>
    <t>Computair t.b.v. Ee-1213</t>
  </si>
  <si>
    <t>EE-1213</t>
  </si>
  <si>
    <t>24,2/24,2</t>
  </si>
  <si>
    <t>TDCR 1200 CUG</t>
  </si>
  <si>
    <t>UCS083212</t>
  </si>
  <si>
    <t>EE_15_82_5501</t>
  </si>
  <si>
    <t>Computair t.b.v. Ee-1582</t>
  </si>
  <si>
    <t>4 x per jaar</t>
  </si>
  <si>
    <t>EE-1582</t>
  </si>
  <si>
    <t>Extra maandelijks inspecteren</t>
  </si>
  <si>
    <t>CCD300CW</t>
  </si>
  <si>
    <t>EE_15_82_5502</t>
  </si>
  <si>
    <t>EE_15_82_5503</t>
  </si>
  <si>
    <t>EE_15_82_5506</t>
  </si>
  <si>
    <t>water</t>
  </si>
  <si>
    <t>CCD205CW</t>
  </si>
  <si>
    <t>EG_05_43_5501</t>
  </si>
  <si>
    <t>Computair DX</t>
  </si>
  <si>
    <t>EG-551W</t>
  </si>
  <si>
    <t>TU42C</t>
  </si>
  <si>
    <t>EG_05_43_5502</t>
  </si>
  <si>
    <t>EG_05_43_5503</t>
  </si>
  <si>
    <t>FE_03_02_5501</t>
  </si>
  <si>
    <t>FE-302</t>
  </si>
  <si>
    <t>FE</t>
  </si>
  <si>
    <t>FE-03-02-5811FCU-01</t>
  </si>
  <si>
    <t>FE_03_02_5502</t>
  </si>
  <si>
    <t>FE-03-02-5811FCU-02</t>
  </si>
  <si>
    <t>FF_03_31_5501</t>
  </si>
  <si>
    <t>Computair SER FF-331A</t>
  </si>
  <si>
    <t>FF-331A</t>
  </si>
  <si>
    <t>FF</t>
  </si>
  <si>
    <t>Linker unit</t>
  </si>
  <si>
    <t>Accuarate AC-STD bouwgr. 14</t>
  </si>
  <si>
    <t>FF_03_31_5502</t>
  </si>
  <si>
    <t>Rechter unit</t>
  </si>
  <si>
    <t>GK_02_06_5501</t>
  </si>
  <si>
    <t>Computair 1</t>
  </si>
  <si>
    <t>GK-206</t>
  </si>
  <si>
    <t>Gk-206</t>
  </si>
  <si>
    <t>Koelunit ser ruimte, logboek in Ser ruimte aanwezig , 9,3 kg R-407C</t>
  </si>
  <si>
    <t>RC</t>
  </si>
  <si>
    <t>Pegasus DX.A.U.15.Z.1.S3S</t>
  </si>
  <si>
    <t>GK_02_06_5502</t>
  </si>
  <si>
    <t>Computair 2</t>
  </si>
  <si>
    <t>Koelunit ser ruimte</t>
  </si>
  <si>
    <t>M0505683</t>
  </si>
  <si>
    <t>GK_10_58_5501</t>
  </si>
  <si>
    <t>Computair Ser Ruimte</t>
  </si>
  <si>
    <t>GK-1060A</t>
  </si>
  <si>
    <t>5990 m³/h</t>
  </si>
  <si>
    <t>Uniflair</t>
  </si>
  <si>
    <t>TDCV0600</t>
  </si>
  <si>
    <t>UCT09042702</t>
  </si>
  <si>
    <t>GK_10_58_5502</t>
  </si>
  <si>
    <t>GK-1060</t>
  </si>
  <si>
    <t>NA_00_22_5501</t>
  </si>
  <si>
    <t>NA-022</t>
  </si>
  <si>
    <t>NA</t>
  </si>
  <si>
    <t>Computair unit 1 - SER K01 0-3</t>
  </si>
  <si>
    <t>3 kg</t>
  </si>
  <si>
    <t>Tecnair</t>
  </si>
  <si>
    <t>UPA111</t>
  </si>
  <si>
    <t>NA_00_22_5502</t>
  </si>
  <si>
    <t>Computair unit 2 - SER K01 0-3</t>
  </si>
  <si>
    <t>NA_07_15_5501</t>
  </si>
  <si>
    <t>NA-715</t>
  </si>
  <si>
    <t>Computair unit 1 - MER BD+SER K01 4-11</t>
  </si>
  <si>
    <t>5,5 kg</t>
  </si>
  <si>
    <t>UPA251</t>
  </si>
  <si>
    <t>NA_07_15_5502</t>
  </si>
  <si>
    <t>Computair unit 2 - MER BD+SER K01 4-11</t>
  </si>
  <si>
    <t>NA_07_15_5503</t>
  </si>
  <si>
    <t>Computair unit 3 - MER BD+SER K01 4-11</t>
  </si>
  <si>
    <t>NA_13_03_5501</t>
  </si>
  <si>
    <t>NA-1303K</t>
  </si>
  <si>
    <t>Computair unit 1 - SER K01 12-17</t>
  </si>
  <si>
    <t>NA_13_03_5502</t>
  </si>
  <si>
    <t>Computair unit 2 - SER K01 12-17</t>
  </si>
  <si>
    <t>NA_19_12_5501</t>
  </si>
  <si>
    <t>NA-1912</t>
  </si>
  <si>
    <t>Computair unit 1 - SER K01 18-24</t>
  </si>
  <si>
    <t>NA_19_12_5502</t>
  </si>
  <si>
    <t>Computair unit 2 - SER K01 18-24</t>
  </si>
  <si>
    <t>NA_29_12_5501</t>
  </si>
  <si>
    <t>NA-2912</t>
  </si>
  <si>
    <t>Computair unit 1 - SER K01 25-30</t>
  </si>
  <si>
    <t>NA_29_12_5502</t>
  </si>
  <si>
    <t>Computair unit 2 - SER K01 25-30</t>
  </si>
  <si>
    <t>NB_00_16_5501</t>
  </si>
  <si>
    <t>NB-016E</t>
  </si>
  <si>
    <t>NB</t>
  </si>
  <si>
    <t>Computair unit 1 - SER K02 0-3</t>
  </si>
  <si>
    <t>NB_00_16_5502</t>
  </si>
  <si>
    <t>Computair unit 2 - SER K02 0-3</t>
  </si>
  <si>
    <t>NB_12_14_5501</t>
  </si>
  <si>
    <t>NB-1214</t>
  </si>
  <si>
    <t>Computair unit 1 - SER K02 11-13</t>
  </si>
  <si>
    <t>NB_12_14_5502</t>
  </si>
  <si>
    <t>NB-1214A</t>
  </si>
  <si>
    <t>Computair unit 2 - SER K02 11-13</t>
  </si>
  <si>
    <t>NC_00_16_5501</t>
  </si>
  <si>
    <t>NC-016</t>
  </si>
  <si>
    <t>NC</t>
  </si>
  <si>
    <t>Computair unit 1 - SER K03 0-3</t>
  </si>
  <si>
    <t>NC_00_16_5502</t>
  </si>
  <si>
    <t>Computair unit 2 - SER K03 0-3</t>
  </si>
  <si>
    <t>NC_07_04_5501</t>
  </si>
  <si>
    <t>NC-704</t>
  </si>
  <si>
    <t>Computair unit 1 - SER K02 4-10</t>
  </si>
  <si>
    <t>NC_07_04_5502</t>
  </si>
  <si>
    <t>Computair unit 2 - SER K02 4-10</t>
  </si>
  <si>
    <t>NC_07_20_5501</t>
  </si>
  <si>
    <t>NC-720</t>
  </si>
  <si>
    <t>11,5 kg</t>
  </si>
  <si>
    <t>UPA50</t>
  </si>
  <si>
    <t>NC_07_20_5502</t>
  </si>
  <si>
    <t>NC_07_20_5503</t>
  </si>
  <si>
    <t>ND_00_30_5501</t>
  </si>
  <si>
    <t>ND-030KE</t>
  </si>
  <si>
    <t>ND</t>
  </si>
  <si>
    <t>Computair unit 1 - SER 0-3 K04</t>
  </si>
  <si>
    <t>ND_00_30_5502</t>
  </si>
  <si>
    <t>Computair unit 2 - SER 0-3 K04</t>
  </si>
  <si>
    <t>ND_07_22_5501</t>
  </si>
  <si>
    <t>ND-722E</t>
  </si>
  <si>
    <t>Computair unit 1 - SER 4-10 K04</t>
  </si>
  <si>
    <t>UPA301</t>
  </si>
  <si>
    <t>ND_07_22_5502</t>
  </si>
  <si>
    <t>Computair unit 2 - SER 4-10 K04</t>
  </si>
  <si>
    <t>ND_07_22_5503</t>
  </si>
  <si>
    <t>Computair unit 3 - SER 4-10 K04</t>
  </si>
  <si>
    <t>NE_07_09_5501</t>
  </si>
  <si>
    <t>NE-709E</t>
  </si>
  <si>
    <t>NE</t>
  </si>
  <si>
    <t>Computair unit 1 - SER 04-10 K05</t>
  </si>
  <si>
    <t>NE_07_09_5502</t>
  </si>
  <si>
    <t>Computair unit 2 - SER 04-10 K05</t>
  </si>
  <si>
    <t>NE_13_06_5501</t>
  </si>
  <si>
    <t>NE-1306E</t>
  </si>
  <si>
    <t>Computair unit 1 - SER 11-13 K05</t>
  </si>
  <si>
    <t>UPA111B</t>
  </si>
  <si>
    <t>NF_00_03_5501</t>
  </si>
  <si>
    <t>NF-003E</t>
  </si>
  <si>
    <t>NF</t>
  </si>
  <si>
    <t>Computair unit 1 - SER 0-3 K05</t>
  </si>
  <si>
    <t>NF_00_03_5502</t>
  </si>
  <si>
    <t>Computair unit 2 - SER 0-3 K05</t>
  </si>
  <si>
    <t>NF_00_29_5501</t>
  </si>
  <si>
    <t>NF-029E</t>
  </si>
  <si>
    <t>Computair unit 1 - SER 0-3 K07</t>
  </si>
  <si>
    <t>NF_00_29_5502</t>
  </si>
  <si>
    <t>Computair unit 2 - SER 0-3 K07</t>
  </si>
  <si>
    <t>NF_06_34_5501</t>
  </si>
  <si>
    <t>NF-634KA</t>
  </si>
  <si>
    <t>Computair unit - IK1</t>
  </si>
  <si>
    <t>H2O</t>
  </si>
  <si>
    <t>OPU20b</t>
  </si>
  <si>
    <t>NF_07_33_5501</t>
  </si>
  <si>
    <t>NF-733E</t>
  </si>
  <si>
    <t>Computair unit 1 - SER 4-10 K07</t>
  </si>
  <si>
    <t>NF_07_33_5502</t>
  </si>
  <si>
    <t>Computair unit 2 - SER 4-10 K07</t>
  </si>
  <si>
    <t>NF_07_33_5503</t>
  </si>
  <si>
    <t>Computair unit 3 - SER 4-10 K07</t>
  </si>
  <si>
    <t>NF_S_18_5501</t>
  </si>
  <si>
    <t>NF-S18</t>
  </si>
  <si>
    <t>s</t>
  </si>
  <si>
    <t>Computair unit 1 - Bunkers</t>
  </si>
  <si>
    <t>UPU30b</t>
  </si>
  <si>
    <t>NF_S_18_5502</t>
  </si>
  <si>
    <t>Computair unit 2 - Bunkers</t>
  </si>
  <si>
    <t>NG_00_21_5501</t>
  </si>
  <si>
    <t>NG-021AE</t>
  </si>
  <si>
    <t>NG</t>
  </si>
  <si>
    <t>Computair unit 1 SER 0-3 K09</t>
  </si>
  <si>
    <t>UPA111A</t>
  </si>
  <si>
    <t>NG_00_21_5502</t>
  </si>
  <si>
    <t>Computair unit 2 SER 0-3 K09</t>
  </si>
  <si>
    <t>NG_05_10_5501</t>
  </si>
  <si>
    <t>NG-510KB</t>
  </si>
  <si>
    <t>Computair unit 1 Hyperthermie K9-5</t>
  </si>
  <si>
    <t>NG_05_10_5502</t>
  </si>
  <si>
    <t>Computair unit 2 Hyperthermie K9-5</t>
  </si>
  <si>
    <t>NG_05_16_5501</t>
  </si>
  <si>
    <t>NG-516</t>
  </si>
  <si>
    <t>Computair unit 1 Hyperthermie fysisch lab K9-5</t>
  </si>
  <si>
    <t>NG_07_28_5501</t>
  </si>
  <si>
    <t>NG-728E</t>
  </si>
  <si>
    <t>Computair unit 1 - SER 04-10 K09</t>
  </si>
  <si>
    <t>UPA 301TS</t>
  </si>
  <si>
    <t>NG_07_28_5502</t>
  </si>
  <si>
    <t>Computair unit 2 - SER 04-10 K09</t>
  </si>
  <si>
    <t>NG_07_28_5503</t>
  </si>
  <si>
    <t>Computair unit 3 - SER 04-10 K09</t>
  </si>
  <si>
    <t>NG_13_28_5504</t>
  </si>
  <si>
    <t>NG-1328E</t>
  </si>
  <si>
    <t>Computair unit 1 - SER 11-13 K09</t>
  </si>
  <si>
    <t>NS_00_22_5501</t>
  </si>
  <si>
    <t>NS-022KE</t>
  </si>
  <si>
    <t>NS</t>
  </si>
  <si>
    <t>Computair unit 1 - SER 0-3 K06</t>
  </si>
  <si>
    <t>NS_00_22_5502</t>
  </si>
  <si>
    <t>Computair unit 2 - SER 0-3 K06</t>
  </si>
  <si>
    <t>NS_04_29_5501</t>
  </si>
  <si>
    <t>NS-429B</t>
  </si>
  <si>
    <t>Computair unit 1 - ERCP K6-4</t>
  </si>
  <si>
    <t>OPU10b</t>
  </si>
  <si>
    <t>NS_07_56_5501</t>
  </si>
  <si>
    <t>NS-756KE</t>
  </si>
  <si>
    <t>Computair unit 1 - SER 4-7 K06</t>
  </si>
  <si>
    <t>NS_07_56_5502</t>
  </si>
  <si>
    <t>Computair unit 2 - SER 4-7 K06</t>
  </si>
  <si>
    <t>NS_07_56_5503</t>
  </si>
  <si>
    <t>Computair unit 3 - SER 4-7 K06</t>
  </si>
  <si>
    <t>NS_S_17_5501</t>
  </si>
  <si>
    <t>NS-S17</t>
  </si>
  <si>
    <t>UPU30B</t>
  </si>
  <si>
    <t>NS_S_17_5502</t>
  </si>
  <si>
    <t>NT_00_18_5501</t>
  </si>
  <si>
    <t>NT-018KE</t>
  </si>
  <si>
    <t>NT</t>
  </si>
  <si>
    <t>Computair unit 1 SER 00-03 K08</t>
  </si>
  <si>
    <t>NT_00_18_5502</t>
  </si>
  <si>
    <t>Computair unit 2 SER 00-03 K08</t>
  </si>
  <si>
    <t>NT_06_44_5501</t>
  </si>
  <si>
    <t>NT-644KW</t>
  </si>
  <si>
    <t>Computair unit - EFO2</t>
  </si>
  <si>
    <t>NT_06_47_5501</t>
  </si>
  <si>
    <t>NT-647</t>
  </si>
  <si>
    <t>Computair unit - EFO1</t>
  </si>
  <si>
    <t>NT_06_54_5501</t>
  </si>
  <si>
    <t>NT-654KW</t>
  </si>
  <si>
    <t>Computair unit - IK2</t>
  </si>
  <si>
    <t>NT_07_38_5501</t>
  </si>
  <si>
    <t>NT-738E</t>
  </si>
  <si>
    <t>Computair unit 1 SER 04-07 K08</t>
  </si>
  <si>
    <t>NT_07_38_5502</t>
  </si>
  <si>
    <t>Computair unit 2 SER 04-07 K08</t>
  </si>
  <si>
    <t>RG_00_34_5501</t>
  </si>
  <si>
    <t>RG-034E</t>
  </si>
  <si>
    <t>RG</t>
  </si>
  <si>
    <t>Computair unit 1 - SER 00-03 K10</t>
  </si>
  <si>
    <t>RG_00_34_5502</t>
  </si>
  <si>
    <t>Computair unit 2 - SER 00-03 K10</t>
  </si>
  <si>
    <t>RG_07_11_5501</t>
  </si>
  <si>
    <t>RG-711E</t>
  </si>
  <si>
    <t>Computair unit 1 - SER 04-07 K10</t>
  </si>
  <si>
    <t>RG_07_11_5502</t>
  </si>
  <si>
    <t>Computair unit 2 - SER 04-07 K10</t>
  </si>
  <si>
    <t>RG_07_34_5501</t>
  </si>
  <si>
    <t>RG-734E</t>
  </si>
  <si>
    <t>Computair unit 1 - SER 08-10 K10</t>
  </si>
  <si>
    <t>RG_07_34_5502</t>
  </si>
  <si>
    <t>Computair unit 2 - SER 08-10 K10</t>
  </si>
  <si>
    <t>RG_13_27_5501</t>
  </si>
  <si>
    <t>RG-1327E</t>
  </si>
  <si>
    <t>Computair unit 1 - SER 11-12 K10</t>
  </si>
  <si>
    <t>RG_13_27_5502</t>
  </si>
  <si>
    <t>Computair unit 2 - SER 11-12 K10</t>
  </si>
  <si>
    <t>SB_01166_5501</t>
  </si>
  <si>
    <t>SB-1661B</t>
  </si>
  <si>
    <t>HAO 321-321</t>
  </si>
  <si>
    <t>SB_01662_5501</t>
  </si>
  <si>
    <t>Computair MRI Generation R</t>
  </si>
  <si>
    <t>SB-1662</t>
  </si>
  <si>
    <t>Amico SDCC 0400 b</t>
  </si>
  <si>
    <t>SB_17_05_5501</t>
  </si>
  <si>
    <t>SB-1705</t>
  </si>
  <si>
    <t>Watergekoelde unit</t>
  </si>
  <si>
    <t>Amico</t>
  </si>
  <si>
    <t>SP_04515_5501</t>
  </si>
  <si>
    <t>Computair trafo ruimte SP-4515</t>
  </si>
  <si>
    <t>SP-4515</t>
  </si>
  <si>
    <t>GKW unit t.b.v. trafo ruimte SP-4515</t>
  </si>
  <si>
    <t>8,9 kW</t>
  </si>
  <si>
    <t>Trane</t>
  </si>
  <si>
    <t>JUCV 0040B</t>
  </si>
  <si>
    <t>SP_04570_5501</t>
  </si>
  <si>
    <t>Computair SER ruimte SP-4570E</t>
  </si>
  <si>
    <t>SP-4570E</t>
  </si>
  <si>
    <t>GKW units t.b.v. server-ruimte SP-4568a</t>
  </si>
  <si>
    <t>Holland Conditioning</t>
  </si>
  <si>
    <t>UKU-44</t>
  </si>
  <si>
    <t>SP_04570_5502</t>
  </si>
  <si>
    <t>BA_01_78_5501</t>
  </si>
  <si>
    <t>Computair ser Ba-178</t>
  </si>
  <si>
    <t>BA-178</t>
  </si>
  <si>
    <t>203VK-Ba127-1</t>
  </si>
  <si>
    <t>Comp 10-3FM</t>
  </si>
  <si>
    <t>BA_01_78_5502</t>
  </si>
  <si>
    <t>203VK-Ba127-2</t>
  </si>
  <si>
    <t>BD_02_30_5501</t>
  </si>
  <si>
    <t>Computair SER Bd-230</t>
  </si>
  <si>
    <t>BD-230W</t>
  </si>
  <si>
    <t>GKW unit zonder eigen regeling</t>
  </si>
  <si>
    <t>Totaal Preventief Onderhoud</t>
  </si>
  <si>
    <t>Totaal</t>
  </si>
  <si>
    <t>Totaal Storinsgonderhoud</t>
  </si>
  <si>
    <t>Totaal inschrijving (in € per jaar,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</si>
</sst>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_-&quot;€&quot;\ * #,##0.00\-;_-&quot;€&quot;\ * &quot;-&quot;??_-;_-@_-"/>
    <numFmt numFmtId="164" formatCode="[$-413]mmmm/yy;@"/>
    <numFmt numFmtId="165" formatCode="_ [$€-413]\ * #,##0.00_ ;_ [$€-413]\ * \-#,##0.00_ ;_ [$€-413]\ * &quot;-&quot;??_ ;_ @_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62"/>
      <name val="Calibri"/>
      <family val="2"/>
    </font>
    <font>
      <sz val="10"/>
      <color indexed="8"/>
      <name val="Arial"/>
      <family val="2"/>
    </font>
    <font>
      <b/>
      <u/>
      <sz val="10"/>
      <color indexed="8"/>
      <name val="Arial"/>
      <family val="2"/>
    </font>
    <font>
      <sz val="11"/>
      <color theme="1"/>
      <name val="Arial"/>
      <family val="2"/>
    </font>
    <font>
      <sz val="10"/>
      <name val="Arial"/>
      <family val="2"/>
    </font>
    <font>
      <b/>
      <sz val="11"/>
      <color indexed="12"/>
      <name val="Arial"/>
      <family val="2"/>
    </font>
    <font>
      <b/>
      <sz val="11"/>
      <color theme="0"/>
      <name val="Arial"/>
      <family val="2"/>
    </font>
    <font>
      <b/>
      <sz val="11"/>
      <color rgb="FFFA7D00"/>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indexed="47"/>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tint="-0.14999847407452621"/>
        <bgColor indexed="64"/>
      </patternFill>
    </fill>
    <fill>
      <patternFill patternType="solid">
        <fgColor rgb="FF0000FF"/>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4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34" borderId="10" applyNumberFormat="0" applyAlignment="0" applyProtection="0"/>
    <xf numFmtId="0" fontId="19" fillId="0" borderId="0">
      <alignment vertical="top"/>
    </xf>
    <xf numFmtId="0" fontId="22" fillId="0" borderId="0"/>
  </cellStyleXfs>
  <cellXfs count="48">
    <xf numFmtId="0" fontId="0" fillId="0" borderId="0" xfId="0"/>
    <xf numFmtId="0" fontId="13" fillId="33" borderId="0" xfId="0" applyFont="1" applyFill="1" applyAlignment="1">
      <alignment horizontal="left"/>
    </xf>
    <xf numFmtId="0" fontId="13" fillId="33" borderId="0" xfId="0" applyFont="1" applyFill="1"/>
    <xf numFmtId="0" fontId="0" fillId="0" borderId="0" xfId="0" applyAlignment="1">
      <alignment horizontal="right"/>
    </xf>
    <xf numFmtId="44" fontId="12" fillId="8" borderId="8" xfId="16" applyNumberFormat="1" applyFont="1"/>
    <xf numFmtId="0" fontId="13" fillId="33" borderId="0" xfId="0" applyFont="1" applyFill="1" applyAlignment="1">
      <alignment horizontal="right"/>
    </xf>
    <xf numFmtId="44" fontId="11" fillId="6" borderId="4" xfId="12" applyNumberFormat="1"/>
    <xf numFmtId="0" fontId="13" fillId="33" borderId="0" xfId="0" applyFont="1" applyFill="1" applyAlignment="1">
      <alignment horizontal="left" wrapText="1"/>
    </xf>
    <xf numFmtId="0" fontId="13" fillId="33" borderId="0" xfId="0" applyFont="1" applyFill="1" applyAlignment="1">
      <alignment wrapText="1"/>
    </xf>
    <xf numFmtId="0" fontId="0" fillId="0" borderId="0" xfId="0" applyAlignment="1">
      <alignment horizontal="left"/>
    </xf>
    <xf numFmtId="0" fontId="0" fillId="0" borderId="0" xfId="0" applyNumberFormat="1"/>
    <xf numFmtId="44" fontId="0" fillId="0" borderId="0" xfId="0" applyNumberFormat="1"/>
    <xf numFmtId="0" fontId="13" fillId="33" borderId="0" xfId="0" applyFont="1" applyFill="1" applyAlignment="1">
      <alignment horizontal="right" wrapText="1"/>
    </xf>
    <xf numFmtId="0" fontId="19" fillId="35" borderId="0" xfId="44" applyFill="1" applyProtection="1">
      <alignment vertical="top"/>
    </xf>
    <xf numFmtId="0" fontId="19" fillId="35" borderId="0" xfId="44" applyFill="1" applyAlignment="1" applyProtection="1">
      <alignment horizontal="left" vertical="top"/>
    </xf>
    <xf numFmtId="0" fontId="19" fillId="0" borderId="0" xfId="44" applyProtection="1">
      <alignment vertical="top"/>
    </xf>
    <xf numFmtId="49" fontId="19" fillId="36" borderId="0" xfId="44" applyNumberFormat="1" applyFont="1" applyFill="1" applyBorder="1" applyAlignment="1" applyProtection="1">
      <alignment horizontal="left" vertical="top" wrapText="1"/>
    </xf>
    <xf numFmtId="49" fontId="19" fillId="36" borderId="15" xfId="44" applyNumberFormat="1" applyFont="1" applyFill="1" applyBorder="1" applyAlignment="1" applyProtection="1">
      <alignment horizontal="left" vertical="top" wrapText="1"/>
    </xf>
    <xf numFmtId="0" fontId="19" fillId="36" borderId="16" xfId="44" applyFill="1" applyBorder="1" applyAlignment="1" applyProtection="1">
      <alignment horizontal="center" vertical="top"/>
    </xf>
    <xf numFmtId="49" fontId="19" fillId="36" borderId="17" xfId="44" applyNumberFormat="1" applyFont="1" applyFill="1" applyBorder="1" applyAlignment="1" applyProtection="1">
      <alignment horizontal="left" vertical="top" wrapText="1"/>
    </xf>
    <xf numFmtId="49" fontId="19" fillId="36" borderId="18" xfId="44" applyNumberFormat="1" applyFont="1" applyFill="1" applyBorder="1" applyAlignment="1" applyProtection="1">
      <alignment horizontal="left" vertical="top" wrapText="1"/>
    </xf>
    <xf numFmtId="49" fontId="19" fillId="35" borderId="0" xfId="44" applyNumberFormat="1" applyFont="1" applyFill="1" applyAlignment="1" applyProtection="1">
      <alignment vertical="top" wrapText="1"/>
    </xf>
    <xf numFmtId="0" fontId="19" fillId="0" borderId="0" xfId="44" applyAlignment="1" applyProtection="1">
      <alignment horizontal="left" vertical="top"/>
    </xf>
    <xf numFmtId="164" fontId="0" fillId="0" borderId="0" xfId="0" applyNumberFormat="1"/>
    <xf numFmtId="0" fontId="20" fillId="36" borderId="11" xfId="44" applyFont="1" applyFill="1" applyBorder="1" applyAlignment="1" applyProtection="1">
      <alignment vertical="top"/>
    </xf>
    <xf numFmtId="0" fontId="20" fillId="36" borderId="12" xfId="44" applyFont="1" applyFill="1" applyBorder="1" applyAlignment="1" applyProtection="1">
      <alignment vertical="top"/>
    </xf>
    <xf numFmtId="0" fontId="20" fillId="36" borderId="13" xfId="44" applyFont="1" applyFill="1" applyBorder="1" applyAlignment="1" applyProtection="1">
      <alignment vertical="top"/>
    </xf>
    <xf numFmtId="0" fontId="13" fillId="37" borderId="0" xfId="0" applyFont="1" applyFill="1" applyAlignment="1">
      <alignment horizontal="right"/>
    </xf>
    <xf numFmtId="44" fontId="9" fillId="5" borderId="4" xfId="1" applyFont="1" applyFill="1" applyBorder="1" applyProtection="1">
      <protection locked="0"/>
    </xf>
    <xf numFmtId="165" fontId="24" fillId="39" borderId="20" xfId="0" applyNumberFormat="1" applyFont="1" applyFill="1" applyBorder="1" applyAlignment="1">
      <alignment vertical="center" wrapText="1"/>
    </xf>
    <xf numFmtId="0" fontId="24" fillId="33" borderId="19" xfId="45" applyFont="1" applyFill="1" applyBorder="1" applyAlignment="1" applyProtection="1">
      <alignment horizontal="left" vertical="center" wrapText="1"/>
    </xf>
    <xf numFmtId="0" fontId="24" fillId="33" borderId="19" xfId="45" applyFont="1" applyFill="1" applyBorder="1" applyAlignment="1" applyProtection="1">
      <alignment horizontal="center" vertical="center" wrapText="1"/>
    </xf>
    <xf numFmtId="0" fontId="0" fillId="0" borderId="0" xfId="0" applyProtection="1"/>
    <xf numFmtId="165" fontId="25" fillId="6" borderId="4" xfId="12" applyNumberFormat="1" applyFont="1" applyProtection="1"/>
    <xf numFmtId="0" fontId="23" fillId="38" borderId="19" xfId="45" applyFont="1" applyFill="1" applyBorder="1" applyAlignment="1" applyProtection="1">
      <alignment horizontal="center" vertical="center" wrapText="1"/>
    </xf>
    <xf numFmtId="165" fontId="24" fillId="39" borderId="20" xfId="0" applyNumberFormat="1" applyFont="1" applyFill="1" applyBorder="1" applyAlignment="1" applyProtection="1">
      <alignment vertical="center" wrapText="1"/>
    </xf>
    <xf numFmtId="0" fontId="21" fillId="0" borderId="0" xfId="0" applyFont="1" applyProtection="1"/>
    <xf numFmtId="0" fontId="21" fillId="0" borderId="0" xfId="0" applyFont="1" applyAlignment="1" applyProtection="1">
      <alignment horizontal="center"/>
    </xf>
    <xf numFmtId="44" fontId="11" fillId="6" borderId="4" xfId="12" applyNumberFormat="1" applyProtection="1"/>
    <xf numFmtId="0" fontId="19" fillId="36" borderId="14" xfId="44" applyFill="1" applyBorder="1" applyAlignment="1" applyProtection="1">
      <alignment horizontal="center" vertical="top"/>
    </xf>
    <xf numFmtId="0" fontId="19" fillId="36" borderId="14" xfId="44" applyFill="1" applyBorder="1" applyAlignment="1" applyProtection="1">
      <alignment horizontal="center" vertical="top"/>
    </xf>
    <xf numFmtId="0" fontId="19" fillId="36" borderId="0" xfId="44" applyFill="1" applyBorder="1" applyAlignment="1" applyProtection="1">
      <alignment horizontal="center" vertical="top"/>
    </xf>
    <xf numFmtId="0" fontId="19" fillId="36" borderId="15" xfId="44" applyFill="1" applyBorder="1" applyAlignment="1" applyProtection="1">
      <alignment horizontal="center" vertical="top"/>
    </xf>
    <xf numFmtId="165" fontId="24" fillId="39" borderId="20" xfId="0" applyNumberFormat="1" applyFont="1" applyFill="1" applyBorder="1" applyAlignment="1" applyProtection="1">
      <alignment horizontal="center" vertical="center" wrapText="1"/>
    </xf>
    <xf numFmtId="165" fontId="24" fillId="39" borderId="0" xfId="0" applyNumberFormat="1" applyFont="1" applyFill="1" applyBorder="1" applyAlignment="1" applyProtection="1">
      <alignment horizontal="center" vertical="center" wrapText="1"/>
    </xf>
    <xf numFmtId="165" fontId="24" fillId="39" borderId="21" xfId="0" applyNumberFormat="1" applyFont="1" applyFill="1" applyBorder="1" applyAlignment="1" applyProtection="1">
      <alignment horizontal="center" vertical="center" wrapText="1"/>
    </xf>
    <xf numFmtId="165" fontId="24" fillId="39" borderId="20" xfId="0" applyNumberFormat="1" applyFont="1" applyFill="1" applyBorder="1" applyAlignment="1">
      <alignment horizontal="center" vertical="center" wrapText="1"/>
    </xf>
    <xf numFmtId="165" fontId="24" fillId="39" borderId="21" xfId="0" applyNumberFormat="1" applyFont="1" applyFill="1" applyBorder="1" applyAlignment="1">
      <alignment horizontal="center" vertical="center" wrapText="1"/>
    </xf>
  </cellXfs>
  <cellStyles count="46">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Invoer 2" xfId="43"/>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rmal 2" xfId="45"/>
    <cellStyle name="Notitie" xfId="16" builtinId="10" customBuiltin="1"/>
    <cellStyle name="Ongeldig" xfId="8" builtinId="27" customBuiltin="1"/>
    <cellStyle name="Standaard" xfId="0" builtinId="0"/>
    <cellStyle name="Standaard 4" xfId="44"/>
    <cellStyle name="Titel" xfId="2" builtinId="15" customBuiltin="1"/>
    <cellStyle name="Totaal" xfId="18" builtinId="25" customBuiltin="1"/>
    <cellStyle name="Uitvoer" xfId="11" builtinId="21" customBuiltin="1"/>
    <cellStyle name="Valuta" xfId="1" builtinId="4"/>
    <cellStyle name="Verklarende tekst" xfId="17" builtinId="53" customBuiltin="1"/>
    <cellStyle name="Waarschuwingsteks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O190"/>
  <sheetViews>
    <sheetView tabSelected="1" zoomScale="130" zoomScaleNormal="130" workbookViewId="0"/>
  </sheetViews>
  <sheetFormatPr defaultRowHeight="12.75" x14ac:dyDescent="0.25"/>
  <cols>
    <col min="1" max="1" width="9.140625" style="15"/>
    <col min="2" max="2" width="6.28515625" style="22" customWidth="1"/>
    <col min="3" max="3" width="126.7109375" style="15" customWidth="1"/>
    <col min="4" max="4" width="2.42578125" style="15" customWidth="1"/>
    <col min="5" max="257" width="9.140625" style="15"/>
    <col min="258" max="258" width="6.28515625" style="15" customWidth="1"/>
    <col min="259" max="259" width="148.28515625" style="15" customWidth="1"/>
    <col min="260" max="513" width="9.140625" style="15"/>
    <col min="514" max="514" width="6.28515625" style="15" customWidth="1"/>
    <col min="515" max="515" width="148.28515625" style="15" customWidth="1"/>
    <col min="516" max="769" width="9.140625" style="15"/>
    <col min="770" max="770" width="6.28515625" style="15" customWidth="1"/>
    <col min="771" max="771" width="148.28515625" style="15" customWidth="1"/>
    <col min="772" max="1025" width="9.140625" style="15"/>
    <col min="1026" max="1026" width="6.28515625" style="15" customWidth="1"/>
    <col min="1027" max="1027" width="148.28515625" style="15" customWidth="1"/>
    <col min="1028" max="1281" width="9.140625" style="15"/>
    <col min="1282" max="1282" width="6.28515625" style="15" customWidth="1"/>
    <col min="1283" max="1283" width="148.28515625" style="15" customWidth="1"/>
    <col min="1284" max="1537" width="9.140625" style="15"/>
    <col min="1538" max="1538" width="6.28515625" style="15" customWidth="1"/>
    <col min="1539" max="1539" width="148.28515625" style="15" customWidth="1"/>
    <col min="1540" max="1793" width="9.140625" style="15"/>
    <col min="1794" max="1794" width="6.28515625" style="15" customWidth="1"/>
    <col min="1795" max="1795" width="148.28515625" style="15" customWidth="1"/>
    <col min="1796" max="2049" width="9.140625" style="15"/>
    <col min="2050" max="2050" width="6.28515625" style="15" customWidth="1"/>
    <col min="2051" max="2051" width="148.28515625" style="15" customWidth="1"/>
    <col min="2052" max="2305" width="9.140625" style="15"/>
    <col min="2306" max="2306" width="6.28515625" style="15" customWidth="1"/>
    <col min="2307" max="2307" width="148.28515625" style="15" customWidth="1"/>
    <col min="2308" max="2561" width="9.140625" style="15"/>
    <col min="2562" max="2562" width="6.28515625" style="15" customWidth="1"/>
    <col min="2563" max="2563" width="148.28515625" style="15" customWidth="1"/>
    <col min="2564" max="2817" width="9.140625" style="15"/>
    <col min="2818" max="2818" width="6.28515625" style="15" customWidth="1"/>
    <col min="2819" max="2819" width="148.28515625" style="15" customWidth="1"/>
    <col min="2820" max="3073" width="9.140625" style="15"/>
    <col min="3074" max="3074" width="6.28515625" style="15" customWidth="1"/>
    <col min="3075" max="3075" width="148.28515625" style="15" customWidth="1"/>
    <col min="3076" max="3329" width="9.140625" style="15"/>
    <col min="3330" max="3330" width="6.28515625" style="15" customWidth="1"/>
    <col min="3331" max="3331" width="148.28515625" style="15" customWidth="1"/>
    <col min="3332" max="3585" width="9.140625" style="15"/>
    <col min="3586" max="3586" width="6.28515625" style="15" customWidth="1"/>
    <col min="3587" max="3587" width="148.28515625" style="15" customWidth="1"/>
    <col min="3588" max="3841" width="9.140625" style="15"/>
    <col min="3842" max="3842" width="6.28515625" style="15" customWidth="1"/>
    <col min="3843" max="3843" width="148.28515625" style="15" customWidth="1"/>
    <col min="3844" max="4097" width="9.140625" style="15"/>
    <col min="4098" max="4098" width="6.28515625" style="15" customWidth="1"/>
    <col min="4099" max="4099" width="148.28515625" style="15" customWidth="1"/>
    <col min="4100" max="4353" width="9.140625" style="15"/>
    <col min="4354" max="4354" width="6.28515625" style="15" customWidth="1"/>
    <col min="4355" max="4355" width="148.28515625" style="15" customWidth="1"/>
    <col min="4356" max="4609" width="9.140625" style="15"/>
    <col min="4610" max="4610" width="6.28515625" style="15" customWidth="1"/>
    <col min="4611" max="4611" width="148.28515625" style="15" customWidth="1"/>
    <col min="4612" max="4865" width="9.140625" style="15"/>
    <col min="4866" max="4866" width="6.28515625" style="15" customWidth="1"/>
    <col min="4867" max="4867" width="148.28515625" style="15" customWidth="1"/>
    <col min="4868" max="5121" width="9.140625" style="15"/>
    <col min="5122" max="5122" width="6.28515625" style="15" customWidth="1"/>
    <col min="5123" max="5123" width="148.28515625" style="15" customWidth="1"/>
    <col min="5124" max="5377" width="9.140625" style="15"/>
    <col min="5378" max="5378" width="6.28515625" style="15" customWidth="1"/>
    <col min="5379" max="5379" width="148.28515625" style="15" customWidth="1"/>
    <col min="5380" max="5633" width="9.140625" style="15"/>
    <col min="5634" max="5634" width="6.28515625" style="15" customWidth="1"/>
    <col min="5635" max="5635" width="148.28515625" style="15" customWidth="1"/>
    <col min="5636" max="5889" width="9.140625" style="15"/>
    <col min="5890" max="5890" width="6.28515625" style="15" customWidth="1"/>
    <col min="5891" max="5891" width="148.28515625" style="15" customWidth="1"/>
    <col min="5892" max="6145" width="9.140625" style="15"/>
    <col min="6146" max="6146" width="6.28515625" style="15" customWidth="1"/>
    <col min="6147" max="6147" width="148.28515625" style="15" customWidth="1"/>
    <col min="6148" max="6401" width="9.140625" style="15"/>
    <col min="6402" max="6402" width="6.28515625" style="15" customWidth="1"/>
    <col min="6403" max="6403" width="148.28515625" style="15" customWidth="1"/>
    <col min="6404" max="6657" width="9.140625" style="15"/>
    <col min="6658" max="6658" width="6.28515625" style="15" customWidth="1"/>
    <col min="6659" max="6659" width="148.28515625" style="15" customWidth="1"/>
    <col min="6660" max="6913" width="9.140625" style="15"/>
    <col min="6914" max="6914" width="6.28515625" style="15" customWidth="1"/>
    <col min="6915" max="6915" width="148.28515625" style="15" customWidth="1"/>
    <col min="6916" max="7169" width="9.140625" style="15"/>
    <col min="7170" max="7170" width="6.28515625" style="15" customWidth="1"/>
    <col min="7171" max="7171" width="148.28515625" style="15" customWidth="1"/>
    <col min="7172" max="7425" width="9.140625" style="15"/>
    <col min="7426" max="7426" width="6.28515625" style="15" customWidth="1"/>
    <col min="7427" max="7427" width="148.28515625" style="15" customWidth="1"/>
    <col min="7428" max="7681" width="9.140625" style="15"/>
    <col min="7682" max="7682" width="6.28515625" style="15" customWidth="1"/>
    <col min="7683" max="7683" width="148.28515625" style="15" customWidth="1"/>
    <col min="7684" max="7937" width="9.140625" style="15"/>
    <col min="7938" max="7938" width="6.28515625" style="15" customWidth="1"/>
    <col min="7939" max="7939" width="148.28515625" style="15" customWidth="1"/>
    <col min="7940" max="8193" width="9.140625" style="15"/>
    <col min="8194" max="8194" width="6.28515625" style="15" customWidth="1"/>
    <col min="8195" max="8195" width="148.28515625" style="15" customWidth="1"/>
    <col min="8196" max="8449" width="9.140625" style="15"/>
    <col min="8450" max="8450" width="6.28515625" style="15" customWidth="1"/>
    <col min="8451" max="8451" width="148.28515625" style="15" customWidth="1"/>
    <col min="8452" max="8705" width="9.140625" style="15"/>
    <col min="8706" max="8706" width="6.28515625" style="15" customWidth="1"/>
    <col min="8707" max="8707" width="148.28515625" style="15" customWidth="1"/>
    <col min="8708" max="8961" width="9.140625" style="15"/>
    <col min="8962" max="8962" width="6.28515625" style="15" customWidth="1"/>
    <col min="8963" max="8963" width="148.28515625" style="15" customWidth="1"/>
    <col min="8964" max="9217" width="9.140625" style="15"/>
    <col min="9218" max="9218" width="6.28515625" style="15" customWidth="1"/>
    <col min="9219" max="9219" width="148.28515625" style="15" customWidth="1"/>
    <col min="9220" max="9473" width="9.140625" style="15"/>
    <col min="9474" max="9474" width="6.28515625" style="15" customWidth="1"/>
    <col min="9475" max="9475" width="148.28515625" style="15" customWidth="1"/>
    <col min="9476" max="9729" width="9.140625" style="15"/>
    <col min="9730" max="9730" width="6.28515625" style="15" customWidth="1"/>
    <col min="9731" max="9731" width="148.28515625" style="15" customWidth="1"/>
    <col min="9732" max="9985" width="9.140625" style="15"/>
    <col min="9986" max="9986" width="6.28515625" style="15" customWidth="1"/>
    <col min="9987" max="9987" width="148.28515625" style="15" customWidth="1"/>
    <col min="9988" max="10241" width="9.140625" style="15"/>
    <col min="10242" max="10242" width="6.28515625" style="15" customWidth="1"/>
    <col min="10243" max="10243" width="148.28515625" style="15" customWidth="1"/>
    <col min="10244" max="10497" width="9.140625" style="15"/>
    <col min="10498" max="10498" width="6.28515625" style="15" customWidth="1"/>
    <col min="10499" max="10499" width="148.28515625" style="15" customWidth="1"/>
    <col min="10500" max="10753" width="9.140625" style="15"/>
    <col min="10754" max="10754" width="6.28515625" style="15" customWidth="1"/>
    <col min="10755" max="10755" width="148.28515625" style="15" customWidth="1"/>
    <col min="10756" max="11009" width="9.140625" style="15"/>
    <col min="11010" max="11010" width="6.28515625" style="15" customWidth="1"/>
    <col min="11011" max="11011" width="148.28515625" style="15" customWidth="1"/>
    <col min="11012" max="11265" width="9.140625" style="15"/>
    <col min="11266" max="11266" width="6.28515625" style="15" customWidth="1"/>
    <col min="11267" max="11267" width="148.28515625" style="15" customWidth="1"/>
    <col min="11268" max="11521" width="9.140625" style="15"/>
    <col min="11522" max="11522" width="6.28515625" style="15" customWidth="1"/>
    <col min="11523" max="11523" width="148.28515625" style="15" customWidth="1"/>
    <col min="11524" max="11777" width="9.140625" style="15"/>
    <col min="11778" max="11778" width="6.28515625" style="15" customWidth="1"/>
    <col min="11779" max="11779" width="148.28515625" style="15" customWidth="1"/>
    <col min="11780" max="12033" width="9.140625" style="15"/>
    <col min="12034" max="12034" width="6.28515625" style="15" customWidth="1"/>
    <col min="12035" max="12035" width="148.28515625" style="15" customWidth="1"/>
    <col min="12036" max="12289" width="9.140625" style="15"/>
    <col min="12290" max="12290" width="6.28515625" style="15" customWidth="1"/>
    <col min="12291" max="12291" width="148.28515625" style="15" customWidth="1"/>
    <col min="12292" max="12545" width="9.140625" style="15"/>
    <col min="12546" max="12546" width="6.28515625" style="15" customWidth="1"/>
    <col min="12547" max="12547" width="148.28515625" style="15" customWidth="1"/>
    <col min="12548" max="12801" width="9.140625" style="15"/>
    <col min="12802" max="12802" width="6.28515625" style="15" customWidth="1"/>
    <col min="12803" max="12803" width="148.28515625" style="15" customWidth="1"/>
    <col min="12804" max="13057" width="9.140625" style="15"/>
    <col min="13058" max="13058" width="6.28515625" style="15" customWidth="1"/>
    <col min="13059" max="13059" width="148.28515625" style="15" customWidth="1"/>
    <col min="13060" max="13313" width="9.140625" style="15"/>
    <col min="13314" max="13314" width="6.28515625" style="15" customWidth="1"/>
    <col min="13315" max="13315" width="148.28515625" style="15" customWidth="1"/>
    <col min="13316" max="13569" width="9.140625" style="15"/>
    <col min="13570" max="13570" width="6.28515625" style="15" customWidth="1"/>
    <col min="13571" max="13571" width="148.28515625" style="15" customWidth="1"/>
    <col min="13572" max="13825" width="9.140625" style="15"/>
    <col min="13826" max="13826" width="6.28515625" style="15" customWidth="1"/>
    <col min="13827" max="13827" width="148.28515625" style="15" customWidth="1"/>
    <col min="13828" max="14081" width="9.140625" style="15"/>
    <col min="14082" max="14082" width="6.28515625" style="15" customWidth="1"/>
    <col min="14083" max="14083" width="148.28515625" style="15" customWidth="1"/>
    <col min="14084" max="14337" width="9.140625" style="15"/>
    <col min="14338" max="14338" width="6.28515625" style="15" customWidth="1"/>
    <col min="14339" max="14339" width="148.28515625" style="15" customWidth="1"/>
    <col min="14340" max="14593" width="9.140625" style="15"/>
    <col min="14594" max="14594" width="6.28515625" style="15" customWidth="1"/>
    <col min="14595" max="14595" width="148.28515625" style="15" customWidth="1"/>
    <col min="14596" max="14849" width="9.140625" style="15"/>
    <col min="14850" max="14850" width="6.28515625" style="15" customWidth="1"/>
    <col min="14851" max="14851" width="148.28515625" style="15" customWidth="1"/>
    <col min="14852" max="15105" width="9.140625" style="15"/>
    <col min="15106" max="15106" width="6.28515625" style="15" customWidth="1"/>
    <col min="15107" max="15107" width="148.28515625" style="15" customWidth="1"/>
    <col min="15108" max="15361" width="9.140625" style="15"/>
    <col min="15362" max="15362" width="6.28515625" style="15" customWidth="1"/>
    <col min="15363" max="15363" width="148.28515625" style="15" customWidth="1"/>
    <col min="15364" max="15617" width="9.140625" style="15"/>
    <col min="15618" max="15618" width="6.28515625" style="15" customWidth="1"/>
    <col min="15619" max="15619" width="148.28515625" style="15" customWidth="1"/>
    <col min="15620" max="15873" width="9.140625" style="15"/>
    <col min="15874" max="15874" width="6.28515625" style="15" customWidth="1"/>
    <col min="15875" max="15875" width="148.28515625" style="15" customWidth="1"/>
    <col min="15876" max="16129" width="9.140625" style="15"/>
    <col min="16130" max="16130" width="6.28515625" style="15" customWidth="1"/>
    <col min="16131" max="16131" width="148.28515625" style="15" customWidth="1"/>
    <col min="16132" max="16384" width="9.140625" style="15"/>
  </cols>
  <sheetData>
    <row r="1" spans="1:41" ht="13.5" thickBot="1" x14ac:dyDescent="0.3">
      <c r="A1" s="13"/>
      <c r="B1" s="14"/>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1" x14ac:dyDescent="0.25">
      <c r="A2" s="13"/>
      <c r="B2" s="24"/>
      <c r="C2" s="25" t="s">
        <v>0</v>
      </c>
      <c r="D2" s="26"/>
      <c r="E2" s="13"/>
      <c r="F2" s="13"/>
      <c r="G2" s="13"/>
      <c r="H2" s="13"/>
      <c r="I2" s="13"/>
      <c r="J2" s="13"/>
      <c r="K2" s="13"/>
      <c r="L2" s="13"/>
      <c r="M2" s="13"/>
      <c r="N2" s="13"/>
      <c r="O2" s="13"/>
      <c r="P2" s="13"/>
      <c r="Q2" s="13"/>
      <c r="R2" s="13"/>
      <c r="S2" s="13"/>
      <c r="T2" s="13"/>
      <c r="U2" s="13"/>
      <c r="V2" s="13"/>
      <c r="W2" s="13"/>
      <c r="X2" s="13"/>
      <c r="Y2" s="13"/>
      <c r="Z2" s="13"/>
    </row>
    <row r="3" spans="1:41" x14ac:dyDescent="0.25">
      <c r="A3" s="13"/>
      <c r="B3" s="40"/>
      <c r="C3" s="41"/>
      <c r="D3" s="42"/>
      <c r="E3" s="13"/>
      <c r="F3" s="13"/>
      <c r="G3" s="13"/>
      <c r="H3" s="13"/>
      <c r="I3" s="13"/>
      <c r="J3" s="13"/>
      <c r="K3" s="13"/>
      <c r="L3" s="13"/>
      <c r="M3" s="13"/>
      <c r="N3" s="13"/>
      <c r="O3" s="13"/>
      <c r="P3" s="13"/>
      <c r="Q3" s="13"/>
      <c r="R3" s="13"/>
      <c r="S3" s="13"/>
      <c r="T3" s="13"/>
      <c r="U3" s="13"/>
      <c r="V3" s="13"/>
      <c r="W3" s="13"/>
      <c r="X3" s="13"/>
      <c r="Y3" s="13"/>
      <c r="Z3" s="13"/>
    </row>
    <row r="4" spans="1:41" ht="25.5" x14ac:dyDescent="0.25">
      <c r="A4" s="13"/>
      <c r="B4" s="39">
        <v>1</v>
      </c>
      <c r="C4" s="16" t="s">
        <v>1</v>
      </c>
      <c r="D4" s="17"/>
      <c r="E4" s="13"/>
      <c r="F4" s="13"/>
      <c r="G4" s="13"/>
      <c r="H4" s="13"/>
      <c r="I4" s="13"/>
      <c r="J4" s="13"/>
      <c r="K4" s="13"/>
      <c r="L4" s="13"/>
      <c r="M4" s="13"/>
      <c r="N4" s="13"/>
      <c r="O4" s="13"/>
      <c r="P4" s="13"/>
      <c r="Q4" s="13"/>
      <c r="R4" s="13"/>
      <c r="S4" s="13"/>
      <c r="T4" s="13"/>
      <c r="U4" s="13"/>
      <c r="V4" s="13"/>
      <c r="W4" s="13"/>
      <c r="X4" s="13"/>
      <c r="Y4" s="13"/>
      <c r="Z4" s="13"/>
    </row>
    <row r="5" spans="1:41" ht="63.75" x14ac:dyDescent="0.25">
      <c r="A5" s="13"/>
      <c r="B5" s="39">
        <v>2</v>
      </c>
      <c r="C5" s="16" t="s">
        <v>2</v>
      </c>
      <c r="D5" s="17"/>
      <c r="E5" s="13"/>
      <c r="F5" s="13"/>
      <c r="G5" s="13"/>
      <c r="H5" s="13"/>
      <c r="I5" s="13"/>
      <c r="J5" s="13"/>
      <c r="K5" s="13"/>
      <c r="L5" s="13"/>
      <c r="M5" s="13"/>
      <c r="N5" s="13"/>
      <c r="O5" s="13"/>
      <c r="P5" s="13"/>
      <c r="Q5" s="13"/>
      <c r="R5" s="13"/>
      <c r="S5" s="13"/>
      <c r="T5" s="13"/>
      <c r="U5" s="13"/>
      <c r="V5" s="13"/>
      <c r="W5" s="13"/>
      <c r="X5" s="13"/>
      <c r="Y5" s="13"/>
      <c r="Z5" s="13"/>
    </row>
    <row r="6" spans="1:41" ht="76.5" x14ac:dyDescent="0.25">
      <c r="A6" s="13"/>
      <c r="B6" s="39">
        <v>3</v>
      </c>
      <c r="C6" s="16" t="s">
        <v>3</v>
      </c>
      <c r="D6" s="17"/>
      <c r="E6" s="13"/>
      <c r="F6" s="13"/>
      <c r="G6" s="13"/>
      <c r="H6" s="13"/>
      <c r="I6" s="13"/>
      <c r="J6" s="13"/>
      <c r="K6" s="13"/>
      <c r="L6" s="13"/>
      <c r="M6" s="13"/>
      <c r="N6" s="13"/>
      <c r="O6" s="13"/>
      <c r="P6" s="13"/>
      <c r="Q6" s="13"/>
      <c r="R6" s="13"/>
      <c r="S6" s="13"/>
      <c r="T6" s="13"/>
      <c r="U6" s="13"/>
      <c r="V6" s="13"/>
      <c r="W6" s="13"/>
      <c r="X6" s="13"/>
      <c r="Y6" s="13"/>
      <c r="Z6" s="13"/>
    </row>
    <row r="7" spans="1:41" ht="102" x14ac:dyDescent="0.25">
      <c r="A7" s="13"/>
      <c r="B7" s="39">
        <v>4</v>
      </c>
      <c r="C7" s="16" t="s">
        <v>4</v>
      </c>
      <c r="D7" s="17"/>
      <c r="E7" s="13"/>
      <c r="F7" s="13"/>
      <c r="G7" s="13"/>
      <c r="H7" s="13"/>
      <c r="I7" s="13"/>
      <c r="J7" s="13"/>
      <c r="K7" s="13"/>
      <c r="L7" s="13"/>
      <c r="M7" s="13"/>
      <c r="N7" s="13"/>
      <c r="O7" s="13"/>
      <c r="P7" s="13"/>
      <c r="Q7" s="13"/>
      <c r="R7" s="13"/>
      <c r="S7" s="13"/>
      <c r="T7" s="13"/>
      <c r="U7" s="13"/>
      <c r="V7" s="13"/>
      <c r="W7" s="13"/>
      <c r="X7" s="13"/>
      <c r="Y7" s="13"/>
      <c r="Z7" s="13"/>
    </row>
    <row r="8" spans="1:41" ht="38.25" x14ac:dyDescent="0.25">
      <c r="A8" s="13"/>
      <c r="B8" s="39">
        <v>5</v>
      </c>
      <c r="C8" s="16" t="s">
        <v>5</v>
      </c>
      <c r="D8" s="17"/>
      <c r="E8" s="13"/>
      <c r="F8" s="13"/>
      <c r="G8" s="13"/>
      <c r="H8" s="13"/>
      <c r="I8" s="13"/>
      <c r="J8" s="13"/>
      <c r="K8" s="13"/>
      <c r="L8" s="13"/>
      <c r="M8" s="13"/>
      <c r="N8" s="13"/>
      <c r="O8" s="13"/>
      <c r="P8" s="13"/>
      <c r="Q8" s="13"/>
      <c r="R8" s="13"/>
      <c r="S8" s="13"/>
      <c r="T8" s="13"/>
      <c r="U8" s="13"/>
      <c r="V8" s="13"/>
      <c r="W8" s="13"/>
      <c r="X8" s="13"/>
      <c r="Y8" s="13"/>
      <c r="Z8" s="13"/>
    </row>
    <row r="9" spans="1:41" ht="25.5" x14ac:dyDescent="0.25">
      <c r="A9" s="13"/>
      <c r="B9" s="39">
        <v>6</v>
      </c>
      <c r="C9" s="16" t="s">
        <v>6</v>
      </c>
      <c r="D9" s="17"/>
      <c r="E9" s="13"/>
      <c r="F9" s="13"/>
      <c r="G9" s="13"/>
      <c r="H9" s="13"/>
      <c r="I9" s="13"/>
      <c r="J9" s="13"/>
      <c r="K9" s="13"/>
      <c r="L9" s="13"/>
      <c r="M9" s="13"/>
      <c r="N9" s="13"/>
      <c r="O9" s="13"/>
      <c r="P9" s="13"/>
      <c r="Q9" s="13"/>
      <c r="R9" s="13"/>
      <c r="S9" s="13"/>
      <c r="T9" s="13"/>
      <c r="U9" s="13"/>
      <c r="V9" s="13"/>
      <c r="W9" s="13"/>
      <c r="X9" s="13"/>
      <c r="Y9" s="13"/>
      <c r="Z9" s="13"/>
    </row>
    <row r="10" spans="1:41" ht="13.5" thickBot="1" x14ac:dyDescent="0.3">
      <c r="A10" s="13"/>
      <c r="B10" s="18"/>
      <c r="C10" s="19"/>
      <c r="D10" s="20"/>
      <c r="E10" s="13"/>
      <c r="F10" s="13"/>
      <c r="G10" s="13"/>
      <c r="H10" s="13"/>
      <c r="I10" s="13"/>
      <c r="J10" s="13"/>
      <c r="K10" s="13"/>
      <c r="L10" s="13"/>
      <c r="M10" s="13"/>
      <c r="N10" s="13"/>
      <c r="O10" s="13"/>
      <c r="P10" s="13"/>
      <c r="Q10" s="13"/>
      <c r="R10" s="13"/>
      <c r="S10" s="13"/>
      <c r="T10" s="13"/>
      <c r="U10" s="13"/>
      <c r="V10" s="13"/>
      <c r="W10" s="13"/>
      <c r="X10" s="13"/>
      <c r="Y10" s="13"/>
      <c r="Z10" s="13"/>
    </row>
    <row r="11" spans="1:41" x14ac:dyDescent="0.25">
      <c r="A11" s="13"/>
      <c r="B11" s="14"/>
      <c r="C11" s="21"/>
      <c r="D11" s="13"/>
      <c r="E11" s="13"/>
      <c r="F11" s="13"/>
      <c r="G11" s="13"/>
      <c r="H11" s="13"/>
      <c r="I11" s="13"/>
      <c r="J11" s="13"/>
      <c r="K11" s="13"/>
      <c r="L11" s="13"/>
      <c r="M11" s="13"/>
      <c r="N11" s="13"/>
      <c r="O11" s="13"/>
      <c r="P11" s="13"/>
      <c r="Q11" s="13"/>
      <c r="R11" s="13"/>
      <c r="S11" s="13"/>
      <c r="T11" s="13"/>
      <c r="U11" s="13"/>
      <c r="V11" s="13"/>
      <c r="W11" s="13"/>
      <c r="X11" s="13"/>
      <c r="Y11" s="13"/>
      <c r="Z11" s="13"/>
    </row>
    <row r="12" spans="1:41" x14ac:dyDescent="0.25">
      <c r="A12" s="13"/>
      <c r="B12" s="14"/>
      <c r="C12" s="21"/>
      <c r="D12" s="13"/>
      <c r="E12" s="13"/>
      <c r="F12" s="13"/>
      <c r="G12" s="13"/>
      <c r="H12" s="13"/>
      <c r="I12" s="13"/>
      <c r="J12" s="13"/>
      <c r="K12" s="13"/>
      <c r="L12" s="13"/>
      <c r="M12" s="13"/>
      <c r="N12" s="13"/>
      <c r="O12" s="13"/>
      <c r="P12" s="13"/>
      <c r="Q12" s="13"/>
      <c r="R12" s="13"/>
      <c r="S12" s="13"/>
      <c r="T12" s="13"/>
      <c r="U12" s="13"/>
      <c r="V12" s="13"/>
      <c r="W12" s="13"/>
      <c r="X12" s="13"/>
      <c r="Y12" s="13"/>
      <c r="Z12" s="13"/>
    </row>
    <row r="13" spans="1:41" x14ac:dyDescent="0.25">
      <c r="A13" s="13"/>
      <c r="B13" s="14"/>
      <c r="C13" s="21"/>
      <c r="D13" s="13"/>
      <c r="E13" s="13"/>
      <c r="F13" s="13"/>
      <c r="G13" s="13"/>
      <c r="H13" s="13"/>
      <c r="I13" s="13"/>
      <c r="J13" s="13"/>
      <c r="K13" s="13"/>
      <c r="L13" s="13"/>
      <c r="M13" s="13"/>
      <c r="N13" s="13"/>
      <c r="O13" s="13"/>
      <c r="P13" s="13"/>
      <c r="Q13" s="13"/>
      <c r="R13" s="13"/>
      <c r="S13" s="13"/>
      <c r="T13" s="13"/>
      <c r="U13" s="13"/>
      <c r="V13" s="13"/>
      <c r="W13" s="13"/>
      <c r="X13" s="13"/>
      <c r="Y13" s="13"/>
      <c r="Z13" s="13"/>
    </row>
    <row r="14" spans="1:41" x14ac:dyDescent="0.25">
      <c r="A14" s="13"/>
      <c r="B14" s="14"/>
      <c r="C14" s="21"/>
      <c r="D14" s="13"/>
      <c r="E14" s="13"/>
      <c r="F14" s="13"/>
      <c r="G14" s="13"/>
      <c r="H14" s="13"/>
      <c r="I14" s="13"/>
      <c r="J14" s="13"/>
      <c r="K14" s="13"/>
      <c r="L14" s="13"/>
      <c r="M14" s="13"/>
      <c r="N14" s="13"/>
      <c r="O14" s="13"/>
      <c r="P14" s="13"/>
      <c r="Q14" s="13"/>
      <c r="R14" s="13"/>
      <c r="S14" s="13"/>
      <c r="T14" s="13"/>
      <c r="U14" s="13"/>
      <c r="V14" s="13"/>
      <c r="W14" s="13"/>
      <c r="X14" s="13"/>
      <c r="Y14" s="13"/>
      <c r="Z14" s="13"/>
    </row>
    <row r="15" spans="1:41" x14ac:dyDescent="0.25">
      <c r="A15" s="13"/>
      <c r="B15" s="14"/>
      <c r="C15" s="21"/>
      <c r="D15" s="13"/>
      <c r="E15" s="13"/>
      <c r="F15" s="13"/>
      <c r="G15" s="13"/>
      <c r="H15" s="13"/>
      <c r="I15" s="13"/>
      <c r="J15" s="13"/>
      <c r="K15" s="13"/>
      <c r="L15" s="13"/>
      <c r="M15" s="13"/>
      <c r="N15" s="13"/>
      <c r="O15" s="13"/>
      <c r="P15" s="13"/>
      <c r="Q15" s="13"/>
      <c r="R15" s="13"/>
      <c r="S15" s="13"/>
      <c r="T15" s="13"/>
      <c r="U15" s="13"/>
      <c r="V15" s="13"/>
      <c r="W15" s="13"/>
      <c r="X15" s="13"/>
      <c r="Y15" s="13"/>
      <c r="Z15" s="13"/>
    </row>
    <row r="16" spans="1:41" x14ac:dyDescent="0.25">
      <c r="A16" s="13"/>
      <c r="B16" s="14"/>
      <c r="C16" s="21"/>
      <c r="D16" s="13"/>
      <c r="E16" s="13"/>
      <c r="F16" s="13"/>
      <c r="G16" s="13"/>
      <c r="H16" s="13"/>
      <c r="I16" s="13"/>
      <c r="J16" s="13"/>
      <c r="K16" s="13"/>
      <c r="L16" s="13"/>
      <c r="M16" s="13"/>
      <c r="N16" s="13"/>
      <c r="O16" s="13"/>
      <c r="P16" s="13"/>
      <c r="Q16" s="13"/>
      <c r="R16" s="13"/>
      <c r="S16" s="13"/>
      <c r="T16" s="13"/>
      <c r="U16" s="13"/>
      <c r="V16" s="13"/>
      <c r="W16" s="13"/>
      <c r="X16" s="13"/>
      <c r="Y16" s="13"/>
      <c r="Z16" s="13"/>
    </row>
    <row r="17" spans="1:26" x14ac:dyDescent="0.25">
      <c r="A17" s="13"/>
      <c r="B17" s="14"/>
      <c r="C17" s="21"/>
      <c r="D17" s="13"/>
      <c r="E17" s="13"/>
      <c r="F17" s="13"/>
      <c r="G17" s="13"/>
      <c r="H17" s="13"/>
      <c r="I17" s="13"/>
      <c r="J17" s="13"/>
      <c r="K17" s="13"/>
      <c r="L17" s="13"/>
      <c r="M17" s="13"/>
      <c r="N17" s="13"/>
      <c r="O17" s="13"/>
      <c r="P17" s="13"/>
      <c r="Q17" s="13"/>
      <c r="R17" s="13"/>
      <c r="S17" s="13"/>
      <c r="T17" s="13"/>
      <c r="U17" s="13"/>
      <c r="V17" s="13"/>
      <c r="W17" s="13"/>
      <c r="X17" s="13"/>
      <c r="Y17" s="13"/>
      <c r="Z17" s="13"/>
    </row>
    <row r="18" spans="1:26" x14ac:dyDescent="0.25">
      <c r="A18" s="13"/>
      <c r="B18" s="14"/>
      <c r="C18" s="21"/>
      <c r="D18" s="13"/>
      <c r="E18" s="13"/>
      <c r="F18" s="13"/>
      <c r="G18" s="13"/>
      <c r="H18" s="13"/>
      <c r="I18" s="13"/>
      <c r="J18" s="13"/>
      <c r="K18" s="13"/>
      <c r="L18" s="13"/>
      <c r="M18" s="13"/>
      <c r="N18" s="13"/>
      <c r="O18" s="13"/>
      <c r="P18" s="13"/>
      <c r="Q18" s="13"/>
      <c r="R18" s="13"/>
      <c r="S18" s="13"/>
      <c r="T18" s="13"/>
      <c r="U18" s="13"/>
      <c r="V18" s="13"/>
      <c r="W18" s="13"/>
      <c r="X18" s="13"/>
      <c r="Y18" s="13"/>
      <c r="Z18" s="13"/>
    </row>
    <row r="19" spans="1:26" x14ac:dyDescent="0.25">
      <c r="A19" s="13"/>
      <c r="B19" s="14"/>
      <c r="C19" s="21"/>
      <c r="D19" s="13"/>
      <c r="E19" s="13"/>
      <c r="F19" s="13"/>
      <c r="G19" s="13"/>
      <c r="H19" s="13"/>
      <c r="I19" s="13"/>
      <c r="J19" s="13"/>
      <c r="K19" s="13"/>
      <c r="L19" s="13"/>
      <c r="M19" s="13"/>
      <c r="N19" s="13"/>
      <c r="O19" s="13"/>
      <c r="P19" s="13"/>
      <c r="Q19" s="13"/>
      <c r="R19" s="13"/>
      <c r="S19" s="13"/>
      <c r="T19" s="13"/>
      <c r="U19" s="13"/>
      <c r="V19" s="13"/>
      <c r="W19" s="13"/>
      <c r="X19" s="13"/>
      <c r="Y19" s="13"/>
      <c r="Z19" s="13"/>
    </row>
    <row r="20" spans="1:26" x14ac:dyDescent="0.25">
      <c r="A20" s="13"/>
      <c r="B20" s="14"/>
      <c r="C20" s="21"/>
      <c r="D20" s="13"/>
      <c r="E20" s="13"/>
      <c r="F20" s="13"/>
      <c r="G20" s="13"/>
      <c r="H20" s="13"/>
      <c r="I20" s="13"/>
      <c r="J20" s="13"/>
      <c r="K20" s="13"/>
      <c r="L20" s="13"/>
      <c r="M20" s="13"/>
      <c r="N20" s="13"/>
      <c r="O20" s="13"/>
      <c r="P20" s="13"/>
      <c r="Q20" s="13"/>
      <c r="R20" s="13"/>
      <c r="S20" s="13"/>
      <c r="T20" s="13"/>
      <c r="U20" s="13"/>
      <c r="V20" s="13"/>
      <c r="W20" s="13"/>
      <c r="X20" s="13"/>
      <c r="Y20" s="13"/>
      <c r="Z20" s="13"/>
    </row>
    <row r="21" spans="1:26" x14ac:dyDescent="0.25">
      <c r="A21" s="13"/>
      <c r="B21" s="14"/>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x14ac:dyDescent="0.25">
      <c r="A22" s="13"/>
      <c r="B22" s="14"/>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x14ac:dyDescent="0.25">
      <c r="A23" s="13"/>
      <c r="B23" s="14"/>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x14ac:dyDescent="0.25">
      <c r="A24" s="13"/>
      <c r="B24" s="14"/>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x14ac:dyDescent="0.25">
      <c r="A25" s="13"/>
      <c r="B25" s="14"/>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x14ac:dyDescent="0.25">
      <c r="A26" s="13"/>
      <c r="B26" s="14"/>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x14ac:dyDescent="0.25">
      <c r="A27" s="13"/>
      <c r="B27" s="14"/>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x14ac:dyDescent="0.25">
      <c r="A28" s="13"/>
      <c r="B28" s="14"/>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x14ac:dyDescent="0.25">
      <c r="A29" s="13"/>
      <c r="B29" s="14"/>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x14ac:dyDescent="0.25">
      <c r="A30" s="13"/>
      <c r="B30" s="14"/>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x14ac:dyDescent="0.25">
      <c r="A31" s="13"/>
      <c r="B31" s="14"/>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x14ac:dyDescent="0.25">
      <c r="A32" s="13"/>
      <c r="B32" s="14"/>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x14ac:dyDescent="0.25">
      <c r="A33" s="13"/>
      <c r="B33" s="14"/>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x14ac:dyDescent="0.25">
      <c r="A34" s="13"/>
      <c r="B34" s="14"/>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x14ac:dyDescent="0.25">
      <c r="A35" s="13"/>
      <c r="B35" s="14"/>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x14ac:dyDescent="0.25">
      <c r="A36" s="13"/>
      <c r="B36" s="14"/>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x14ac:dyDescent="0.25">
      <c r="A37" s="13"/>
      <c r="B37" s="14"/>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x14ac:dyDescent="0.25">
      <c r="A38" s="13"/>
      <c r="B38" s="14"/>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x14ac:dyDescent="0.25">
      <c r="A39" s="13"/>
      <c r="B39" s="14"/>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x14ac:dyDescent="0.25">
      <c r="A40" s="13"/>
      <c r="B40" s="14"/>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x14ac:dyDescent="0.25">
      <c r="A41" s="13"/>
      <c r="B41" s="14"/>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x14ac:dyDescent="0.25">
      <c r="A42" s="13"/>
      <c r="B42" s="14"/>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x14ac:dyDescent="0.25">
      <c r="A43" s="13"/>
      <c r="B43" s="14"/>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x14ac:dyDescent="0.25">
      <c r="A44" s="13"/>
      <c r="B44" s="14"/>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x14ac:dyDescent="0.25">
      <c r="A45" s="13"/>
      <c r="B45" s="14"/>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x14ac:dyDescent="0.25">
      <c r="A46" s="13"/>
      <c r="B46" s="14"/>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x14ac:dyDescent="0.25">
      <c r="A47" s="13"/>
      <c r="B47" s="14"/>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x14ac:dyDescent="0.25">
      <c r="A48" s="13"/>
      <c r="B48" s="14"/>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x14ac:dyDescent="0.25">
      <c r="A49" s="13"/>
      <c r="B49" s="14"/>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x14ac:dyDescent="0.25">
      <c r="A50" s="13"/>
      <c r="B50" s="14"/>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x14ac:dyDescent="0.25">
      <c r="A51" s="13"/>
      <c r="B51" s="14"/>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x14ac:dyDescent="0.25">
      <c r="A52" s="13"/>
      <c r="B52" s="14"/>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x14ac:dyDescent="0.25">
      <c r="A53" s="13"/>
      <c r="B53" s="14"/>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x14ac:dyDescent="0.25">
      <c r="A54" s="13"/>
      <c r="B54" s="14"/>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x14ac:dyDescent="0.25">
      <c r="A55" s="13"/>
      <c r="B55" s="14"/>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x14ac:dyDescent="0.25">
      <c r="A56" s="13"/>
      <c r="B56" s="14"/>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x14ac:dyDescent="0.25">
      <c r="A57" s="13"/>
      <c r="B57" s="14"/>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x14ac:dyDescent="0.25">
      <c r="A58" s="13"/>
      <c r="B58" s="14"/>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x14ac:dyDescent="0.25">
      <c r="A59" s="13"/>
      <c r="B59" s="14"/>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x14ac:dyDescent="0.25">
      <c r="A60" s="13"/>
      <c r="B60" s="14"/>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x14ac:dyDescent="0.25">
      <c r="A61" s="13"/>
      <c r="B61" s="14"/>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x14ac:dyDescent="0.25">
      <c r="A62" s="13"/>
      <c r="B62" s="14"/>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x14ac:dyDescent="0.25">
      <c r="A63" s="13"/>
      <c r="B63" s="14"/>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x14ac:dyDescent="0.25">
      <c r="A64" s="13"/>
      <c r="B64" s="14"/>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x14ac:dyDescent="0.25">
      <c r="A65" s="13"/>
      <c r="B65" s="14"/>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x14ac:dyDescent="0.25">
      <c r="A66" s="13"/>
      <c r="B66" s="14"/>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x14ac:dyDescent="0.25">
      <c r="A67" s="13"/>
      <c r="B67" s="14"/>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x14ac:dyDescent="0.25">
      <c r="A68" s="13"/>
      <c r="B68" s="14"/>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x14ac:dyDescent="0.25">
      <c r="A69" s="13"/>
      <c r="B69" s="14"/>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x14ac:dyDescent="0.25">
      <c r="A70" s="13"/>
      <c r="B70" s="14"/>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x14ac:dyDescent="0.25">
      <c r="A71" s="13"/>
      <c r="B71" s="14"/>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x14ac:dyDescent="0.25">
      <c r="A72" s="13"/>
      <c r="B72" s="14"/>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x14ac:dyDescent="0.25">
      <c r="A73" s="13"/>
      <c r="B73" s="14"/>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x14ac:dyDescent="0.25">
      <c r="A74" s="13"/>
      <c r="B74" s="14"/>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x14ac:dyDescent="0.25">
      <c r="A75" s="13"/>
      <c r="B75" s="14"/>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x14ac:dyDescent="0.25">
      <c r="A76" s="13"/>
      <c r="B76" s="14"/>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x14ac:dyDescent="0.25">
      <c r="A77" s="13"/>
      <c r="B77" s="14"/>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x14ac:dyDescent="0.25">
      <c r="A78" s="13"/>
      <c r="B78" s="14"/>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x14ac:dyDescent="0.25">
      <c r="A79" s="13"/>
      <c r="B79" s="14"/>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x14ac:dyDescent="0.25">
      <c r="A80" s="13"/>
      <c r="B80" s="14"/>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x14ac:dyDescent="0.25">
      <c r="A81" s="13"/>
      <c r="B81" s="14"/>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x14ac:dyDescent="0.25">
      <c r="A82" s="13"/>
      <c r="B82" s="14"/>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x14ac:dyDescent="0.25">
      <c r="A83" s="13"/>
      <c r="B83" s="14"/>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x14ac:dyDescent="0.25">
      <c r="A84" s="13"/>
      <c r="B84" s="14"/>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x14ac:dyDescent="0.25">
      <c r="A85" s="13"/>
      <c r="B85" s="14"/>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x14ac:dyDescent="0.25">
      <c r="A86" s="13"/>
      <c r="B86" s="14"/>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x14ac:dyDescent="0.25">
      <c r="A87" s="13"/>
      <c r="B87" s="14"/>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x14ac:dyDescent="0.25">
      <c r="A88" s="13"/>
      <c r="B88" s="14"/>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x14ac:dyDescent="0.25">
      <c r="A89" s="13"/>
      <c r="B89" s="14"/>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x14ac:dyDescent="0.25">
      <c r="A90" s="13"/>
      <c r="B90" s="14"/>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x14ac:dyDescent="0.25">
      <c r="A91" s="13"/>
      <c r="B91" s="14"/>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x14ac:dyDescent="0.25">
      <c r="A92" s="13"/>
      <c r="B92" s="14"/>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x14ac:dyDescent="0.25">
      <c r="A93" s="13"/>
      <c r="B93" s="14"/>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x14ac:dyDescent="0.25">
      <c r="A94" s="13"/>
      <c r="B94" s="14"/>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x14ac:dyDescent="0.25">
      <c r="A95" s="13"/>
      <c r="B95" s="14"/>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x14ac:dyDescent="0.25">
      <c r="A96" s="13"/>
      <c r="B96" s="14"/>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x14ac:dyDescent="0.25">
      <c r="A97" s="13"/>
      <c r="B97" s="14"/>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x14ac:dyDescent="0.25">
      <c r="A98" s="13"/>
      <c r="B98" s="14"/>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x14ac:dyDescent="0.25">
      <c r="A99" s="13"/>
      <c r="B99" s="14"/>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x14ac:dyDescent="0.25">
      <c r="A100" s="13"/>
      <c r="B100" s="14"/>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x14ac:dyDescent="0.25">
      <c r="A101" s="13"/>
      <c r="B101" s="14"/>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x14ac:dyDescent="0.25">
      <c r="A102" s="13"/>
      <c r="B102" s="14"/>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x14ac:dyDescent="0.25">
      <c r="A103" s="13"/>
      <c r="B103" s="14"/>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x14ac:dyDescent="0.25">
      <c r="A104" s="13"/>
      <c r="B104" s="14"/>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x14ac:dyDescent="0.25">
      <c r="A105" s="13"/>
      <c r="B105" s="14"/>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x14ac:dyDescent="0.25">
      <c r="A106" s="13"/>
      <c r="B106" s="14"/>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x14ac:dyDescent="0.25">
      <c r="A107" s="13"/>
      <c r="B107" s="14"/>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x14ac:dyDescent="0.25">
      <c r="A108" s="13"/>
      <c r="B108" s="14"/>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x14ac:dyDescent="0.25">
      <c r="A109" s="13"/>
      <c r="B109" s="14"/>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x14ac:dyDescent="0.25">
      <c r="A110" s="13"/>
      <c r="B110" s="14"/>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x14ac:dyDescent="0.25">
      <c r="A111" s="13"/>
      <c r="B111" s="14"/>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x14ac:dyDescent="0.25">
      <c r="A112" s="13"/>
      <c r="B112" s="14"/>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x14ac:dyDescent="0.25">
      <c r="A113" s="13"/>
      <c r="B113" s="14"/>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x14ac:dyDescent="0.25">
      <c r="A114" s="13"/>
      <c r="B114" s="14"/>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x14ac:dyDescent="0.25">
      <c r="A115" s="13"/>
      <c r="B115" s="14"/>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x14ac:dyDescent="0.25">
      <c r="A116" s="13"/>
      <c r="B116" s="14"/>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x14ac:dyDescent="0.25">
      <c r="A117" s="13"/>
      <c r="B117" s="14"/>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x14ac:dyDescent="0.25">
      <c r="A118" s="13"/>
      <c r="B118" s="14"/>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x14ac:dyDescent="0.25">
      <c r="A119" s="13"/>
      <c r="B119" s="14"/>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x14ac:dyDescent="0.25">
      <c r="A120" s="13"/>
      <c r="B120" s="14"/>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x14ac:dyDescent="0.25">
      <c r="A121" s="13"/>
      <c r="B121" s="14"/>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x14ac:dyDescent="0.25">
      <c r="A122" s="13"/>
      <c r="B122" s="14"/>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x14ac:dyDescent="0.25">
      <c r="A123" s="13"/>
      <c r="B123" s="14"/>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x14ac:dyDescent="0.25">
      <c r="A124" s="13"/>
      <c r="B124" s="14"/>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x14ac:dyDescent="0.25">
      <c r="A125" s="13"/>
      <c r="B125" s="14"/>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x14ac:dyDescent="0.25">
      <c r="A126" s="13"/>
      <c r="B126" s="14"/>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x14ac:dyDescent="0.25">
      <c r="A127" s="13"/>
      <c r="B127" s="14"/>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x14ac:dyDescent="0.25">
      <c r="A128" s="13"/>
      <c r="B128" s="14"/>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x14ac:dyDescent="0.25">
      <c r="A129" s="13"/>
      <c r="B129" s="14"/>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x14ac:dyDescent="0.25">
      <c r="A130" s="13"/>
      <c r="B130" s="14"/>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x14ac:dyDescent="0.25">
      <c r="A131" s="13"/>
      <c r="B131" s="14"/>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x14ac:dyDescent="0.25">
      <c r="A132" s="13"/>
      <c r="B132" s="14"/>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x14ac:dyDescent="0.25">
      <c r="A133" s="13"/>
      <c r="B133" s="14"/>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x14ac:dyDescent="0.25">
      <c r="A134" s="13"/>
      <c r="B134" s="14"/>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x14ac:dyDescent="0.25">
      <c r="A135" s="13"/>
      <c r="B135" s="14"/>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x14ac:dyDescent="0.25">
      <c r="A136" s="13"/>
      <c r="B136" s="14"/>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x14ac:dyDescent="0.25">
      <c r="A137" s="13"/>
      <c r="B137" s="14"/>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x14ac:dyDescent="0.25">
      <c r="A138" s="13"/>
      <c r="B138" s="14"/>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x14ac:dyDescent="0.25">
      <c r="A139" s="13"/>
      <c r="B139" s="14"/>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x14ac:dyDescent="0.25">
      <c r="A140" s="13"/>
      <c r="B140" s="14"/>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x14ac:dyDescent="0.25">
      <c r="A141" s="13"/>
      <c r="B141" s="14"/>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x14ac:dyDescent="0.25">
      <c r="A142" s="13"/>
      <c r="B142" s="14"/>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x14ac:dyDescent="0.25">
      <c r="A143" s="13"/>
      <c r="B143" s="14"/>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x14ac:dyDescent="0.25">
      <c r="A144" s="13"/>
      <c r="B144" s="14"/>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x14ac:dyDescent="0.25">
      <c r="A145" s="13"/>
      <c r="B145" s="14"/>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x14ac:dyDescent="0.25">
      <c r="A146" s="13"/>
      <c r="B146" s="14"/>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x14ac:dyDescent="0.25">
      <c r="A147" s="13"/>
      <c r="B147" s="14"/>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x14ac:dyDescent="0.25">
      <c r="A148" s="13"/>
      <c r="B148" s="14"/>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x14ac:dyDescent="0.25">
      <c r="A149" s="13"/>
      <c r="B149" s="14"/>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x14ac:dyDescent="0.25">
      <c r="A150" s="13"/>
      <c r="B150" s="14"/>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x14ac:dyDescent="0.25">
      <c r="A151" s="13"/>
      <c r="B151" s="14"/>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x14ac:dyDescent="0.25">
      <c r="A152" s="13"/>
      <c r="B152" s="14"/>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x14ac:dyDescent="0.25">
      <c r="A153" s="13"/>
      <c r="B153" s="14"/>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x14ac:dyDescent="0.25">
      <c r="A154" s="13"/>
      <c r="B154" s="14"/>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x14ac:dyDescent="0.25">
      <c r="A155" s="13"/>
      <c r="B155" s="14"/>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x14ac:dyDescent="0.25">
      <c r="A156" s="13"/>
      <c r="B156" s="14"/>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x14ac:dyDescent="0.25">
      <c r="A157" s="13"/>
      <c r="B157" s="14"/>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x14ac:dyDescent="0.25">
      <c r="A158" s="13"/>
      <c r="B158" s="14"/>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x14ac:dyDescent="0.25">
      <c r="A159" s="13"/>
      <c r="B159" s="14"/>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x14ac:dyDescent="0.25">
      <c r="A160" s="13"/>
      <c r="B160" s="14"/>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x14ac:dyDescent="0.25">
      <c r="A161" s="13"/>
      <c r="B161" s="14"/>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x14ac:dyDescent="0.25">
      <c r="A162" s="13"/>
      <c r="B162" s="14"/>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x14ac:dyDescent="0.25">
      <c r="A163" s="13"/>
      <c r="B163" s="14"/>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x14ac:dyDescent="0.25">
      <c r="A164" s="13"/>
      <c r="B164" s="14"/>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x14ac:dyDescent="0.25">
      <c r="A165" s="13"/>
      <c r="B165" s="14"/>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x14ac:dyDescent="0.25">
      <c r="A166" s="13"/>
      <c r="B166" s="14"/>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x14ac:dyDescent="0.25">
      <c r="A167" s="13"/>
      <c r="B167" s="14"/>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x14ac:dyDescent="0.25">
      <c r="A168" s="13"/>
      <c r="B168" s="14"/>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x14ac:dyDescent="0.25">
      <c r="A169" s="13"/>
      <c r="B169" s="14"/>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x14ac:dyDescent="0.25">
      <c r="A170" s="13"/>
      <c r="B170" s="14"/>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x14ac:dyDescent="0.25">
      <c r="A171" s="13"/>
      <c r="B171" s="14"/>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x14ac:dyDescent="0.25">
      <c r="A172" s="13"/>
      <c r="B172" s="14"/>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x14ac:dyDescent="0.25">
      <c r="A173" s="13"/>
      <c r="B173" s="14"/>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x14ac:dyDescent="0.25">
      <c r="A174" s="13"/>
      <c r="B174" s="14"/>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x14ac:dyDescent="0.25">
      <c r="A175" s="13"/>
      <c r="B175" s="14"/>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x14ac:dyDescent="0.25">
      <c r="A176" s="13"/>
      <c r="B176" s="14"/>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x14ac:dyDescent="0.25">
      <c r="A177" s="13"/>
      <c r="B177" s="14"/>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x14ac:dyDescent="0.25">
      <c r="A178" s="13"/>
      <c r="B178" s="14"/>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x14ac:dyDescent="0.25">
      <c r="A179" s="13"/>
      <c r="B179" s="14"/>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x14ac:dyDescent="0.25">
      <c r="A180" s="13"/>
      <c r="B180" s="14"/>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x14ac:dyDescent="0.25">
      <c r="A181" s="13"/>
      <c r="B181" s="14"/>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x14ac:dyDescent="0.25">
      <c r="A182" s="13"/>
      <c r="B182" s="14"/>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x14ac:dyDescent="0.25">
      <c r="A183" s="13"/>
      <c r="B183" s="14"/>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x14ac:dyDescent="0.25">
      <c r="A184" s="13"/>
      <c r="B184" s="14"/>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x14ac:dyDescent="0.25">
      <c r="A185" s="13"/>
      <c r="B185" s="14"/>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x14ac:dyDescent="0.25">
      <c r="A186" s="13"/>
      <c r="B186" s="14"/>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x14ac:dyDescent="0.25">
      <c r="A187" s="13"/>
      <c r="B187" s="14"/>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x14ac:dyDescent="0.25">
      <c r="A188" s="13"/>
      <c r="B188" s="14"/>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x14ac:dyDescent="0.25">
      <c r="A189" s="13"/>
      <c r="B189" s="14"/>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x14ac:dyDescent="0.25">
      <c r="A190" s="13"/>
      <c r="B190" s="14"/>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sheetData>
  <sheetProtection algorithmName="SHA-512" hashValue="0DMniF6Zx+Xusq5deDQ6YTHNJNTDEUrHeUWLAOOEqn4CgAAOQysXURnJhaCJPQF4uK/A+zO42PHTjAuAZ3FQag==" saltValue="QcQi1T+doWss6BUmsXHpmA==" spinCount="100000" sheet="1" objects="1" scenarios="1"/>
  <mergeCells count="1">
    <mergeCell ref="B3:D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5"/>
  <sheetViews>
    <sheetView workbookViewId="0">
      <selection activeCell="F3" sqref="F3"/>
    </sheetView>
  </sheetViews>
  <sheetFormatPr defaultColWidth="9.140625" defaultRowHeight="14.25" x14ac:dyDescent="0.2"/>
  <cols>
    <col min="1" max="1" width="31.85546875" style="36" customWidth="1"/>
    <col min="2" max="5" width="12.7109375" style="36" customWidth="1"/>
    <col min="6" max="7" width="20.7109375" style="36" customWidth="1"/>
    <col min="8" max="11" width="12.7109375" style="36" customWidth="1"/>
    <col min="12" max="16384" width="9.140625" style="36"/>
  </cols>
  <sheetData>
    <row r="1" spans="1:7" ht="30" x14ac:dyDescent="0.2">
      <c r="B1" s="31" t="s">
        <v>7</v>
      </c>
      <c r="C1" s="31" t="s">
        <v>8</v>
      </c>
      <c r="D1" s="31" t="s">
        <v>9</v>
      </c>
      <c r="E1" s="31" t="s">
        <v>10</v>
      </c>
      <c r="F1" s="31" t="s">
        <v>11</v>
      </c>
      <c r="G1" s="31" t="s">
        <v>12</v>
      </c>
    </row>
    <row r="2" spans="1:7" ht="15" x14ac:dyDescent="0.25">
      <c r="A2" s="36" t="s">
        <v>13</v>
      </c>
      <c r="B2" s="37">
        <v>50</v>
      </c>
      <c r="C2" s="37" t="s">
        <v>14</v>
      </c>
      <c r="D2" s="37">
        <v>2</v>
      </c>
      <c r="E2" s="37">
        <f>D2*B2</f>
        <v>100</v>
      </c>
      <c r="F2" s="28">
        <v>1</v>
      </c>
      <c r="G2" s="38">
        <f>F2*E2</f>
        <v>100</v>
      </c>
    </row>
    <row r="3" spans="1:7" ht="15" x14ac:dyDescent="0.25">
      <c r="A3" s="36" t="s">
        <v>15</v>
      </c>
      <c r="B3" s="37">
        <v>50</v>
      </c>
      <c r="C3" s="37" t="s">
        <v>16</v>
      </c>
      <c r="D3" s="37">
        <v>1</v>
      </c>
      <c r="E3" s="37">
        <f>D3*B3</f>
        <v>50</v>
      </c>
      <c r="F3" s="28">
        <v>1</v>
      </c>
      <c r="G3" s="38">
        <f>F3*E3</f>
        <v>50</v>
      </c>
    </row>
    <row r="4" spans="1:7" ht="11.25" customHeight="1" x14ac:dyDescent="0.2"/>
    <row r="5" spans="1:7" ht="15" x14ac:dyDescent="0.2">
      <c r="D5" s="43" t="s">
        <v>17</v>
      </c>
      <c r="E5" s="44"/>
      <c r="F5" s="45"/>
      <c r="G5" s="35">
        <f>SUM(G2:G3)</f>
        <v>150</v>
      </c>
    </row>
  </sheetData>
  <sheetProtection algorithmName="SHA-512" hashValue="SVQzC+V87ngw7dS2hIFXStzTCBxNKEFgQeOMMCaN3NgBppdwqfr3TZFabx9PpQWsrnnLwC5Pcmf9QpqktH1jYw==" saltValue="B2Etbm1OrWzzPnAax8zm0g==" spinCount="100000" sheet="1" objects="1" scenarios="1"/>
  <mergeCells count="1">
    <mergeCell ref="D5: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21"/>
  <sheetViews>
    <sheetView workbookViewId="0">
      <selection activeCell="D6" sqref="D6"/>
    </sheetView>
  </sheetViews>
  <sheetFormatPr defaultRowHeight="15" x14ac:dyDescent="0.25"/>
  <cols>
    <col min="1" max="1" width="12.85546875" customWidth="1"/>
    <col min="2" max="2" width="46" customWidth="1"/>
    <col min="3" max="3" width="12.5703125" customWidth="1"/>
    <col min="4" max="4" width="14.42578125" customWidth="1"/>
    <col min="5" max="5" width="15.7109375" hidden="1" customWidth="1"/>
    <col min="6" max="6" width="44.5703125" bestFit="1" customWidth="1"/>
    <col min="7" max="7" width="14.28515625" customWidth="1"/>
    <col min="8" max="8" width="10.5703125" customWidth="1"/>
    <col min="9" max="9" width="10" customWidth="1"/>
    <col min="10" max="10" width="3.42578125" customWidth="1"/>
    <col min="11" max="11" width="3.28515625" customWidth="1"/>
    <col min="12" max="12" width="3.42578125" customWidth="1"/>
    <col min="13" max="13" width="3.140625" customWidth="1"/>
    <col min="14" max="14" width="3.42578125" customWidth="1"/>
    <col min="15" max="17" width="3.140625" customWidth="1"/>
    <col min="18" max="18" width="3" customWidth="1"/>
    <col min="19" max="19" width="3.42578125" customWidth="1"/>
    <col min="20" max="20" width="3.28515625" customWidth="1"/>
    <col min="21" max="22" width="3" customWidth="1"/>
    <col min="23" max="23" width="3.5703125" customWidth="1"/>
    <col min="24" max="24" width="3.28515625" customWidth="1"/>
    <col min="25" max="25" width="4" customWidth="1"/>
    <col min="26" max="26" width="3.7109375" customWidth="1"/>
    <col min="27" max="28" width="3.5703125" customWidth="1"/>
    <col min="29" max="29" width="3.7109375" customWidth="1"/>
    <col min="30" max="31" width="3.42578125" customWidth="1"/>
    <col min="32" max="32" width="3.85546875" customWidth="1"/>
    <col min="33" max="34" width="3.42578125" customWidth="1"/>
    <col min="35" max="35" width="3.5703125" customWidth="1"/>
    <col min="36" max="38" width="3.140625" customWidth="1"/>
    <col min="39" max="39" width="3.28515625" customWidth="1"/>
    <col min="40" max="40" width="2" customWidth="1"/>
    <col min="41" max="41" width="10" bestFit="1" customWidth="1"/>
  </cols>
  <sheetData>
    <row r="1" spans="1:9" ht="30" x14ac:dyDescent="0.25">
      <c r="A1" s="1" t="s">
        <v>18</v>
      </c>
      <c r="B1" s="1" t="s">
        <v>19</v>
      </c>
      <c r="C1" s="12" t="s">
        <v>20</v>
      </c>
      <c r="D1" s="5" t="s">
        <v>21</v>
      </c>
      <c r="E1" s="27" t="s">
        <v>22</v>
      </c>
    </row>
    <row r="2" spans="1:9" x14ac:dyDescent="0.25">
      <c r="A2" t="s">
        <v>23</v>
      </c>
      <c r="B2" t="s">
        <v>24</v>
      </c>
      <c r="C2">
        <v>195</v>
      </c>
      <c r="D2" s="28">
        <v>1</v>
      </c>
      <c r="E2" s="11">
        <f>D2*C2</f>
        <v>195</v>
      </c>
    </row>
    <row r="3" spans="1:9" x14ac:dyDescent="0.25">
      <c r="A3" t="s">
        <v>25</v>
      </c>
      <c r="B3" t="s">
        <v>26</v>
      </c>
      <c r="C3">
        <v>4</v>
      </c>
      <c r="D3" s="28">
        <v>1</v>
      </c>
      <c r="E3" s="11">
        <f t="shared" ref="E3:E6" si="0">D3*C3</f>
        <v>4</v>
      </c>
    </row>
    <row r="4" spans="1:9" x14ac:dyDescent="0.25">
      <c r="A4" t="s">
        <v>27</v>
      </c>
      <c r="B4" t="s">
        <v>28</v>
      </c>
      <c r="C4">
        <v>19</v>
      </c>
      <c r="D4" s="28">
        <v>1</v>
      </c>
      <c r="E4" s="11">
        <f t="shared" si="0"/>
        <v>19</v>
      </c>
    </row>
    <row r="5" spans="1:9" x14ac:dyDescent="0.25">
      <c r="A5" t="s">
        <v>29</v>
      </c>
      <c r="B5" t="s">
        <v>30</v>
      </c>
      <c r="C5">
        <v>116</v>
      </c>
      <c r="D5" s="28">
        <v>1</v>
      </c>
      <c r="E5" s="11">
        <f t="shared" si="0"/>
        <v>116</v>
      </c>
    </row>
    <row r="6" spans="1:9" x14ac:dyDescent="0.25">
      <c r="A6" t="s">
        <v>31</v>
      </c>
      <c r="B6" t="s">
        <v>32</v>
      </c>
      <c r="C6">
        <v>3</v>
      </c>
      <c r="D6" s="28">
        <v>1</v>
      </c>
      <c r="E6" s="11">
        <f t="shared" si="0"/>
        <v>3</v>
      </c>
    </row>
    <row r="7" spans="1:9" x14ac:dyDescent="0.25">
      <c r="E7" s="11">
        <f>SUM(E2:E6)</f>
        <v>337</v>
      </c>
    </row>
    <row r="11" spans="1:9" x14ac:dyDescent="0.25">
      <c r="F11" s="9"/>
      <c r="G11" s="10"/>
      <c r="H11" s="10"/>
      <c r="I11" s="10"/>
    </row>
    <row r="12" spans="1:9" x14ac:dyDescent="0.25">
      <c r="F12" s="9"/>
      <c r="G12" s="10"/>
      <c r="H12" s="10"/>
      <c r="I12" s="10"/>
    </row>
    <row r="13" spans="1:9" x14ac:dyDescent="0.25">
      <c r="F13" s="9"/>
      <c r="G13" s="10"/>
      <c r="H13" s="10"/>
      <c r="I13" s="10"/>
    </row>
    <row r="14" spans="1:9" x14ac:dyDescent="0.25">
      <c r="F14" s="9"/>
      <c r="G14" s="10"/>
      <c r="H14" s="10"/>
      <c r="I14" s="10"/>
    </row>
    <row r="15" spans="1:9" x14ac:dyDescent="0.25">
      <c r="F15" s="9"/>
      <c r="G15" s="10"/>
      <c r="H15" s="10"/>
      <c r="I15" s="10"/>
    </row>
    <row r="16" spans="1:9" x14ac:dyDescent="0.25">
      <c r="F16" s="9"/>
      <c r="G16" s="10"/>
      <c r="H16" s="10"/>
      <c r="I16" s="10"/>
    </row>
    <row r="17" spans="6:9" x14ac:dyDescent="0.25">
      <c r="F17" s="9"/>
      <c r="G17" s="10"/>
      <c r="H17" s="10"/>
      <c r="I17" s="10"/>
    </row>
    <row r="18" spans="6:9" x14ac:dyDescent="0.25">
      <c r="F18" s="9"/>
      <c r="G18" s="10"/>
      <c r="H18" s="10"/>
      <c r="I18" s="10"/>
    </row>
    <row r="19" spans="6:9" x14ac:dyDescent="0.25">
      <c r="F19" s="9"/>
      <c r="G19" s="10"/>
      <c r="H19" s="10"/>
      <c r="I19" s="10"/>
    </row>
    <row r="20" spans="6:9" x14ac:dyDescent="0.25">
      <c r="F20" s="9"/>
      <c r="G20" s="10"/>
      <c r="H20" s="10"/>
      <c r="I20" s="10"/>
    </row>
    <row r="21" spans="6:9" x14ac:dyDescent="0.25">
      <c r="F21" s="9"/>
      <c r="G21" s="10"/>
      <c r="H21" s="10"/>
      <c r="I21" s="10"/>
    </row>
  </sheetData>
  <sheetProtection algorithmName="SHA-512" hashValue="sONzKL5TuQrsdmdD31s/0+QxmL9A2CmRVVsknsCJtXLr7AZRgD+F44jupYFVg26wMZTFNWjUB+pxDoQaHI+BWA==" saltValue="LhCNr4jmMsICZe3vuc00n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98"/>
  <sheetViews>
    <sheetView zoomScale="85" zoomScaleNormal="85" workbookViewId="0">
      <pane ySplit="1" topLeftCell="A2" activePane="bottomLeft" state="frozen"/>
      <selection pane="bottomLeft" activeCell="A2" sqref="A2"/>
    </sheetView>
  </sheetViews>
  <sheetFormatPr defaultRowHeight="15" x14ac:dyDescent="0.25"/>
  <cols>
    <col min="1" max="1" width="17.5703125" bestFit="1" customWidth="1"/>
    <col min="2" max="2" width="44.85546875" bestFit="1" customWidth="1"/>
    <col min="3" max="3" width="15.5703125" customWidth="1"/>
    <col min="4" max="4" width="14.140625" bestFit="1" customWidth="1"/>
    <col min="5" max="5" width="44.5703125" bestFit="1" customWidth="1"/>
    <col min="6" max="6" width="13.140625" bestFit="1" customWidth="1"/>
    <col min="7" max="7" width="24.7109375" bestFit="1" customWidth="1"/>
    <col min="8" max="8" width="10.7109375" bestFit="1" customWidth="1"/>
    <col min="9" max="9" width="9.42578125" style="3" customWidth="1"/>
    <col min="10" max="10" width="43.5703125" bestFit="1" customWidth="1"/>
    <col min="11" max="11" width="14.28515625" bestFit="1" customWidth="1"/>
    <col min="12" max="12" width="44.85546875" bestFit="1" customWidth="1"/>
    <col min="13" max="13" width="70.42578125" bestFit="1" customWidth="1"/>
    <col min="14" max="14" width="9" bestFit="1" customWidth="1"/>
    <col min="15" max="15" width="10.5703125" bestFit="1" customWidth="1"/>
    <col min="16" max="16" width="20" bestFit="1" customWidth="1"/>
    <col min="17" max="17" width="29.7109375" style="9" bestFit="1" customWidth="1"/>
    <col min="18" max="18" width="20" bestFit="1" customWidth="1"/>
    <col min="19" max="19" width="32.42578125" bestFit="1" customWidth="1"/>
    <col min="20" max="20" width="30.140625" style="9" bestFit="1" customWidth="1"/>
    <col min="21" max="22" width="15.7109375" customWidth="1"/>
  </cols>
  <sheetData>
    <row r="1" spans="1:22" ht="30" x14ac:dyDescent="0.25">
      <c r="A1" s="2" t="s">
        <v>33</v>
      </c>
      <c r="B1" s="2" t="s">
        <v>34</v>
      </c>
      <c r="C1" s="8" t="s">
        <v>35</v>
      </c>
      <c r="D1" s="2" t="s">
        <v>36</v>
      </c>
      <c r="E1" s="2" t="s">
        <v>37</v>
      </c>
      <c r="F1" s="8" t="s">
        <v>38</v>
      </c>
      <c r="G1" s="2" t="s">
        <v>39</v>
      </c>
      <c r="H1" s="2" t="s">
        <v>40</v>
      </c>
      <c r="I1" s="1" t="s">
        <v>41</v>
      </c>
      <c r="J1" s="2" t="s">
        <v>42</v>
      </c>
      <c r="K1" s="2" t="s">
        <v>43</v>
      </c>
      <c r="L1" s="2" t="s">
        <v>34</v>
      </c>
      <c r="M1" s="2" t="s">
        <v>44</v>
      </c>
      <c r="N1" s="8" t="s">
        <v>45</v>
      </c>
      <c r="O1" s="2" t="s">
        <v>8</v>
      </c>
      <c r="P1" s="2" t="s">
        <v>46</v>
      </c>
      <c r="Q1" s="1" t="s">
        <v>47</v>
      </c>
      <c r="R1" s="2" t="s">
        <v>48</v>
      </c>
      <c r="S1" s="2" t="s">
        <v>49</v>
      </c>
      <c r="T1" s="1" t="s">
        <v>50</v>
      </c>
      <c r="U1" s="7" t="s">
        <v>51</v>
      </c>
      <c r="V1" s="7" t="s">
        <v>52</v>
      </c>
    </row>
    <row r="2" spans="1:22" x14ac:dyDescent="0.25">
      <c r="A2" t="s">
        <v>53</v>
      </c>
      <c r="B2" t="s">
        <v>54</v>
      </c>
      <c r="C2" s="23">
        <v>44197</v>
      </c>
      <c r="D2" t="s">
        <v>23</v>
      </c>
      <c r="E2" t="s">
        <v>24</v>
      </c>
      <c r="F2" t="s">
        <v>55</v>
      </c>
      <c r="G2" t="s">
        <v>56</v>
      </c>
      <c r="H2" t="s">
        <v>57</v>
      </c>
      <c r="I2" s="3">
        <v>2</v>
      </c>
      <c r="K2" t="s">
        <v>58</v>
      </c>
      <c r="L2" t="s">
        <v>54</v>
      </c>
      <c r="N2">
        <v>1</v>
      </c>
      <c r="O2" t="s">
        <v>59</v>
      </c>
      <c r="R2" t="s">
        <v>60</v>
      </c>
      <c r="U2" s="4">
        <f>VLOOKUP(D2,Onderhoudsbeurten!$A$2:$D$6,4,1)</f>
        <v>1</v>
      </c>
      <c r="V2" s="6">
        <f t="shared" ref="V2:V33" si="0">U2*N2</f>
        <v>1</v>
      </c>
    </row>
    <row r="3" spans="1:22" x14ac:dyDescent="0.25">
      <c r="A3" t="s">
        <v>61</v>
      </c>
      <c r="B3" t="s">
        <v>54</v>
      </c>
      <c r="C3" s="23">
        <v>44197</v>
      </c>
      <c r="D3" t="s">
        <v>23</v>
      </c>
      <c r="E3" t="s">
        <v>24</v>
      </c>
      <c r="F3" t="s">
        <v>55</v>
      </c>
      <c r="G3" t="s">
        <v>62</v>
      </c>
      <c r="H3" t="s">
        <v>57</v>
      </c>
      <c r="I3" s="3">
        <v>3</v>
      </c>
      <c r="K3" t="s">
        <v>58</v>
      </c>
      <c r="L3" t="s">
        <v>54</v>
      </c>
      <c r="M3" t="s">
        <v>63</v>
      </c>
      <c r="N3">
        <v>1</v>
      </c>
      <c r="O3" t="s">
        <v>59</v>
      </c>
      <c r="R3" t="s">
        <v>60</v>
      </c>
      <c r="U3" s="4">
        <f>VLOOKUP(D3,Onderhoudsbeurten!$A$2:$D$6,4,1)</f>
        <v>1</v>
      </c>
      <c r="V3" s="6">
        <f t="shared" si="0"/>
        <v>1</v>
      </c>
    </row>
    <row r="4" spans="1:22" x14ac:dyDescent="0.25">
      <c r="A4" t="s">
        <v>64</v>
      </c>
      <c r="B4" t="s">
        <v>54</v>
      </c>
      <c r="C4" s="23">
        <v>44197</v>
      </c>
      <c r="D4" t="s">
        <v>23</v>
      </c>
      <c r="E4" t="s">
        <v>24</v>
      </c>
      <c r="F4" t="s">
        <v>55</v>
      </c>
      <c r="G4" t="s">
        <v>65</v>
      </c>
      <c r="H4" t="s">
        <v>57</v>
      </c>
      <c r="I4" s="3">
        <v>4</v>
      </c>
      <c r="K4" t="s">
        <v>58</v>
      </c>
      <c r="L4" t="s">
        <v>54</v>
      </c>
      <c r="M4" t="s">
        <v>63</v>
      </c>
      <c r="N4">
        <v>1</v>
      </c>
      <c r="O4" t="s">
        <v>59</v>
      </c>
      <c r="R4" t="s">
        <v>60</v>
      </c>
      <c r="U4" s="4">
        <f>VLOOKUP(D4,Onderhoudsbeurten!$A$2:$D$6,4,1)</f>
        <v>1</v>
      </c>
      <c r="V4" s="6">
        <f t="shared" si="0"/>
        <v>1</v>
      </c>
    </row>
    <row r="5" spans="1:22" x14ac:dyDescent="0.25">
      <c r="A5" t="s">
        <v>66</v>
      </c>
      <c r="B5" t="s">
        <v>67</v>
      </c>
      <c r="C5" s="23">
        <v>44256</v>
      </c>
      <c r="D5" t="s">
        <v>23</v>
      </c>
      <c r="E5" t="s">
        <v>24</v>
      </c>
      <c r="F5" t="s">
        <v>55</v>
      </c>
      <c r="H5" t="s">
        <v>68</v>
      </c>
      <c r="I5" s="3" t="s">
        <v>69</v>
      </c>
      <c r="J5" t="s">
        <v>70</v>
      </c>
      <c r="K5" t="s">
        <v>58</v>
      </c>
      <c r="L5" t="s">
        <v>67</v>
      </c>
      <c r="M5" t="s">
        <v>71</v>
      </c>
      <c r="N5">
        <v>1</v>
      </c>
      <c r="O5" t="s">
        <v>59</v>
      </c>
      <c r="P5" t="s">
        <v>72</v>
      </c>
      <c r="Q5" s="9">
        <v>6</v>
      </c>
      <c r="R5" t="s">
        <v>73</v>
      </c>
      <c r="S5" t="s">
        <v>74</v>
      </c>
      <c r="T5" s="9">
        <v>51070030</v>
      </c>
      <c r="U5" s="4">
        <f>VLOOKUP(D5,Onderhoudsbeurten!$A$2:$D$6,4,1)</f>
        <v>1</v>
      </c>
      <c r="V5" s="6">
        <f t="shared" si="0"/>
        <v>1</v>
      </c>
    </row>
    <row r="6" spans="1:22" x14ac:dyDescent="0.25">
      <c r="A6" t="s">
        <v>75</v>
      </c>
      <c r="B6" t="s">
        <v>76</v>
      </c>
      <c r="C6" s="23">
        <v>44197</v>
      </c>
      <c r="D6" t="s">
        <v>23</v>
      </c>
      <c r="E6" t="s">
        <v>24</v>
      </c>
      <c r="F6" t="s">
        <v>55</v>
      </c>
      <c r="G6" t="s">
        <v>77</v>
      </c>
      <c r="H6" t="s">
        <v>68</v>
      </c>
      <c r="I6" s="3">
        <v>2</v>
      </c>
      <c r="J6" t="s">
        <v>78</v>
      </c>
      <c r="K6" t="s">
        <v>58</v>
      </c>
      <c r="L6" t="s">
        <v>76</v>
      </c>
      <c r="M6" t="s">
        <v>79</v>
      </c>
      <c r="N6">
        <v>1</v>
      </c>
      <c r="O6" t="s">
        <v>59</v>
      </c>
      <c r="P6" t="s">
        <v>80</v>
      </c>
      <c r="R6" t="s">
        <v>81</v>
      </c>
      <c r="S6" t="s">
        <v>82</v>
      </c>
      <c r="U6" s="4">
        <f>VLOOKUP(D6,Onderhoudsbeurten!$A$2:$D$6,4,1)</f>
        <v>1</v>
      </c>
      <c r="V6" s="6">
        <f t="shared" si="0"/>
        <v>1</v>
      </c>
    </row>
    <row r="7" spans="1:22" x14ac:dyDescent="0.25">
      <c r="A7" t="s">
        <v>83</v>
      </c>
      <c r="B7" t="s">
        <v>84</v>
      </c>
      <c r="C7" s="23">
        <v>44256</v>
      </c>
      <c r="D7" t="s">
        <v>23</v>
      </c>
      <c r="E7" t="s">
        <v>24</v>
      </c>
      <c r="F7" t="s">
        <v>55</v>
      </c>
      <c r="H7" t="s">
        <v>85</v>
      </c>
      <c r="I7" s="3">
        <v>1</v>
      </c>
      <c r="K7" t="s">
        <v>86</v>
      </c>
      <c r="L7" t="s">
        <v>84</v>
      </c>
      <c r="M7" t="s">
        <v>87</v>
      </c>
      <c r="N7">
        <v>1</v>
      </c>
      <c r="O7" t="s">
        <v>59</v>
      </c>
      <c r="P7">
        <v>10</v>
      </c>
      <c r="R7" t="s">
        <v>60</v>
      </c>
      <c r="S7" t="s">
        <v>88</v>
      </c>
      <c r="T7" s="9">
        <v>6200738</v>
      </c>
      <c r="U7" s="4">
        <f>VLOOKUP(D7,Onderhoudsbeurten!$A$2:$D$6,4,1)</f>
        <v>1</v>
      </c>
      <c r="V7" s="6">
        <f t="shared" si="0"/>
        <v>1</v>
      </c>
    </row>
    <row r="8" spans="1:22" x14ac:dyDescent="0.25">
      <c r="A8" t="s">
        <v>89</v>
      </c>
      <c r="B8" t="s">
        <v>90</v>
      </c>
      <c r="C8" s="23">
        <v>44256</v>
      </c>
      <c r="D8" t="s">
        <v>23</v>
      </c>
      <c r="E8" t="s">
        <v>24</v>
      </c>
      <c r="F8" t="s">
        <v>55</v>
      </c>
      <c r="G8" t="s">
        <v>91</v>
      </c>
      <c r="H8" t="s">
        <v>92</v>
      </c>
      <c r="I8" s="3">
        <v>1</v>
      </c>
      <c r="J8" t="s">
        <v>93</v>
      </c>
      <c r="K8" t="s">
        <v>58</v>
      </c>
      <c r="L8" t="s">
        <v>90</v>
      </c>
      <c r="M8" t="s">
        <v>94</v>
      </c>
      <c r="N8">
        <v>1</v>
      </c>
      <c r="O8" t="s">
        <v>59</v>
      </c>
      <c r="P8" t="s">
        <v>95</v>
      </c>
      <c r="Q8" s="9" t="s">
        <v>95</v>
      </c>
      <c r="R8" t="s">
        <v>96</v>
      </c>
      <c r="S8" t="s">
        <v>97</v>
      </c>
      <c r="T8" s="9" t="s">
        <v>98</v>
      </c>
      <c r="U8" s="4">
        <f>VLOOKUP(D8,Onderhoudsbeurten!$A$2:$D$6,4,1)</f>
        <v>1</v>
      </c>
      <c r="V8" s="6">
        <f t="shared" si="0"/>
        <v>1</v>
      </c>
    </row>
    <row r="9" spans="1:22" x14ac:dyDescent="0.25">
      <c r="A9" t="s">
        <v>99</v>
      </c>
      <c r="B9" t="s">
        <v>100</v>
      </c>
      <c r="C9" s="23">
        <v>44256</v>
      </c>
      <c r="D9" t="s">
        <v>23</v>
      </c>
      <c r="E9" t="s">
        <v>24</v>
      </c>
      <c r="F9" t="s">
        <v>55</v>
      </c>
      <c r="G9" t="s">
        <v>91</v>
      </c>
      <c r="H9" t="s">
        <v>92</v>
      </c>
      <c r="I9" s="3">
        <v>1</v>
      </c>
      <c r="J9" t="s">
        <v>93</v>
      </c>
      <c r="K9" t="s">
        <v>58</v>
      </c>
      <c r="L9" t="s">
        <v>100</v>
      </c>
      <c r="M9" t="s">
        <v>101</v>
      </c>
      <c r="N9">
        <v>1</v>
      </c>
      <c r="O9" t="s">
        <v>59</v>
      </c>
      <c r="P9" t="s">
        <v>95</v>
      </c>
      <c r="Q9" s="9" t="s">
        <v>95</v>
      </c>
      <c r="R9" t="s">
        <v>96</v>
      </c>
      <c r="S9" t="s">
        <v>97</v>
      </c>
      <c r="T9" s="9" t="s">
        <v>102</v>
      </c>
      <c r="U9" s="4">
        <f>VLOOKUP(D9,Onderhoudsbeurten!$A$2:$D$6,4,1)</f>
        <v>1</v>
      </c>
      <c r="V9" s="6">
        <f t="shared" si="0"/>
        <v>1</v>
      </c>
    </row>
    <row r="10" spans="1:22" x14ac:dyDescent="0.25">
      <c r="A10" t="s">
        <v>103</v>
      </c>
      <c r="B10" t="s">
        <v>104</v>
      </c>
      <c r="C10" s="23">
        <v>44256</v>
      </c>
      <c r="D10" t="s">
        <v>23</v>
      </c>
      <c r="E10" t="s">
        <v>24</v>
      </c>
      <c r="F10" t="s">
        <v>55</v>
      </c>
      <c r="G10" t="s">
        <v>105</v>
      </c>
      <c r="H10" t="s">
        <v>92</v>
      </c>
      <c r="I10" s="3">
        <v>1</v>
      </c>
      <c r="J10" t="s">
        <v>93</v>
      </c>
      <c r="K10" t="s">
        <v>58</v>
      </c>
      <c r="L10" t="s">
        <v>104</v>
      </c>
      <c r="M10" t="s">
        <v>106</v>
      </c>
      <c r="N10">
        <v>1</v>
      </c>
      <c r="O10" t="s">
        <v>59</v>
      </c>
      <c r="P10" t="s">
        <v>95</v>
      </c>
      <c r="Q10" s="9" t="s">
        <v>95</v>
      </c>
      <c r="R10" t="s">
        <v>96</v>
      </c>
      <c r="S10" t="s">
        <v>97</v>
      </c>
      <c r="T10" s="9" t="s">
        <v>107</v>
      </c>
      <c r="U10" s="4">
        <f>VLOOKUP(D10,Onderhoudsbeurten!$A$2:$D$6,4,1)</f>
        <v>1</v>
      </c>
      <c r="V10" s="6">
        <f t="shared" si="0"/>
        <v>1</v>
      </c>
    </row>
    <row r="11" spans="1:22" x14ac:dyDescent="0.25">
      <c r="A11" t="s">
        <v>108</v>
      </c>
      <c r="B11" t="s">
        <v>109</v>
      </c>
      <c r="C11" s="23">
        <v>44256</v>
      </c>
      <c r="D11" t="s">
        <v>23</v>
      </c>
      <c r="E11" t="s">
        <v>24</v>
      </c>
      <c r="F11" t="s">
        <v>55</v>
      </c>
      <c r="G11" t="s">
        <v>110</v>
      </c>
      <c r="H11" t="s">
        <v>92</v>
      </c>
      <c r="I11" s="3">
        <v>1</v>
      </c>
      <c r="J11" t="s">
        <v>93</v>
      </c>
      <c r="K11" t="s">
        <v>58</v>
      </c>
      <c r="L11" t="s">
        <v>109</v>
      </c>
      <c r="M11" t="s">
        <v>111</v>
      </c>
      <c r="N11">
        <v>1</v>
      </c>
      <c r="O11" t="s">
        <v>59</v>
      </c>
      <c r="P11" t="s">
        <v>95</v>
      </c>
      <c r="Q11" s="9" t="s">
        <v>95</v>
      </c>
      <c r="S11" t="s">
        <v>97</v>
      </c>
      <c r="T11" s="9" t="s">
        <v>112</v>
      </c>
      <c r="U11" s="4">
        <f>VLOOKUP(D11,Onderhoudsbeurten!$A$2:$D$6,4,1)</f>
        <v>1</v>
      </c>
      <c r="V11" s="6">
        <f t="shared" si="0"/>
        <v>1</v>
      </c>
    </row>
    <row r="12" spans="1:22" x14ac:dyDescent="0.25">
      <c r="A12" t="s">
        <v>113</v>
      </c>
      <c r="B12" t="s">
        <v>114</v>
      </c>
      <c r="C12" s="23">
        <v>44256</v>
      </c>
      <c r="D12" t="s">
        <v>23</v>
      </c>
      <c r="E12" t="s">
        <v>24</v>
      </c>
      <c r="F12" t="s">
        <v>55</v>
      </c>
      <c r="G12" t="s">
        <v>115</v>
      </c>
      <c r="H12" t="s">
        <v>92</v>
      </c>
      <c r="I12" s="3">
        <v>1</v>
      </c>
      <c r="J12" t="s">
        <v>93</v>
      </c>
      <c r="K12" t="s">
        <v>58</v>
      </c>
      <c r="L12" t="s">
        <v>114</v>
      </c>
      <c r="M12" t="s">
        <v>116</v>
      </c>
      <c r="N12">
        <v>1</v>
      </c>
      <c r="O12" t="s">
        <v>59</v>
      </c>
      <c r="P12" t="s">
        <v>95</v>
      </c>
      <c r="Q12" s="9" t="s">
        <v>95</v>
      </c>
      <c r="R12" t="s">
        <v>96</v>
      </c>
      <c r="S12" t="s">
        <v>97</v>
      </c>
      <c r="T12" s="9" t="s">
        <v>117</v>
      </c>
      <c r="U12" s="4">
        <f>VLOOKUP(D12,Onderhoudsbeurten!$A$2:$D$6,4,1)</f>
        <v>1</v>
      </c>
      <c r="V12" s="6">
        <f t="shared" si="0"/>
        <v>1</v>
      </c>
    </row>
    <row r="13" spans="1:22" x14ac:dyDescent="0.25">
      <c r="A13" t="s">
        <v>118</v>
      </c>
      <c r="B13" t="s">
        <v>119</v>
      </c>
      <c r="C13" s="23">
        <v>44256</v>
      </c>
      <c r="D13" t="s">
        <v>23</v>
      </c>
      <c r="E13" t="s">
        <v>24</v>
      </c>
      <c r="F13" t="s">
        <v>55</v>
      </c>
      <c r="G13" t="s">
        <v>120</v>
      </c>
      <c r="H13" t="s">
        <v>92</v>
      </c>
      <c r="I13" s="3">
        <v>1</v>
      </c>
      <c r="J13" t="s">
        <v>93</v>
      </c>
      <c r="K13" t="s">
        <v>58</v>
      </c>
      <c r="L13" t="s">
        <v>119</v>
      </c>
      <c r="N13">
        <v>1</v>
      </c>
      <c r="O13" t="s">
        <v>59</v>
      </c>
      <c r="P13" t="s">
        <v>121</v>
      </c>
      <c r="Q13" s="9" t="s">
        <v>121</v>
      </c>
      <c r="R13" t="s">
        <v>96</v>
      </c>
      <c r="S13" t="s">
        <v>122</v>
      </c>
      <c r="T13" s="9" t="s">
        <v>123</v>
      </c>
      <c r="U13" s="4">
        <f>VLOOKUP(D13,Onderhoudsbeurten!$A$2:$D$6,4,1)</f>
        <v>1</v>
      </c>
      <c r="V13" s="6">
        <f t="shared" si="0"/>
        <v>1</v>
      </c>
    </row>
    <row r="14" spans="1:22" x14ac:dyDescent="0.25">
      <c r="A14" t="s">
        <v>124</v>
      </c>
      <c r="B14" t="s">
        <v>125</v>
      </c>
      <c r="C14" s="23">
        <v>44256</v>
      </c>
      <c r="D14" t="s">
        <v>23</v>
      </c>
      <c r="E14" t="s">
        <v>24</v>
      </c>
      <c r="F14" t="s">
        <v>55</v>
      </c>
      <c r="G14" t="s">
        <v>126</v>
      </c>
      <c r="H14" t="s">
        <v>92</v>
      </c>
      <c r="I14" s="3">
        <v>1</v>
      </c>
      <c r="J14" t="s">
        <v>93</v>
      </c>
      <c r="K14" t="s">
        <v>58</v>
      </c>
      <c r="L14" t="s">
        <v>125</v>
      </c>
      <c r="M14" t="s">
        <v>127</v>
      </c>
      <c r="N14">
        <v>1</v>
      </c>
      <c r="O14" t="s">
        <v>59</v>
      </c>
      <c r="P14" t="s">
        <v>95</v>
      </c>
      <c r="Q14" s="9" t="s">
        <v>95</v>
      </c>
      <c r="R14" t="s">
        <v>96</v>
      </c>
      <c r="S14" t="s">
        <v>97</v>
      </c>
      <c r="T14" s="9" t="s">
        <v>128</v>
      </c>
      <c r="U14" s="4">
        <f>VLOOKUP(D14,Onderhoudsbeurten!$A$2:$D$6,4,1)</f>
        <v>1</v>
      </c>
      <c r="V14" s="6">
        <f t="shared" si="0"/>
        <v>1</v>
      </c>
    </row>
    <row r="15" spans="1:22" x14ac:dyDescent="0.25">
      <c r="A15" t="s">
        <v>129</v>
      </c>
      <c r="B15" t="s">
        <v>130</v>
      </c>
      <c r="C15" s="23">
        <v>44256</v>
      </c>
      <c r="D15" t="s">
        <v>23</v>
      </c>
      <c r="E15" t="s">
        <v>24</v>
      </c>
      <c r="F15" t="s">
        <v>55</v>
      </c>
      <c r="G15" t="s">
        <v>131</v>
      </c>
      <c r="H15" t="s">
        <v>92</v>
      </c>
      <c r="I15" s="3">
        <v>1</v>
      </c>
      <c r="J15" t="s">
        <v>93</v>
      </c>
      <c r="K15" t="s">
        <v>58</v>
      </c>
      <c r="L15" t="s">
        <v>130</v>
      </c>
      <c r="M15" t="s">
        <v>132</v>
      </c>
      <c r="N15">
        <v>1</v>
      </c>
      <c r="O15" t="s">
        <v>59</v>
      </c>
      <c r="P15" t="s">
        <v>95</v>
      </c>
      <c r="Q15" s="9" t="s">
        <v>95</v>
      </c>
      <c r="R15" t="s">
        <v>96</v>
      </c>
      <c r="S15" t="s">
        <v>97</v>
      </c>
      <c r="T15" s="9" t="s">
        <v>133</v>
      </c>
      <c r="U15" s="4">
        <f>VLOOKUP(D15,Onderhoudsbeurten!$A$2:$D$6,4,1)</f>
        <v>1</v>
      </c>
      <c r="V15" s="6">
        <f t="shared" si="0"/>
        <v>1</v>
      </c>
    </row>
    <row r="16" spans="1:22" x14ac:dyDescent="0.25">
      <c r="A16" t="s">
        <v>134</v>
      </c>
      <c r="B16" t="s">
        <v>135</v>
      </c>
      <c r="C16" s="23">
        <v>44256</v>
      </c>
      <c r="D16" t="s">
        <v>23</v>
      </c>
      <c r="E16" t="s">
        <v>24</v>
      </c>
      <c r="F16" t="s">
        <v>55</v>
      </c>
      <c r="G16" t="s">
        <v>136</v>
      </c>
      <c r="H16" t="s">
        <v>92</v>
      </c>
      <c r="I16" s="3">
        <v>1</v>
      </c>
      <c r="J16" t="s">
        <v>93</v>
      </c>
      <c r="K16" t="s">
        <v>58</v>
      </c>
      <c r="L16" t="s">
        <v>135</v>
      </c>
      <c r="M16" t="s">
        <v>137</v>
      </c>
      <c r="N16">
        <v>1</v>
      </c>
      <c r="O16" t="s">
        <v>59</v>
      </c>
      <c r="P16" t="s">
        <v>95</v>
      </c>
      <c r="Q16" s="9" t="s">
        <v>95</v>
      </c>
      <c r="R16" t="s">
        <v>96</v>
      </c>
      <c r="S16" t="s">
        <v>97</v>
      </c>
      <c r="T16" s="9" t="s">
        <v>138</v>
      </c>
      <c r="U16" s="4">
        <f>VLOOKUP(D16,Onderhoudsbeurten!$A$2:$D$6,4,1)</f>
        <v>1</v>
      </c>
      <c r="V16" s="6">
        <f t="shared" si="0"/>
        <v>1</v>
      </c>
    </row>
    <row r="17" spans="1:22" x14ac:dyDescent="0.25">
      <c r="A17" t="s">
        <v>139</v>
      </c>
      <c r="B17" t="s">
        <v>140</v>
      </c>
      <c r="C17" s="23">
        <v>44256</v>
      </c>
      <c r="D17" t="s">
        <v>23</v>
      </c>
      <c r="E17" t="s">
        <v>24</v>
      </c>
      <c r="F17" t="s">
        <v>55</v>
      </c>
      <c r="G17" t="s">
        <v>141</v>
      </c>
      <c r="H17" t="s">
        <v>92</v>
      </c>
      <c r="I17" s="3">
        <v>1</v>
      </c>
      <c r="J17" t="s">
        <v>93</v>
      </c>
      <c r="K17" t="s">
        <v>58</v>
      </c>
      <c r="L17" t="s">
        <v>140</v>
      </c>
      <c r="M17" t="s">
        <v>127</v>
      </c>
      <c r="N17">
        <v>1</v>
      </c>
      <c r="O17" t="s">
        <v>59</v>
      </c>
      <c r="P17" t="s">
        <v>95</v>
      </c>
      <c r="Q17" s="9" t="s">
        <v>95</v>
      </c>
      <c r="R17" t="s">
        <v>96</v>
      </c>
      <c r="S17" t="s">
        <v>97</v>
      </c>
      <c r="T17" s="9" t="s">
        <v>128</v>
      </c>
      <c r="U17" s="4">
        <f>VLOOKUP(D17,Onderhoudsbeurten!$A$2:$D$6,4,1)</f>
        <v>1</v>
      </c>
      <c r="V17" s="6">
        <f t="shared" si="0"/>
        <v>1</v>
      </c>
    </row>
    <row r="18" spans="1:22" x14ac:dyDescent="0.25">
      <c r="A18" t="s">
        <v>142</v>
      </c>
      <c r="B18" t="s">
        <v>143</v>
      </c>
      <c r="C18" s="23">
        <v>44256</v>
      </c>
      <c r="D18" t="s">
        <v>23</v>
      </c>
      <c r="E18" t="s">
        <v>24</v>
      </c>
      <c r="F18" t="s">
        <v>55</v>
      </c>
      <c r="G18" t="s">
        <v>144</v>
      </c>
      <c r="H18" t="s">
        <v>92</v>
      </c>
      <c r="I18" s="3">
        <v>1</v>
      </c>
      <c r="J18" t="s">
        <v>93</v>
      </c>
      <c r="K18" t="s">
        <v>58</v>
      </c>
      <c r="L18" t="s">
        <v>143</v>
      </c>
      <c r="M18" t="s">
        <v>145</v>
      </c>
      <c r="N18">
        <v>1</v>
      </c>
      <c r="O18" t="s">
        <v>59</v>
      </c>
      <c r="P18" t="s">
        <v>95</v>
      </c>
      <c r="Q18" s="9" t="s">
        <v>95</v>
      </c>
      <c r="R18" t="s">
        <v>96</v>
      </c>
      <c r="S18" t="s">
        <v>97</v>
      </c>
      <c r="T18" s="9" t="s">
        <v>98</v>
      </c>
      <c r="U18" s="4">
        <f>VLOOKUP(D18,Onderhoudsbeurten!$A$2:$D$6,4,1)</f>
        <v>1</v>
      </c>
      <c r="V18" s="6">
        <f t="shared" si="0"/>
        <v>1</v>
      </c>
    </row>
    <row r="19" spans="1:22" x14ac:dyDescent="0.25">
      <c r="A19" t="s">
        <v>146</v>
      </c>
      <c r="B19" t="s">
        <v>147</v>
      </c>
      <c r="C19" s="23">
        <v>44256</v>
      </c>
      <c r="D19" t="s">
        <v>23</v>
      </c>
      <c r="E19" t="s">
        <v>24</v>
      </c>
      <c r="F19" t="s">
        <v>55</v>
      </c>
      <c r="G19" t="s">
        <v>148</v>
      </c>
      <c r="H19" t="s">
        <v>92</v>
      </c>
      <c r="I19" s="3">
        <v>1</v>
      </c>
      <c r="J19" t="s">
        <v>93</v>
      </c>
      <c r="K19" t="s">
        <v>58</v>
      </c>
      <c r="L19" t="s">
        <v>147</v>
      </c>
      <c r="M19" t="s">
        <v>149</v>
      </c>
      <c r="N19">
        <v>1</v>
      </c>
      <c r="O19" t="s">
        <v>59</v>
      </c>
      <c r="P19" t="s">
        <v>95</v>
      </c>
      <c r="Q19" s="9" t="s">
        <v>95</v>
      </c>
      <c r="R19" t="s">
        <v>96</v>
      </c>
      <c r="S19" t="s">
        <v>97</v>
      </c>
      <c r="T19" s="9" t="s">
        <v>150</v>
      </c>
      <c r="U19" s="4">
        <f>VLOOKUP(D19,Onderhoudsbeurten!$A$2:$D$6,4,1)</f>
        <v>1</v>
      </c>
      <c r="V19" s="6">
        <f t="shared" si="0"/>
        <v>1</v>
      </c>
    </row>
    <row r="20" spans="1:22" x14ac:dyDescent="0.25">
      <c r="A20" t="s">
        <v>151</v>
      </c>
      <c r="B20" t="s">
        <v>152</v>
      </c>
      <c r="C20" s="23">
        <v>44256</v>
      </c>
      <c r="D20" t="s">
        <v>23</v>
      </c>
      <c r="E20" t="s">
        <v>24</v>
      </c>
      <c r="F20" t="s">
        <v>55</v>
      </c>
      <c r="G20" t="s">
        <v>153</v>
      </c>
      <c r="H20" t="s">
        <v>92</v>
      </c>
      <c r="I20" s="3">
        <v>1</v>
      </c>
      <c r="J20" t="s">
        <v>93</v>
      </c>
      <c r="K20" t="s">
        <v>58</v>
      </c>
      <c r="L20" t="s">
        <v>152</v>
      </c>
      <c r="M20" t="s">
        <v>154</v>
      </c>
      <c r="N20">
        <v>1</v>
      </c>
      <c r="O20" t="s">
        <v>59</v>
      </c>
      <c r="P20" t="s">
        <v>95</v>
      </c>
      <c r="Q20" s="9" t="s">
        <v>95</v>
      </c>
      <c r="R20" t="s">
        <v>96</v>
      </c>
      <c r="S20" t="s">
        <v>97</v>
      </c>
      <c r="T20" s="9" t="s">
        <v>155</v>
      </c>
      <c r="U20" s="4">
        <f>VLOOKUP(D20,Onderhoudsbeurten!$A$2:$D$6,4,1)</f>
        <v>1</v>
      </c>
      <c r="V20" s="6">
        <f t="shared" si="0"/>
        <v>1</v>
      </c>
    </row>
    <row r="21" spans="1:22" x14ac:dyDescent="0.25">
      <c r="A21" t="s">
        <v>156</v>
      </c>
      <c r="B21" t="s">
        <v>157</v>
      </c>
      <c r="C21" s="23">
        <v>44256</v>
      </c>
      <c r="D21" t="s">
        <v>23</v>
      </c>
      <c r="E21" t="s">
        <v>24</v>
      </c>
      <c r="F21" t="s">
        <v>55</v>
      </c>
      <c r="G21" t="s">
        <v>158</v>
      </c>
      <c r="H21" t="s">
        <v>92</v>
      </c>
      <c r="I21" s="3">
        <v>1</v>
      </c>
      <c r="J21" t="s">
        <v>93</v>
      </c>
      <c r="K21" t="s">
        <v>58</v>
      </c>
      <c r="L21" t="s">
        <v>157</v>
      </c>
      <c r="M21" t="s">
        <v>159</v>
      </c>
      <c r="N21">
        <v>1</v>
      </c>
      <c r="O21" t="s">
        <v>59</v>
      </c>
      <c r="P21" t="s">
        <v>95</v>
      </c>
      <c r="Q21" s="9" t="s">
        <v>95</v>
      </c>
      <c r="R21" t="s">
        <v>96</v>
      </c>
      <c r="S21" t="s">
        <v>97</v>
      </c>
      <c r="T21" s="9" t="s">
        <v>160</v>
      </c>
      <c r="U21" s="4">
        <f>VLOOKUP(D21,Onderhoudsbeurten!$A$2:$D$6,4,1)</f>
        <v>1</v>
      </c>
      <c r="V21" s="6">
        <f t="shared" si="0"/>
        <v>1</v>
      </c>
    </row>
    <row r="22" spans="1:22" x14ac:dyDescent="0.25">
      <c r="A22" t="s">
        <v>161</v>
      </c>
      <c r="B22" t="s">
        <v>162</v>
      </c>
      <c r="C22" s="23">
        <v>44256</v>
      </c>
      <c r="D22" t="s">
        <v>23</v>
      </c>
      <c r="E22" t="s">
        <v>24</v>
      </c>
      <c r="F22" t="s">
        <v>55</v>
      </c>
      <c r="G22" t="s">
        <v>163</v>
      </c>
      <c r="H22" t="s">
        <v>92</v>
      </c>
      <c r="I22" s="3">
        <v>1</v>
      </c>
      <c r="J22" t="s">
        <v>93</v>
      </c>
      <c r="K22" t="s">
        <v>58</v>
      </c>
      <c r="L22" t="s">
        <v>162</v>
      </c>
      <c r="M22" t="s">
        <v>164</v>
      </c>
      <c r="N22">
        <v>1</v>
      </c>
      <c r="O22" t="s">
        <v>59</v>
      </c>
      <c r="P22" t="s">
        <v>95</v>
      </c>
      <c r="Q22" s="9" t="s">
        <v>95</v>
      </c>
      <c r="R22" t="s">
        <v>96</v>
      </c>
      <c r="S22" t="s">
        <v>97</v>
      </c>
      <c r="T22" s="9" t="s">
        <v>165</v>
      </c>
      <c r="U22" s="4">
        <f>VLOOKUP(D22,Onderhoudsbeurten!$A$2:$D$6,4,1)</f>
        <v>1</v>
      </c>
      <c r="V22" s="6">
        <f t="shared" si="0"/>
        <v>1</v>
      </c>
    </row>
    <row r="23" spans="1:22" x14ac:dyDescent="0.25">
      <c r="A23" t="s">
        <v>166</v>
      </c>
      <c r="B23" t="s">
        <v>167</v>
      </c>
      <c r="C23" s="23">
        <v>44256</v>
      </c>
      <c r="D23" t="s">
        <v>23</v>
      </c>
      <c r="E23" t="s">
        <v>24</v>
      </c>
      <c r="F23" t="s">
        <v>55</v>
      </c>
      <c r="G23" t="s">
        <v>168</v>
      </c>
      <c r="H23" t="s">
        <v>92</v>
      </c>
      <c r="I23" s="3">
        <v>1</v>
      </c>
      <c r="J23" t="s">
        <v>93</v>
      </c>
      <c r="K23" t="s">
        <v>58</v>
      </c>
      <c r="L23" t="s">
        <v>167</v>
      </c>
      <c r="M23" t="s">
        <v>169</v>
      </c>
      <c r="N23">
        <v>1</v>
      </c>
      <c r="O23" t="s">
        <v>59</v>
      </c>
      <c r="P23" t="s">
        <v>95</v>
      </c>
      <c r="Q23" s="9" t="s">
        <v>95</v>
      </c>
      <c r="R23" t="s">
        <v>96</v>
      </c>
      <c r="S23" t="s">
        <v>97</v>
      </c>
      <c r="T23" s="9" t="s">
        <v>170</v>
      </c>
      <c r="U23" s="4">
        <f>VLOOKUP(D23,Onderhoudsbeurten!$A$2:$D$6,4,1)</f>
        <v>1</v>
      </c>
      <c r="V23" s="6">
        <f t="shared" si="0"/>
        <v>1</v>
      </c>
    </row>
    <row r="24" spans="1:22" x14ac:dyDescent="0.25">
      <c r="A24" t="s">
        <v>171</v>
      </c>
      <c r="B24" t="s">
        <v>172</v>
      </c>
      <c r="C24" s="23">
        <v>44256</v>
      </c>
      <c r="D24" t="s">
        <v>23</v>
      </c>
      <c r="E24" t="s">
        <v>24</v>
      </c>
      <c r="F24" t="s">
        <v>55</v>
      </c>
      <c r="G24" t="s">
        <v>173</v>
      </c>
      <c r="H24" t="s">
        <v>92</v>
      </c>
      <c r="I24" s="3">
        <v>1</v>
      </c>
      <c r="J24" t="s">
        <v>93</v>
      </c>
      <c r="K24" t="s">
        <v>58</v>
      </c>
      <c r="L24" t="s">
        <v>172</v>
      </c>
      <c r="M24" t="s">
        <v>174</v>
      </c>
      <c r="N24">
        <v>1</v>
      </c>
      <c r="O24" t="s">
        <v>59</v>
      </c>
      <c r="P24" t="s">
        <v>95</v>
      </c>
      <c r="Q24" s="9" t="s">
        <v>95</v>
      </c>
      <c r="R24" t="s">
        <v>96</v>
      </c>
      <c r="S24" t="s">
        <v>97</v>
      </c>
      <c r="T24" s="9" t="s">
        <v>175</v>
      </c>
      <c r="U24" s="4">
        <f>VLOOKUP(D24,Onderhoudsbeurten!$A$2:$D$6,4,1)</f>
        <v>1</v>
      </c>
      <c r="V24" s="6">
        <f t="shared" si="0"/>
        <v>1</v>
      </c>
    </row>
    <row r="25" spans="1:22" x14ac:dyDescent="0.25">
      <c r="A25" t="s">
        <v>176</v>
      </c>
      <c r="B25" t="s">
        <v>177</v>
      </c>
      <c r="C25" s="23">
        <v>44256</v>
      </c>
      <c r="D25" t="s">
        <v>23</v>
      </c>
      <c r="E25" t="s">
        <v>24</v>
      </c>
      <c r="F25" t="s">
        <v>55</v>
      </c>
      <c r="G25" t="s">
        <v>178</v>
      </c>
      <c r="H25" t="s">
        <v>92</v>
      </c>
      <c r="I25" s="3">
        <v>1</v>
      </c>
      <c r="J25" t="s">
        <v>93</v>
      </c>
      <c r="K25" t="s">
        <v>58</v>
      </c>
      <c r="L25" t="s">
        <v>177</v>
      </c>
      <c r="M25" t="s">
        <v>179</v>
      </c>
      <c r="N25">
        <v>1</v>
      </c>
      <c r="O25" t="s">
        <v>59</v>
      </c>
      <c r="P25" t="s">
        <v>95</v>
      </c>
      <c r="Q25" s="9" t="s">
        <v>95</v>
      </c>
      <c r="R25" t="s">
        <v>96</v>
      </c>
      <c r="S25" t="s">
        <v>97</v>
      </c>
      <c r="T25" s="9" t="s">
        <v>180</v>
      </c>
      <c r="U25" s="4">
        <f>VLOOKUP(D25,Onderhoudsbeurten!$A$2:$D$6,4,1)</f>
        <v>1</v>
      </c>
      <c r="V25" s="6">
        <f t="shared" si="0"/>
        <v>1</v>
      </c>
    </row>
    <row r="26" spans="1:22" x14ac:dyDescent="0.25">
      <c r="A26" t="s">
        <v>181</v>
      </c>
      <c r="B26" t="s">
        <v>182</v>
      </c>
      <c r="C26" s="23">
        <v>44256</v>
      </c>
      <c r="D26" t="s">
        <v>23</v>
      </c>
      <c r="E26" t="s">
        <v>24</v>
      </c>
      <c r="F26" t="s">
        <v>55</v>
      </c>
      <c r="G26" t="s">
        <v>183</v>
      </c>
      <c r="H26" t="s">
        <v>92</v>
      </c>
      <c r="I26" s="3">
        <v>1</v>
      </c>
      <c r="J26" t="s">
        <v>93</v>
      </c>
      <c r="K26" t="s">
        <v>58</v>
      </c>
      <c r="L26" t="s">
        <v>182</v>
      </c>
      <c r="M26" t="s">
        <v>184</v>
      </c>
      <c r="N26">
        <v>1</v>
      </c>
      <c r="O26" t="s">
        <v>59</v>
      </c>
      <c r="P26" t="s">
        <v>95</v>
      </c>
      <c r="Q26" s="9" t="s">
        <v>95</v>
      </c>
      <c r="R26" t="s">
        <v>96</v>
      </c>
      <c r="S26" t="s">
        <v>97</v>
      </c>
      <c r="T26" s="9" t="s">
        <v>185</v>
      </c>
      <c r="U26" s="4">
        <f>VLOOKUP(D26,Onderhoudsbeurten!$A$2:$D$6,4,1)</f>
        <v>1</v>
      </c>
      <c r="V26" s="6">
        <f t="shared" si="0"/>
        <v>1</v>
      </c>
    </row>
    <row r="27" spans="1:22" x14ac:dyDescent="0.25">
      <c r="A27" t="s">
        <v>186</v>
      </c>
      <c r="B27" t="s">
        <v>187</v>
      </c>
      <c r="C27" s="23">
        <v>44197</v>
      </c>
      <c r="D27" t="s">
        <v>23</v>
      </c>
      <c r="E27" t="s">
        <v>24</v>
      </c>
      <c r="F27" t="s">
        <v>55</v>
      </c>
      <c r="G27" t="s">
        <v>188</v>
      </c>
      <c r="H27" t="s">
        <v>85</v>
      </c>
      <c r="I27" s="3">
        <v>0</v>
      </c>
      <c r="K27" t="s">
        <v>58</v>
      </c>
      <c r="L27" t="s">
        <v>187</v>
      </c>
      <c r="N27">
        <v>1</v>
      </c>
      <c r="O27" t="s">
        <v>59</v>
      </c>
      <c r="P27">
        <v>4.4000000000000004</v>
      </c>
      <c r="Q27" s="9" t="s">
        <v>189</v>
      </c>
      <c r="R27" t="s">
        <v>190</v>
      </c>
      <c r="U27" s="4">
        <f>VLOOKUP(D27,Onderhoudsbeurten!$A$2:$D$6,4,1)</f>
        <v>1</v>
      </c>
      <c r="V27" s="6">
        <f t="shared" si="0"/>
        <v>1</v>
      </c>
    </row>
    <row r="28" spans="1:22" x14ac:dyDescent="0.25">
      <c r="A28" t="s">
        <v>191</v>
      </c>
      <c r="B28" t="s">
        <v>192</v>
      </c>
      <c r="C28" s="23">
        <v>44378</v>
      </c>
      <c r="D28" t="s">
        <v>23</v>
      </c>
      <c r="E28" t="s">
        <v>24</v>
      </c>
      <c r="F28" t="s">
        <v>55</v>
      </c>
      <c r="G28" t="s">
        <v>193</v>
      </c>
      <c r="H28" t="s">
        <v>85</v>
      </c>
      <c r="I28" s="3">
        <v>0</v>
      </c>
      <c r="K28" t="s">
        <v>58</v>
      </c>
      <c r="L28" t="s">
        <v>192</v>
      </c>
      <c r="N28">
        <v>1</v>
      </c>
      <c r="O28" t="s">
        <v>59</v>
      </c>
      <c r="P28">
        <v>12.5</v>
      </c>
      <c r="Q28" s="9" t="s">
        <v>189</v>
      </c>
      <c r="R28" t="s">
        <v>60</v>
      </c>
      <c r="S28" t="s">
        <v>194</v>
      </c>
      <c r="U28" s="4">
        <f>VLOOKUP(D28,Onderhoudsbeurten!$A$2:$D$6,4,1)</f>
        <v>1</v>
      </c>
      <c r="V28" s="6">
        <f t="shared" si="0"/>
        <v>1</v>
      </c>
    </row>
    <row r="29" spans="1:22" x14ac:dyDescent="0.25">
      <c r="A29" t="s">
        <v>195</v>
      </c>
      <c r="B29" t="s">
        <v>196</v>
      </c>
      <c r="C29" s="23">
        <v>44256</v>
      </c>
      <c r="D29" t="s">
        <v>23</v>
      </c>
      <c r="E29" t="s">
        <v>24</v>
      </c>
      <c r="F29" t="s">
        <v>55</v>
      </c>
      <c r="H29" t="s">
        <v>85</v>
      </c>
      <c r="I29" s="3">
        <v>1</v>
      </c>
      <c r="K29" t="s">
        <v>58</v>
      </c>
      <c r="L29" t="s">
        <v>196</v>
      </c>
      <c r="M29" t="s">
        <v>197</v>
      </c>
      <c r="N29">
        <v>1</v>
      </c>
      <c r="O29" t="s">
        <v>59</v>
      </c>
      <c r="P29">
        <v>10</v>
      </c>
      <c r="R29" t="s">
        <v>60</v>
      </c>
      <c r="U29" s="4">
        <f>VLOOKUP(D29,Onderhoudsbeurten!$A$2:$D$6,4,1)</f>
        <v>1</v>
      </c>
      <c r="V29" s="6">
        <f t="shared" si="0"/>
        <v>1</v>
      </c>
    </row>
    <row r="30" spans="1:22" x14ac:dyDescent="0.25">
      <c r="A30" t="s">
        <v>198</v>
      </c>
      <c r="B30" t="s">
        <v>199</v>
      </c>
      <c r="C30" s="23">
        <v>44256</v>
      </c>
      <c r="D30" t="s">
        <v>23</v>
      </c>
      <c r="E30" t="s">
        <v>24</v>
      </c>
      <c r="F30" t="s">
        <v>55</v>
      </c>
      <c r="H30" t="s">
        <v>85</v>
      </c>
      <c r="I30" s="3">
        <v>1</v>
      </c>
      <c r="J30" t="s">
        <v>200</v>
      </c>
      <c r="K30" t="s">
        <v>58</v>
      </c>
      <c r="L30" t="s">
        <v>199</v>
      </c>
      <c r="M30" t="s">
        <v>201</v>
      </c>
      <c r="N30">
        <v>2</v>
      </c>
      <c r="O30" t="s">
        <v>59</v>
      </c>
      <c r="P30" t="s">
        <v>202</v>
      </c>
      <c r="R30" t="s">
        <v>73</v>
      </c>
      <c r="S30" t="s">
        <v>203</v>
      </c>
      <c r="U30" s="4">
        <f>VLOOKUP(D30,Onderhoudsbeurten!$A$2:$D$6,4,1)</f>
        <v>1</v>
      </c>
      <c r="V30" s="6">
        <f t="shared" si="0"/>
        <v>2</v>
      </c>
    </row>
    <row r="31" spans="1:22" x14ac:dyDescent="0.25">
      <c r="A31" t="s">
        <v>204</v>
      </c>
      <c r="B31" t="s">
        <v>205</v>
      </c>
      <c r="C31" s="23">
        <v>44378</v>
      </c>
      <c r="D31" t="s">
        <v>23</v>
      </c>
      <c r="E31" t="s">
        <v>24</v>
      </c>
      <c r="F31" t="s">
        <v>55</v>
      </c>
      <c r="G31" t="s">
        <v>206</v>
      </c>
      <c r="H31" t="s">
        <v>85</v>
      </c>
      <c r="I31" s="3">
        <v>5</v>
      </c>
      <c r="K31" t="s">
        <v>58</v>
      </c>
      <c r="L31" t="s">
        <v>205</v>
      </c>
      <c r="N31">
        <v>1</v>
      </c>
      <c r="O31" t="s">
        <v>59</v>
      </c>
      <c r="P31">
        <v>5.6</v>
      </c>
      <c r="R31" t="s">
        <v>60</v>
      </c>
      <c r="S31" t="s">
        <v>207</v>
      </c>
      <c r="U31" s="4">
        <f>VLOOKUP(D31,Onderhoudsbeurten!$A$2:$D$6,4,1)</f>
        <v>1</v>
      </c>
      <c r="V31" s="6">
        <f t="shared" si="0"/>
        <v>1</v>
      </c>
    </row>
    <row r="32" spans="1:22" x14ac:dyDescent="0.25">
      <c r="A32" t="s">
        <v>208</v>
      </c>
      <c r="B32" t="s">
        <v>209</v>
      </c>
      <c r="C32" s="23">
        <v>44378</v>
      </c>
      <c r="D32" t="s">
        <v>23</v>
      </c>
      <c r="E32" t="s">
        <v>24</v>
      </c>
      <c r="F32" t="s">
        <v>55</v>
      </c>
      <c r="H32" t="s">
        <v>85</v>
      </c>
      <c r="I32" s="3">
        <v>5</v>
      </c>
      <c r="J32" t="s">
        <v>210</v>
      </c>
      <c r="K32" t="s">
        <v>58</v>
      </c>
      <c r="L32" t="s">
        <v>209</v>
      </c>
      <c r="N32">
        <v>20</v>
      </c>
      <c r="O32" t="s">
        <v>59</v>
      </c>
      <c r="P32" t="s">
        <v>211</v>
      </c>
      <c r="Q32" s="9" t="s">
        <v>212</v>
      </c>
      <c r="R32" t="s">
        <v>60</v>
      </c>
      <c r="S32" t="s">
        <v>213</v>
      </c>
      <c r="T32" s="9" t="s">
        <v>214</v>
      </c>
      <c r="U32" s="4">
        <f>VLOOKUP(D32,Onderhoudsbeurten!$A$2:$D$6,4,1)</f>
        <v>1</v>
      </c>
      <c r="V32" s="6">
        <f t="shared" si="0"/>
        <v>20</v>
      </c>
    </row>
    <row r="33" spans="1:22" x14ac:dyDescent="0.25">
      <c r="A33" t="s">
        <v>215</v>
      </c>
      <c r="B33" t="s">
        <v>216</v>
      </c>
      <c r="C33" s="23">
        <v>44470</v>
      </c>
      <c r="D33" t="s">
        <v>23</v>
      </c>
      <c r="E33" t="s">
        <v>24</v>
      </c>
      <c r="F33" t="s">
        <v>55</v>
      </c>
      <c r="G33" t="s">
        <v>217</v>
      </c>
      <c r="H33" t="s">
        <v>218</v>
      </c>
      <c r="I33" s="3">
        <v>0</v>
      </c>
      <c r="K33" t="s">
        <v>58</v>
      </c>
      <c r="L33" t="s">
        <v>216</v>
      </c>
      <c r="M33" t="s">
        <v>219</v>
      </c>
      <c r="N33">
        <v>1</v>
      </c>
      <c r="O33" t="s">
        <v>59</v>
      </c>
      <c r="R33" t="s">
        <v>220</v>
      </c>
      <c r="S33" t="s">
        <v>221</v>
      </c>
      <c r="U33" s="4">
        <f>VLOOKUP(D33,Onderhoudsbeurten!$A$2:$D$6,4,1)</f>
        <v>1</v>
      </c>
      <c r="V33" s="6">
        <f t="shared" si="0"/>
        <v>1</v>
      </c>
    </row>
    <row r="34" spans="1:22" x14ac:dyDescent="0.25">
      <c r="A34" t="s">
        <v>222</v>
      </c>
      <c r="B34" t="s">
        <v>223</v>
      </c>
      <c r="C34" s="23">
        <v>44470</v>
      </c>
      <c r="D34" t="s">
        <v>23</v>
      </c>
      <c r="E34" t="s">
        <v>24</v>
      </c>
      <c r="F34" t="s">
        <v>55</v>
      </c>
      <c r="G34" t="s">
        <v>217</v>
      </c>
      <c r="H34" t="s">
        <v>218</v>
      </c>
      <c r="I34" s="3">
        <v>0</v>
      </c>
      <c r="K34" t="s">
        <v>58</v>
      </c>
      <c r="L34" t="s">
        <v>223</v>
      </c>
      <c r="M34" t="s">
        <v>219</v>
      </c>
      <c r="N34">
        <v>1</v>
      </c>
      <c r="O34" t="s">
        <v>59</v>
      </c>
      <c r="R34" t="s">
        <v>220</v>
      </c>
      <c r="S34" t="s">
        <v>221</v>
      </c>
      <c r="U34" s="4">
        <f>VLOOKUP(D34,Onderhoudsbeurten!$A$2:$D$6,4,1)</f>
        <v>1</v>
      </c>
      <c r="V34" s="6">
        <f t="shared" ref="V34:V65" si="1">U34*N34</f>
        <v>1</v>
      </c>
    </row>
    <row r="35" spans="1:22" x14ac:dyDescent="0.25">
      <c r="A35" t="s">
        <v>224</v>
      </c>
      <c r="B35" t="s">
        <v>54</v>
      </c>
      <c r="C35" s="23">
        <v>44531</v>
      </c>
      <c r="D35" t="s">
        <v>23</v>
      </c>
      <c r="E35" t="s">
        <v>24</v>
      </c>
      <c r="F35" t="s">
        <v>55</v>
      </c>
      <c r="G35" t="s">
        <v>225</v>
      </c>
      <c r="H35" t="s">
        <v>226</v>
      </c>
      <c r="I35" s="3">
        <v>0</v>
      </c>
      <c r="K35" t="s">
        <v>58</v>
      </c>
      <c r="L35" t="s">
        <v>54</v>
      </c>
      <c r="M35" t="s">
        <v>227</v>
      </c>
      <c r="N35">
        <v>1</v>
      </c>
      <c r="O35" t="s">
        <v>59</v>
      </c>
      <c r="U35" s="4">
        <f>VLOOKUP(D35,Onderhoudsbeurten!$A$2:$D$6,4,1)</f>
        <v>1</v>
      </c>
      <c r="V35" s="6">
        <f t="shared" si="1"/>
        <v>1</v>
      </c>
    </row>
    <row r="36" spans="1:22" x14ac:dyDescent="0.25">
      <c r="A36" t="s">
        <v>228</v>
      </c>
      <c r="B36" t="s">
        <v>229</v>
      </c>
      <c r="C36" s="23">
        <v>44409</v>
      </c>
      <c r="D36" t="s">
        <v>23</v>
      </c>
      <c r="E36" t="s">
        <v>24</v>
      </c>
      <c r="F36" t="s">
        <v>55</v>
      </c>
      <c r="G36" t="s">
        <v>230</v>
      </c>
      <c r="H36" t="s">
        <v>226</v>
      </c>
      <c r="I36" s="3">
        <v>0</v>
      </c>
      <c r="K36" t="s">
        <v>58</v>
      </c>
      <c r="L36" t="s">
        <v>229</v>
      </c>
      <c r="M36" t="s">
        <v>231</v>
      </c>
      <c r="N36">
        <v>1</v>
      </c>
      <c r="O36" t="s">
        <v>59</v>
      </c>
      <c r="P36" t="s">
        <v>232</v>
      </c>
      <c r="R36" t="s">
        <v>60</v>
      </c>
      <c r="S36" t="s">
        <v>233</v>
      </c>
      <c r="T36" s="9" t="s">
        <v>234</v>
      </c>
      <c r="U36" s="4">
        <f>VLOOKUP(D36,Onderhoudsbeurten!$A$2:$D$6,4,1)</f>
        <v>1</v>
      </c>
      <c r="V36" s="6">
        <f t="shared" si="1"/>
        <v>1</v>
      </c>
    </row>
    <row r="37" spans="1:22" x14ac:dyDescent="0.25">
      <c r="A37" t="s">
        <v>235</v>
      </c>
      <c r="B37" t="s">
        <v>236</v>
      </c>
      <c r="C37" s="23">
        <v>44409</v>
      </c>
      <c r="D37" t="s">
        <v>23</v>
      </c>
      <c r="E37" t="s">
        <v>24</v>
      </c>
      <c r="F37" t="s">
        <v>55</v>
      </c>
      <c r="G37" t="s">
        <v>230</v>
      </c>
      <c r="H37" t="s">
        <v>226</v>
      </c>
      <c r="I37" s="3">
        <v>0</v>
      </c>
      <c r="K37" t="s">
        <v>58</v>
      </c>
      <c r="L37" t="s">
        <v>236</v>
      </c>
      <c r="M37" t="s">
        <v>237</v>
      </c>
      <c r="N37">
        <v>1</v>
      </c>
      <c r="O37" t="s">
        <v>59</v>
      </c>
      <c r="P37" t="s">
        <v>232</v>
      </c>
      <c r="R37" t="s">
        <v>60</v>
      </c>
      <c r="S37" t="s">
        <v>233</v>
      </c>
      <c r="T37" s="9" t="s">
        <v>234</v>
      </c>
      <c r="U37" s="4">
        <f>VLOOKUP(D37,Onderhoudsbeurten!$A$2:$D$6,4,1)</f>
        <v>1</v>
      </c>
      <c r="V37" s="6">
        <f t="shared" si="1"/>
        <v>1</v>
      </c>
    </row>
    <row r="38" spans="1:22" x14ac:dyDescent="0.25">
      <c r="A38" t="s">
        <v>238</v>
      </c>
      <c r="B38" t="s">
        <v>54</v>
      </c>
      <c r="C38" s="23">
        <v>44197</v>
      </c>
      <c r="D38" t="s">
        <v>23</v>
      </c>
      <c r="E38" t="s">
        <v>24</v>
      </c>
      <c r="F38" t="s">
        <v>55</v>
      </c>
      <c r="G38" t="s">
        <v>239</v>
      </c>
      <c r="H38" t="s">
        <v>226</v>
      </c>
      <c r="I38" s="3">
        <v>1</v>
      </c>
      <c r="K38" t="s">
        <v>58</v>
      </c>
      <c r="L38" t="s">
        <v>54</v>
      </c>
      <c r="N38">
        <v>1</v>
      </c>
      <c r="O38" t="s">
        <v>59</v>
      </c>
      <c r="R38" t="s">
        <v>190</v>
      </c>
      <c r="S38" t="s">
        <v>240</v>
      </c>
      <c r="U38" s="4">
        <f>VLOOKUP(D38,Onderhoudsbeurten!$A$2:$D$6,4,1)</f>
        <v>1</v>
      </c>
      <c r="V38" s="6">
        <f t="shared" si="1"/>
        <v>1</v>
      </c>
    </row>
    <row r="39" spans="1:22" x14ac:dyDescent="0.25">
      <c r="A39" t="s">
        <v>241</v>
      </c>
      <c r="B39" t="s">
        <v>54</v>
      </c>
      <c r="C39" s="23">
        <v>44197</v>
      </c>
      <c r="D39" t="s">
        <v>23</v>
      </c>
      <c r="E39" t="s">
        <v>24</v>
      </c>
      <c r="F39" t="s">
        <v>55</v>
      </c>
      <c r="G39" t="s">
        <v>242</v>
      </c>
      <c r="H39" t="s">
        <v>226</v>
      </c>
      <c r="I39" s="3">
        <v>1</v>
      </c>
      <c r="K39" t="s">
        <v>58</v>
      </c>
      <c r="L39" t="s">
        <v>54</v>
      </c>
      <c r="M39" t="s">
        <v>243</v>
      </c>
      <c r="N39">
        <v>1</v>
      </c>
      <c r="O39" t="s">
        <v>59</v>
      </c>
      <c r="R39" t="s">
        <v>60</v>
      </c>
      <c r="S39" t="s">
        <v>244</v>
      </c>
      <c r="U39" s="4">
        <f>VLOOKUP(D39,Onderhoudsbeurten!$A$2:$D$6,4,1)</f>
        <v>1</v>
      </c>
      <c r="V39" s="6">
        <f t="shared" si="1"/>
        <v>1</v>
      </c>
    </row>
    <row r="40" spans="1:22" x14ac:dyDescent="0.25">
      <c r="A40" t="s">
        <v>245</v>
      </c>
      <c r="B40" t="s">
        <v>54</v>
      </c>
      <c r="C40" s="23">
        <v>44197</v>
      </c>
      <c r="D40" t="s">
        <v>23</v>
      </c>
      <c r="E40" t="s">
        <v>24</v>
      </c>
      <c r="F40" t="s">
        <v>55</v>
      </c>
      <c r="G40" t="s">
        <v>246</v>
      </c>
      <c r="H40" t="s">
        <v>226</v>
      </c>
      <c r="I40" s="3">
        <v>1</v>
      </c>
      <c r="K40" t="s">
        <v>58</v>
      </c>
      <c r="L40" t="s">
        <v>54</v>
      </c>
      <c r="N40">
        <v>1</v>
      </c>
      <c r="O40" t="s">
        <v>59</v>
      </c>
      <c r="T40" s="9" t="s">
        <v>247</v>
      </c>
      <c r="U40" s="4">
        <f>VLOOKUP(D40,Onderhoudsbeurten!$A$2:$D$6,4,1)</f>
        <v>1</v>
      </c>
      <c r="V40" s="6">
        <f t="shared" si="1"/>
        <v>1</v>
      </c>
    </row>
    <row r="41" spans="1:22" x14ac:dyDescent="0.25">
      <c r="A41" t="s">
        <v>248</v>
      </c>
      <c r="B41" t="s">
        <v>249</v>
      </c>
      <c r="C41" s="23">
        <v>44531</v>
      </c>
      <c r="D41" t="s">
        <v>23</v>
      </c>
      <c r="E41" t="s">
        <v>24</v>
      </c>
      <c r="F41" t="s">
        <v>55</v>
      </c>
      <c r="G41" t="s">
        <v>250</v>
      </c>
      <c r="H41" t="s">
        <v>226</v>
      </c>
      <c r="I41" s="3">
        <v>0</v>
      </c>
      <c r="K41" t="s">
        <v>58</v>
      </c>
      <c r="L41" t="s">
        <v>249</v>
      </c>
      <c r="M41" t="s">
        <v>251</v>
      </c>
      <c r="N41">
        <v>1</v>
      </c>
      <c r="O41" t="s">
        <v>59</v>
      </c>
      <c r="R41" t="s">
        <v>60</v>
      </c>
      <c r="S41" t="s">
        <v>207</v>
      </c>
      <c r="U41" s="4">
        <f>VLOOKUP(D41,Onderhoudsbeurten!$A$2:$D$6,4,1)</f>
        <v>1</v>
      </c>
      <c r="V41" s="6">
        <f t="shared" si="1"/>
        <v>1</v>
      </c>
    </row>
    <row r="42" spans="1:22" x14ac:dyDescent="0.25">
      <c r="A42" t="s">
        <v>252</v>
      </c>
      <c r="B42" t="s">
        <v>253</v>
      </c>
      <c r="C42" s="23">
        <v>44531</v>
      </c>
      <c r="D42" t="s">
        <v>23</v>
      </c>
      <c r="E42" t="s">
        <v>24</v>
      </c>
      <c r="F42" t="s">
        <v>55</v>
      </c>
      <c r="H42" t="s">
        <v>226</v>
      </c>
      <c r="I42" s="3">
        <v>5</v>
      </c>
      <c r="J42" t="s">
        <v>254</v>
      </c>
      <c r="K42" t="s">
        <v>86</v>
      </c>
      <c r="L42" t="s">
        <v>253</v>
      </c>
      <c r="M42" t="s">
        <v>255</v>
      </c>
      <c r="N42">
        <v>1</v>
      </c>
      <c r="O42" t="s">
        <v>59</v>
      </c>
      <c r="P42" t="s">
        <v>211</v>
      </c>
      <c r="R42" t="s">
        <v>60</v>
      </c>
      <c r="S42" t="s">
        <v>256</v>
      </c>
      <c r="T42" s="9" t="s">
        <v>257</v>
      </c>
      <c r="U42" s="4">
        <f>VLOOKUP(D42,Onderhoudsbeurten!$A$2:$D$6,4,1)</f>
        <v>1</v>
      </c>
      <c r="V42" s="6">
        <f t="shared" si="1"/>
        <v>1</v>
      </c>
    </row>
    <row r="43" spans="1:22" x14ac:dyDescent="0.25">
      <c r="A43" t="s">
        <v>258</v>
      </c>
      <c r="B43" t="s">
        <v>259</v>
      </c>
      <c r="C43" s="23">
        <v>44531</v>
      </c>
      <c r="D43" t="s">
        <v>23</v>
      </c>
      <c r="E43" t="s">
        <v>24</v>
      </c>
      <c r="F43" t="s">
        <v>55</v>
      </c>
      <c r="H43" t="s">
        <v>260</v>
      </c>
      <c r="I43" s="3">
        <v>3</v>
      </c>
      <c r="J43" t="s">
        <v>261</v>
      </c>
      <c r="K43" t="s">
        <v>58</v>
      </c>
      <c r="L43" t="s">
        <v>259</v>
      </c>
      <c r="M43" t="s">
        <v>262</v>
      </c>
      <c r="N43">
        <v>1</v>
      </c>
      <c r="O43" t="s">
        <v>59</v>
      </c>
      <c r="R43" t="s">
        <v>263</v>
      </c>
      <c r="S43" t="s">
        <v>264</v>
      </c>
      <c r="T43" s="9">
        <v>1512488</v>
      </c>
      <c r="U43" s="4">
        <f>VLOOKUP(D43,Onderhoudsbeurten!$A$2:$D$6,4,1)</f>
        <v>1</v>
      </c>
      <c r="V43" s="6">
        <f t="shared" si="1"/>
        <v>1</v>
      </c>
    </row>
    <row r="44" spans="1:22" x14ac:dyDescent="0.25">
      <c r="A44" t="s">
        <v>265</v>
      </c>
      <c r="B44" t="s">
        <v>266</v>
      </c>
      <c r="C44" s="23">
        <v>44531</v>
      </c>
      <c r="D44" t="s">
        <v>23</v>
      </c>
      <c r="E44" t="s">
        <v>24</v>
      </c>
      <c r="F44" t="s">
        <v>55</v>
      </c>
      <c r="G44" t="s">
        <v>267</v>
      </c>
      <c r="H44" t="s">
        <v>260</v>
      </c>
      <c r="I44" s="3">
        <v>1</v>
      </c>
      <c r="J44" t="s">
        <v>268</v>
      </c>
      <c r="K44" t="s">
        <v>58</v>
      </c>
      <c r="L44" t="s">
        <v>266</v>
      </c>
      <c r="M44" t="s">
        <v>269</v>
      </c>
      <c r="N44">
        <v>1</v>
      </c>
      <c r="O44" t="s">
        <v>59</v>
      </c>
      <c r="R44" t="s">
        <v>270</v>
      </c>
      <c r="S44" t="s">
        <v>271</v>
      </c>
      <c r="U44" s="4">
        <f>VLOOKUP(D44,Onderhoudsbeurten!$A$2:$D$6,4,1)</f>
        <v>1</v>
      </c>
      <c r="V44" s="6">
        <f t="shared" si="1"/>
        <v>1</v>
      </c>
    </row>
    <row r="45" spans="1:22" x14ac:dyDescent="0.25">
      <c r="A45" t="s">
        <v>272</v>
      </c>
      <c r="B45" t="s">
        <v>273</v>
      </c>
      <c r="C45" s="23">
        <v>44531</v>
      </c>
      <c r="D45" t="s">
        <v>23</v>
      </c>
      <c r="E45" t="s">
        <v>24</v>
      </c>
      <c r="F45" t="s">
        <v>55</v>
      </c>
      <c r="G45" t="s">
        <v>274</v>
      </c>
      <c r="H45" t="s">
        <v>260</v>
      </c>
      <c r="I45" s="3">
        <v>4</v>
      </c>
      <c r="K45" t="s">
        <v>58</v>
      </c>
      <c r="L45" t="s">
        <v>273</v>
      </c>
      <c r="M45" t="s">
        <v>275</v>
      </c>
      <c r="N45">
        <v>1</v>
      </c>
      <c r="O45" t="s">
        <v>59</v>
      </c>
      <c r="R45" t="s">
        <v>60</v>
      </c>
      <c r="U45" s="4">
        <f>VLOOKUP(D45,Onderhoudsbeurten!$A$2:$D$6,4,1)</f>
        <v>1</v>
      </c>
      <c r="V45" s="6">
        <f t="shared" si="1"/>
        <v>1</v>
      </c>
    </row>
    <row r="46" spans="1:22" x14ac:dyDescent="0.25">
      <c r="A46" t="s">
        <v>276</v>
      </c>
      <c r="B46" t="s">
        <v>273</v>
      </c>
      <c r="C46" s="23">
        <v>44531</v>
      </c>
      <c r="D46" t="s">
        <v>23</v>
      </c>
      <c r="E46" t="s">
        <v>24</v>
      </c>
      <c r="F46" t="s">
        <v>55</v>
      </c>
      <c r="G46" t="s">
        <v>274</v>
      </c>
      <c r="H46" t="s">
        <v>260</v>
      </c>
      <c r="I46" s="3">
        <v>4</v>
      </c>
      <c r="K46" t="s">
        <v>58</v>
      </c>
      <c r="L46" t="s">
        <v>273</v>
      </c>
      <c r="M46" t="s">
        <v>277</v>
      </c>
      <c r="N46">
        <v>1</v>
      </c>
      <c r="O46" t="s">
        <v>59</v>
      </c>
      <c r="R46" t="s">
        <v>60</v>
      </c>
      <c r="U46" s="4">
        <f>VLOOKUP(D46,Onderhoudsbeurten!$A$2:$D$6,4,1)</f>
        <v>1</v>
      </c>
      <c r="V46" s="6">
        <f t="shared" si="1"/>
        <v>1</v>
      </c>
    </row>
    <row r="47" spans="1:22" x14ac:dyDescent="0.25">
      <c r="A47" t="s">
        <v>278</v>
      </c>
      <c r="B47" t="s">
        <v>279</v>
      </c>
      <c r="C47" s="23">
        <v>44531</v>
      </c>
      <c r="D47" t="s">
        <v>23</v>
      </c>
      <c r="E47" t="s">
        <v>24</v>
      </c>
      <c r="F47" t="s">
        <v>55</v>
      </c>
      <c r="G47" t="s">
        <v>280</v>
      </c>
      <c r="H47" t="s">
        <v>260</v>
      </c>
      <c r="I47" s="3">
        <v>5</v>
      </c>
      <c r="K47" t="s">
        <v>58</v>
      </c>
      <c r="L47" t="s">
        <v>279</v>
      </c>
      <c r="M47" t="s">
        <v>281</v>
      </c>
      <c r="N47">
        <v>1</v>
      </c>
      <c r="O47" t="s">
        <v>59</v>
      </c>
      <c r="P47" t="s">
        <v>72</v>
      </c>
      <c r="R47" t="s">
        <v>263</v>
      </c>
      <c r="S47" t="s">
        <v>282</v>
      </c>
      <c r="U47" s="4">
        <f>VLOOKUP(D47,Onderhoudsbeurten!$A$2:$D$6,4,1)</f>
        <v>1</v>
      </c>
      <c r="V47" s="6">
        <f t="shared" si="1"/>
        <v>1</v>
      </c>
    </row>
    <row r="48" spans="1:22" x14ac:dyDescent="0.25">
      <c r="A48" t="s">
        <v>283</v>
      </c>
      <c r="B48" t="s">
        <v>279</v>
      </c>
      <c r="C48" s="23">
        <v>44531</v>
      </c>
      <c r="D48" t="s">
        <v>23</v>
      </c>
      <c r="E48" t="s">
        <v>24</v>
      </c>
      <c r="F48" t="s">
        <v>55</v>
      </c>
      <c r="G48" t="s">
        <v>280</v>
      </c>
      <c r="H48" t="s">
        <v>260</v>
      </c>
      <c r="I48" s="3">
        <v>5</v>
      </c>
      <c r="K48" t="s">
        <v>58</v>
      </c>
      <c r="L48" t="s">
        <v>279</v>
      </c>
      <c r="M48" t="s">
        <v>281</v>
      </c>
      <c r="N48">
        <v>1</v>
      </c>
      <c r="O48" t="s">
        <v>59</v>
      </c>
      <c r="P48" t="s">
        <v>72</v>
      </c>
      <c r="R48" t="s">
        <v>263</v>
      </c>
      <c r="S48" t="s">
        <v>282</v>
      </c>
      <c r="U48" s="4">
        <f>VLOOKUP(D48,Onderhoudsbeurten!$A$2:$D$6,4,1)</f>
        <v>1</v>
      </c>
      <c r="V48" s="6">
        <f t="shared" si="1"/>
        <v>1</v>
      </c>
    </row>
    <row r="49" spans="1:22" x14ac:dyDescent="0.25">
      <c r="A49" t="s">
        <v>284</v>
      </c>
      <c r="B49" t="s">
        <v>285</v>
      </c>
      <c r="C49" s="23">
        <v>44531</v>
      </c>
      <c r="D49" t="s">
        <v>23</v>
      </c>
      <c r="E49" t="s">
        <v>24</v>
      </c>
      <c r="F49" t="s">
        <v>55</v>
      </c>
      <c r="G49" t="s">
        <v>280</v>
      </c>
      <c r="H49" t="s">
        <v>260</v>
      </c>
      <c r="I49" s="3">
        <v>5</v>
      </c>
      <c r="K49" t="s">
        <v>58</v>
      </c>
      <c r="L49" t="s">
        <v>285</v>
      </c>
      <c r="M49" t="s">
        <v>286</v>
      </c>
      <c r="N49">
        <v>1</v>
      </c>
      <c r="O49" t="s">
        <v>59</v>
      </c>
      <c r="P49" t="s">
        <v>72</v>
      </c>
      <c r="R49" t="s">
        <v>263</v>
      </c>
      <c r="S49" t="s">
        <v>287</v>
      </c>
      <c r="U49" s="4">
        <f>VLOOKUP(D49,Onderhoudsbeurten!$A$2:$D$6,4,1)</f>
        <v>1</v>
      </c>
      <c r="V49" s="6">
        <f t="shared" si="1"/>
        <v>1</v>
      </c>
    </row>
    <row r="50" spans="1:22" x14ac:dyDescent="0.25">
      <c r="A50" t="s">
        <v>288</v>
      </c>
      <c r="B50" t="s">
        <v>285</v>
      </c>
      <c r="C50" s="23">
        <v>44531</v>
      </c>
      <c r="D50" t="s">
        <v>23</v>
      </c>
      <c r="E50" t="s">
        <v>24</v>
      </c>
      <c r="F50" t="s">
        <v>55</v>
      </c>
      <c r="G50" t="s">
        <v>280</v>
      </c>
      <c r="H50" t="s">
        <v>260</v>
      </c>
      <c r="I50" s="3">
        <v>5</v>
      </c>
      <c r="K50" t="s">
        <v>58</v>
      </c>
      <c r="L50" t="s">
        <v>285</v>
      </c>
      <c r="M50" t="s">
        <v>286</v>
      </c>
      <c r="N50">
        <v>1</v>
      </c>
      <c r="O50" t="s">
        <v>59</v>
      </c>
      <c r="P50" t="s">
        <v>72</v>
      </c>
      <c r="R50" t="s">
        <v>263</v>
      </c>
      <c r="S50" t="s">
        <v>287</v>
      </c>
      <c r="U50" s="4">
        <f>VLOOKUP(D50,Onderhoudsbeurten!$A$2:$D$6,4,1)</f>
        <v>1</v>
      </c>
      <c r="V50" s="6">
        <f t="shared" si="1"/>
        <v>1</v>
      </c>
    </row>
    <row r="51" spans="1:22" x14ac:dyDescent="0.25">
      <c r="A51" t="s">
        <v>289</v>
      </c>
      <c r="B51" t="s">
        <v>290</v>
      </c>
      <c r="C51" s="23">
        <v>44531</v>
      </c>
      <c r="D51" t="s">
        <v>23</v>
      </c>
      <c r="E51" t="s">
        <v>24</v>
      </c>
      <c r="F51" t="s">
        <v>55</v>
      </c>
      <c r="G51" t="s">
        <v>280</v>
      </c>
      <c r="H51" t="s">
        <v>260</v>
      </c>
      <c r="I51" s="3">
        <v>5</v>
      </c>
      <c r="K51" t="s">
        <v>58</v>
      </c>
      <c r="L51" t="s">
        <v>290</v>
      </c>
      <c r="M51" t="s">
        <v>291</v>
      </c>
      <c r="N51">
        <v>1</v>
      </c>
      <c r="O51" t="s">
        <v>59</v>
      </c>
      <c r="P51" t="s">
        <v>72</v>
      </c>
      <c r="R51" t="s">
        <v>263</v>
      </c>
      <c r="S51" t="s">
        <v>287</v>
      </c>
      <c r="U51" s="4">
        <f>VLOOKUP(D51,Onderhoudsbeurten!$A$2:$D$6,4,1)</f>
        <v>1</v>
      </c>
      <c r="V51" s="6">
        <f t="shared" si="1"/>
        <v>1</v>
      </c>
    </row>
    <row r="52" spans="1:22" x14ac:dyDescent="0.25">
      <c r="A52" t="s">
        <v>292</v>
      </c>
      <c r="B52" t="s">
        <v>290</v>
      </c>
      <c r="C52" s="23">
        <v>44531</v>
      </c>
      <c r="D52" t="s">
        <v>23</v>
      </c>
      <c r="E52" t="s">
        <v>24</v>
      </c>
      <c r="F52" t="s">
        <v>55</v>
      </c>
      <c r="G52" t="s">
        <v>280</v>
      </c>
      <c r="H52" t="s">
        <v>260</v>
      </c>
      <c r="I52" s="3">
        <v>5</v>
      </c>
      <c r="K52" t="s">
        <v>58</v>
      </c>
      <c r="L52" t="s">
        <v>290</v>
      </c>
      <c r="M52" t="s">
        <v>293</v>
      </c>
      <c r="N52">
        <v>1</v>
      </c>
      <c r="O52" t="s">
        <v>59</v>
      </c>
      <c r="P52" t="s">
        <v>72</v>
      </c>
      <c r="R52" t="s">
        <v>263</v>
      </c>
      <c r="S52" t="s">
        <v>287</v>
      </c>
      <c r="U52" s="4">
        <f>VLOOKUP(D52,Onderhoudsbeurten!$A$2:$D$6,4,1)</f>
        <v>1</v>
      </c>
      <c r="V52" s="6">
        <f t="shared" si="1"/>
        <v>1</v>
      </c>
    </row>
    <row r="53" spans="1:22" x14ac:dyDescent="0.25">
      <c r="A53" t="s">
        <v>294</v>
      </c>
      <c r="B53" t="s">
        <v>295</v>
      </c>
      <c r="C53" s="23">
        <v>44531</v>
      </c>
      <c r="D53" t="s">
        <v>23</v>
      </c>
      <c r="E53" t="s">
        <v>24</v>
      </c>
      <c r="F53" t="s">
        <v>55</v>
      </c>
      <c r="G53" t="s">
        <v>280</v>
      </c>
      <c r="H53" t="s">
        <v>260</v>
      </c>
      <c r="I53" s="3">
        <v>5</v>
      </c>
      <c r="K53" t="s">
        <v>58</v>
      </c>
      <c r="L53" t="s">
        <v>295</v>
      </c>
      <c r="N53">
        <v>1</v>
      </c>
      <c r="O53" t="s">
        <v>59</v>
      </c>
      <c r="P53" t="s">
        <v>72</v>
      </c>
      <c r="R53" t="s">
        <v>296</v>
      </c>
      <c r="S53" t="s">
        <v>297</v>
      </c>
      <c r="U53" s="4">
        <f>VLOOKUP(D53,Onderhoudsbeurten!$A$2:$D$6,4,1)</f>
        <v>1</v>
      </c>
      <c r="V53" s="6">
        <f t="shared" si="1"/>
        <v>1</v>
      </c>
    </row>
    <row r="54" spans="1:22" x14ac:dyDescent="0.25">
      <c r="A54" t="s">
        <v>298</v>
      </c>
      <c r="B54" t="s">
        <v>299</v>
      </c>
      <c r="C54" s="23">
        <v>44531</v>
      </c>
      <c r="D54" t="s">
        <v>23</v>
      </c>
      <c r="E54" t="s">
        <v>24</v>
      </c>
      <c r="F54" t="s">
        <v>55</v>
      </c>
      <c r="G54" t="s">
        <v>280</v>
      </c>
      <c r="H54" t="s">
        <v>260</v>
      </c>
      <c r="I54" s="3">
        <v>5</v>
      </c>
      <c r="K54" t="s">
        <v>58</v>
      </c>
      <c r="L54" t="s">
        <v>299</v>
      </c>
      <c r="M54" t="s">
        <v>300</v>
      </c>
      <c r="N54">
        <v>1</v>
      </c>
      <c r="O54" t="s">
        <v>59</v>
      </c>
      <c r="P54" t="s">
        <v>72</v>
      </c>
      <c r="R54" t="s">
        <v>73</v>
      </c>
      <c r="S54" t="s">
        <v>301</v>
      </c>
      <c r="T54" s="9" t="s">
        <v>302</v>
      </c>
      <c r="U54" s="4">
        <f>VLOOKUP(D54,Onderhoudsbeurten!$A$2:$D$6,4,1)</f>
        <v>1</v>
      </c>
      <c r="V54" s="6">
        <f t="shared" si="1"/>
        <v>1</v>
      </c>
    </row>
    <row r="55" spans="1:22" x14ac:dyDescent="0.25">
      <c r="A55" t="s">
        <v>303</v>
      </c>
      <c r="B55" t="s">
        <v>304</v>
      </c>
      <c r="C55" s="23">
        <v>44531</v>
      </c>
      <c r="D55" t="s">
        <v>23</v>
      </c>
      <c r="E55" t="s">
        <v>24</v>
      </c>
      <c r="F55" t="s">
        <v>55</v>
      </c>
      <c r="G55" t="s">
        <v>305</v>
      </c>
      <c r="H55" t="s">
        <v>260</v>
      </c>
      <c r="I55" s="3">
        <v>5</v>
      </c>
      <c r="J55" t="s">
        <v>306</v>
      </c>
      <c r="K55" t="s">
        <v>58</v>
      </c>
      <c r="L55" t="s">
        <v>304</v>
      </c>
      <c r="M55" t="s">
        <v>307</v>
      </c>
      <c r="N55">
        <v>1</v>
      </c>
      <c r="O55" t="s">
        <v>59</v>
      </c>
      <c r="P55" t="s">
        <v>72</v>
      </c>
      <c r="R55" t="s">
        <v>308</v>
      </c>
      <c r="S55" t="s">
        <v>309</v>
      </c>
      <c r="U55" s="4">
        <f>VLOOKUP(D55,Onderhoudsbeurten!$A$2:$D$6,4,1)</f>
        <v>1</v>
      </c>
      <c r="V55" s="6">
        <f t="shared" si="1"/>
        <v>1</v>
      </c>
    </row>
    <row r="56" spans="1:22" x14ac:dyDescent="0.25">
      <c r="A56" t="s">
        <v>310</v>
      </c>
      <c r="B56" t="s">
        <v>311</v>
      </c>
      <c r="C56" s="23">
        <v>44256</v>
      </c>
      <c r="D56" t="s">
        <v>23</v>
      </c>
      <c r="E56" t="s">
        <v>24</v>
      </c>
      <c r="F56" t="s">
        <v>55</v>
      </c>
      <c r="G56" t="s">
        <v>312</v>
      </c>
      <c r="H56" t="s">
        <v>313</v>
      </c>
      <c r="I56" s="3">
        <v>0</v>
      </c>
      <c r="K56" t="s">
        <v>58</v>
      </c>
      <c r="L56" t="s">
        <v>311</v>
      </c>
      <c r="N56">
        <v>1</v>
      </c>
      <c r="O56" t="s">
        <v>59</v>
      </c>
      <c r="R56" t="s">
        <v>60</v>
      </c>
      <c r="S56" t="s">
        <v>314</v>
      </c>
      <c r="T56" s="9" t="s">
        <v>315</v>
      </c>
      <c r="U56" s="4">
        <f>VLOOKUP(D56,Onderhoudsbeurten!$A$2:$D$6,4,1)</f>
        <v>1</v>
      </c>
      <c r="V56" s="6">
        <f t="shared" si="1"/>
        <v>1</v>
      </c>
    </row>
    <row r="57" spans="1:22" x14ac:dyDescent="0.25">
      <c r="A57" t="s">
        <v>316</v>
      </c>
      <c r="B57" t="s">
        <v>317</v>
      </c>
      <c r="C57" s="23">
        <v>44256</v>
      </c>
      <c r="D57" t="s">
        <v>23</v>
      </c>
      <c r="E57" t="s">
        <v>24</v>
      </c>
      <c r="F57" t="s">
        <v>55</v>
      </c>
      <c r="G57" t="s">
        <v>318</v>
      </c>
      <c r="H57" t="s">
        <v>313</v>
      </c>
      <c r="I57" s="3">
        <v>0</v>
      </c>
      <c r="J57" t="s">
        <v>318</v>
      </c>
      <c r="K57" t="s">
        <v>58</v>
      </c>
      <c r="L57" t="s">
        <v>317</v>
      </c>
      <c r="M57" t="s">
        <v>319</v>
      </c>
      <c r="N57">
        <v>1</v>
      </c>
      <c r="O57" t="s">
        <v>59</v>
      </c>
      <c r="R57" t="s">
        <v>60</v>
      </c>
      <c r="S57" t="s">
        <v>320</v>
      </c>
      <c r="U57" s="4">
        <f>VLOOKUP(D57,Onderhoudsbeurten!$A$2:$D$6,4,1)</f>
        <v>1</v>
      </c>
      <c r="V57" s="6">
        <f t="shared" si="1"/>
        <v>1</v>
      </c>
    </row>
    <row r="58" spans="1:22" x14ac:dyDescent="0.25">
      <c r="A58" t="s">
        <v>321</v>
      </c>
      <c r="B58" t="s">
        <v>322</v>
      </c>
      <c r="C58" s="23">
        <v>44256</v>
      </c>
      <c r="D58" t="s">
        <v>23</v>
      </c>
      <c r="E58" t="s">
        <v>24</v>
      </c>
      <c r="F58" t="s">
        <v>55</v>
      </c>
      <c r="G58" t="s">
        <v>318</v>
      </c>
      <c r="H58" t="s">
        <v>313</v>
      </c>
      <c r="I58" s="3">
        <v>0</v>
      </c>
      <c r="J58" t="s">
        <v>318</v>
      </c>
      <c r="K58" t="s">
        <v>58</v>
      </c>
      <c r="L58" t="s">
        <v>322</v>
      </c>
      <c r="M58" t="s">
        <v>319</v>
      </c>
      <c r="N58">
        <v>1</v>
      </c>
      <c r="O58" t="s">
        <v>59</v>
      </c>
      <c r="R58" t="s">
        <v>60</v>
      </c>
      <c r="S58" t="s">
        <v>323</v>
      </c>
      <c r="U58" s="4">
        <f>VLOOKUP(D58,Onderhoudsbeurten!$A$2:$D$6,4,1)</f>
        <v>1</v>
      </c>
      <c r="V58" s="6">
        <f t="shared" si="1"/>
        <v>1</v>
      </c>
    </row>
    <row r="59" spans="1:22" x14ac:dyDescent="0.25">
      <c r="A59" t="s">
        <v>324</v>
      </c>
      <c r="B59" t="s">
        <v>325</v>
      </c>
      <c r="C59" s="23">
        <v>44287</v>
      </c>
      <c r="D59" t="s">
        <v>23</v>
      </c>
      <c r="E59" t="s">
        <v>24</v>
      </c>
      <c r="F59" t="s">
        <v>55</v>
      </c>
      <c r="G59" t="s">
        <v>326</v>
      </c>
      <c r="H59" t="s">
        <v>327</v>
      </c>
      <c r="I59" s="3">
        <v>1</v>
      </c>
      <c r="J59" t="s">
        <v>328</v>
      </c>
      <c r="K59" t="s">
        <v>58</v>
      </c>
      <c r="L59" t="s">
        <v>325</v>
      </c>
      <c r="M59" t="s">
        <v>243</v>
      </c>
      <c r="N59">
        <v>1</v>
      </c>
      <c r="O59" t="s">
        <v>59</v>
      </c>
      <c r="P59" t="s">
        <v>329</v>
      </c>
      <c r="R59" t="s">
        <v>60</v>
      </c>
      <c r="S59" t="s">
        <v>330</v>
      </c>
      <c r="U59" s="4">
        <f>VLOOKUP(D59,Onderhoudsbeurten!$A$2:$D$6,4,1)</f>
        <v>1</v>
      </c>
      <c r="V59" s="6">
        <f t="shared" si="1"/>
        <v>1</v>
      </c>
    </row>
    <row r="60" spans="1:22" x14ac:dyDescent="0.25">
      <c r="A60" t="s">
        <v>331</v>
      </c>
      <c r="B60" t="s">
        <v>325</v>
      </c>
      <c r="C60" s="23">
        <v>44287</v>
      </c>
      <c r="D60" t="s">
        <v>23</v>
      </c>
      <c r="E60" t="s">
        <v>24</v>
      </c>
      <c r="F60" t="s">
        <v>55</v>
      </c>
      <c r="G60" t="s">
        <v>326</v>
      </c>
      <c r="H60" t="s">
        <v>327</v>
      </c>
      <c r="I60" s="3">
        <v>1</v>
      </c>
      <c r="J60" t="s">
        <v>332</v>
      </c>
      <c r="K60" t="s">
        <v>58</v>
      </c>
      <c r="L60" t="s">
        <v>325</v>
      </c>
      <c r="M60" t="s">
        <v>243</v>
      </c>
      <c r="N60">
        <v>1</v>
      </c>
      <c r="O60" t="s">
        <v>59</v>
      </c>
      <c r="P60" t="s">
        <v>329</v>
      </c>
      <c r="R60" t="s">
        <v>60</v>
      </c>
      <c r="S60" t="s">
        <v>330</v>
      </c>
      <c r="U60" s="4">
        <f>VLOOKUP(D60,Onderhoudsbeurten!$A$2:$D$6,4,1)</f>
        <v>1</v>
      </c>
      <c r="V60" s="6">
        <f t="shared" si="1"/>
        <v>1</v>
      </c>
    </row>
    <row r="61" spans="1:22" x14ac:dyDescent="0.25">
      <c r="A61" t="s">
        <v>333</v>
      </c>
      <c r="B61" t="s">
        <v>54</v>
      </c>
      <c r="C61" s="23">
        <v>44256</v>
      </c>
      <c r="D61" t="s">
        <v>23</v>
      </c>
      <c r="E61" t="s">
        <v>24</v>
      </c>
      <c r="F61" t="s">
        <v>55</v>
      </c>
      <c r="G61" t="s">
        <v>334</v>
      </c>
      <c r="H61" t="s">
        <v>327</v>
      </c>
      <c r="I61" s="3">
        <v>1</v>
      </c>
      <c r="K61" t="s">
        <v>58</v>
      </c>
      <c r="L61" t="s">
        <v>54</v>
      </c>
      <c r="M61" t="s">
        <v>63</v>
      </c>
      <c r="N61">
        <v>1</v>
      </c>
      <c r="O61" t="s">
        <v>59</v>
      </c>
      <c r="R61" t="s">
        <v>60</v>
      </c>
      <c r="S61" t="s">
        <v>335</v>
      </c>
      <c r="T61" s="9" t="s">
        <v>336</v>
      </c>
      <c r="U61" s="4">
        <f>VLOOKUP(D61,Onderhoudsbeurten!$A$2:$D$6,4,1)</f>
        <v>1</v>
      </c>
      <c r="V61" s="6">
        <f t="shared" si="1"/>
        <v>1</v>
      </c>
    </row>
    <row r="62" spans="1:22" x14ac:dyDescent="0.25">
      <c r="A62" t="s">
        <v>337</v>
      </c>
      <c r="B62" t="s">
        <v>338</v>
      </c>
      <c r="C62" s="23">
        <v>44228</v>
      </c>
      <c r="D62" t="s">
        <v>23</v>
      </c>
      <c r="E62" t="s">
        <v>24</v>
      </c>
      <c r="F62" t="s">
        <v>55</v>
      </c>
      <c r="G62" t="s">
        <v>339</v>
      </c>
      <c r="H62" t="s">
        <v>340</v>
      </c>
      <c r="I62" s="3">
        <v>0</v>
      </c>
      <c r="J62" t="s">
        <v>341</v>
      </c>
      <c r="K62" t="s">
        <v>58</v>
      </c>
      <c r="L62" t="s">
        <v>338</v>
      </c>
      <c r="N62">
        <v>1</v>
      </c>
      <c r="O62" t="s">
        <v>59</v>
      </c>
      <c r="P62" t="s">
        <v>72</v>
      </c>
      <c r="U62" s="4">
        <f>VLOOKUP(D62,Onderhoudsbeurten!$A$2:$D$6,4,1)</f>
        <v>1</v>
      </c>
      <c r="V62" s="6">
        <f t="shared" si="1"/>
        <v>1</v>
      </c>
    </row>
    <row r="63" spans="1:22" x14ac:dyDescent="0.25">
      <c r="A63" t="s">
        <v>342</v>
      </c>
      <c r="B63" t="s">
        <v>343</v>
      </c>
      <c r="C63" s="23">
        <v>44228</v>
      </c>
      <c r="D63" t="s">
        <v>23</v>
      </c>
      <c r="E63" t="s">
        <v>24</v>
      </c>
      <c r="F63" t="s">
        <v>55</v>
      </c>
      <c r="G63" t="s">
        <v>344</v>
      </c>
      <c r="H63" t="s">
        <v>340</v>
      </c>
      <c r="I63" s="3">
        <v>0</v>
      </c>
      <c r="J63" t="s">
        <v>345</v>
      </c>
      <c r="K63" t="s">
        <v>58</v>
      </c>
      <c r="L63" t="s">
        <v>343</v>
      </c>
      <c r="M63" t="s">
        <v>346</v>
      </c>
      <c r="N63">
        <v>1</v>
      </c>
      <c r="O63" t="s">
        <v>59</v>
      </c>
      <c r="P63" t="s">
        <v>72</v>
      </c>
      <c r="R63" t="s">
        <v>347</v>
      </c>
      <c r="S63" t="s">
        <v>348</v>
      </c>
      <c r="U63" s="4">
        <f>VLOOKUP(D63,Onderhoudsbeurten!$A$2:$D$6,4,1)</f>
        <v>1</v>
      </c>
      <c r="V63" s="6">
        <f t="shared" si="1"/>
        <v>1</v>
      </c>
    </row>
    <row r="64" spans="1:22" x14ac:dyDescent="0.25">
      <c r="A64" t="s">
        <v>349</v>
      </c>
      <c r="B64" t="s">
        <v>350</v>
      </c>
      <c r="C64" s="23">
        <v>44228</v>
      </c>
      <c r="D64" t="s">
        <v>23</v>
      </c>
      <c r="E64" t="s">
        <v>24</v>
      </c>
      <c r="F64" t="s">
        <v>55</v>
      </c>
      <c r="G64" t="s">
        <v>351</v>
      </c>
      <c r="H64" t="s">
        <v>340</v>
      </c>
      <c r="I64" s="3">
        <v>0</v>
      </c>
      <c r="J64" t="s">
        <v>352</v>
      </c>
      <c r="K64" t="s">
        <v>58</v>
      </c>
      <c r="L64" t="s">
        <v>350</v>
      </c>
      <c r="M64" t="s">
        <v>353</v>
      </c>
      <c r="N64">
        <v>1</v>
      </c>
      <c r="O64" t="s">
        <v>59</v>
      </c>
      <c r="P64" t="s">
        <v>72</v>
      </c>
      <c r="R64" t="s">
        <v>347</v>
      </c>
      <c r="S64" t="s">
        <v>348</v>
      </c>
      <c r="T64" s="9">
        <v>26482007</v>
      </c>
      <c r="U64" s="4">
        <f>VLOOKUP(D64,Onderhoudsbeurten!$A$2:$D$6,4,1)</f>
        <v>1</v>
      </c>
      <c r="V64" s="6">
        <f t="shared" si="1"/>
        <v>1</v>
      </c>
    </row>
    <row r="65" spans="1:22" x14ac:dyDescent="0.25">
      <c r="A65" t="s">
        <v>354</v>
      </c>
      <c r="B65" t="s">
        <v>355</v>
      </c>
      <c r="C65" s="23">
        <v>44228</v>
      </c>
      <c r="D65" t="s">
        <v>23</v>
      </c>
      <c r="E65" t="s">
        <v>24</v>
      </c>
      <c r="F65" t="s">
        <v>55</v>
      </c>
      <c r="G65" t="s">
        <v>356</v>
      </c>
      <c r="H65" t="s">
        <v>340</v>
      </c>
      <c r="I65" s="3">
        <v>0</v>
      </c>
      <c r="J65" t="s">
        <v>357</v>
      </c>
      <c r="K65" t="s">
        <v>58</v>
      </c>
      <c r="L65" t="s">
        <v>355</v>
      </c>
      <c r="M65" t="s">
        <v>358</v>
      </c>
      <c r="N65">
        <v>1</v>
      </c>
      <c r="O65" t="s">
        <v>59</v>
      </c>
      <c r="P65" t="s">
        <v>72</v>
      </c>
      <c r="R65" t="s">
        <v>347</v>
      </c>
      <c r="S65" t="s">
        <v>359</v>
      </c>
      <c r="T65" s="9">
        <v>662704959</v>
      </c>
      <c r="U65" s="4">
        <f>VLOOKUP(D65,Onderhoudsbeurten!$A$2:$D$6,4,1)</f>
        <v>1</v>
      </c>
      <c r="V65" s="6">
        <f t="shared" si="1"/>
        <v>1</v>
      </c>
    </row>
    <row r="66" spans="1:22" x14ac:dyDescent="0.25">
      <c r="A66" t="s">
        <v>360</v>
      </c>
      <c r="B66" t="s">
        <v>355</v>
      </c>
      <c r="C66" s="23">
        <v>44228</v>
      </c>
      <c r="D66" t="s">
        <v>23</v>
      </c>
      <c r="E66" t="s">
        <v>24</v>
      </c>
      <c r="F66" t="s">
        <v>55</v>
      </c>
      <c r="G66" t="s">
        <v>356</v>
      </c>
      <c r="H66" t="s">
        <v>340</v>
      </c>
      <c r="I66" s="3">
        <v>0</v>
      </c>
      <c r="J66" t="s">
        <v>357</v>
      </c>
      <c r="K66" t="s">
        <v>58</v>
      </c>
      <c r="L66" t="s">
        <v>355</v>
      </c>
      <c r="M66" t="s">
        <v>358</v>
      </c>
      <c r="N66">
        <v>1</v>
      </c>
      <c r="O66" t="s">
        <v>59</v>
      </c>
      <c r="P66" t="s">
        <v>72</v>
      </c>
      <c r="R66" t="s">
        <v>347</v>
      </c>
      <c r="S66" t="s">
        <v>359</v>
      </c>
      <c r="T66" s="9">
        <v>26488166</v>
      </c>
      <c r="U66" s="4">
        <f>VLOOKUP(D66,Onderhoudsbeurten!$A$2:$D$6,4,1)</f>
        <v>1</v>
      </c>
      <c r="V66" s="6">
        <f t="shared" ref="V66:V97" si="2">U66*N66</f>
        <v>1</v>
      </c>
    </row>
    <row r="67" spans="1:22" x14ac:dyDescent="0.25">
      <c r="A67" t="s">
        <v>361</v>
      </c>
      <c r="B67" t="s">
        <v>362</v>
      </c>
      <c r="C67" s="23">
        <v>44228</v>
      </c>
      <c r="D67" t="s">
        <v>23</v>
      </c>
      <c r="E67" t="s">
        <v>24</v>
      </c>
      <c r="F67" t="s">
        <v>55</v>
      </c>
      <c r="H67" t="s">
        <v>340</v>
      </c>
      <c r="I67" s="3">
        <v>5</v>
      </c>
      <c r="J67" t="s">
        <v>363</v>
      </c>
      <c r="K67" t="s">
        <v>58</v>
      </c>
      <c r="L67" t="s">
        <v>362</v>
      </c>
      <c r="M67" t="s">
        <v>364</v>
      </c>
      <c r="N67">
        <v>1</v>
      </c>
      <c r="O67" t="s">
        <v>59</v>
      </c>
      <c r="P67" t="s">
        <v>72</v>
      </c>
      <c r="R67" t="s">
        <v>347</v>
      </c>
      <c r="S67" t="s">
        <v>365</v>
      </c>
      <c r="T67" s="9">
        <v>662703297</v>
      </c>
      <c r="U67" s="4">
        <f>VLOOKUP(D67,Onderhoudsbeurten!$A$2:$D$6,4,1)</f>
        <v>1</v>
      </c>
      <c r="V67" s="6">
        <f t="shared" si="2"/>
        <v>1</v>
      </c>
    </row>
    <row r="68" spans="1:22" x14ac:dyDescent="0.25">
      <c r="A68" t="s">
        <v>366</v>
      </c>
      <c r="B68" t="s">
        <v>362</v>
      </c>
      <c r="C68" s="23">
        <v>44228</v>
      </c>
      <c r="D68" t="s">
        <v>23</v>
      </c>
      <c r="E68" t="s">
        <v>24</v>
      </c>
      <c r="F68" t="s">
        <v>55</v>
      </c>
      <c r="G68" t="s">
        <v>367</v>
      </c>
      <c r="H68" t="s">
        <v>340</v>
      </c>
      <c r="I68" s="3">
        <v>5</v>
      </c>
      <c r="J68" t="s">
        <v>368</v>
      </c>
      <c r="K68" t="s">
        <v>58</v>
      </c>
      <c r="L68" t="s">
        <v>362</v>
      </c>
      <c r="M68" t="s">
        <v>369</v>
      </c>
      <c r="N68">
        <v>1</v>
      </c>
      <c r="O68" t="s">
        <v>59</v>
      </c>
      <c r="P68" t="s">
        <v>72</v>
      </c>
      <c r="R68" t="s">
        <v>347</v>
      </c>
      <c r="S68" t="s">
        <v>365</v>
      </c>
      <c r="T68" s="9">
        <v>31003</v>
      </c>
      <c r="U68" s="4">
        <f>VLOOKUP(D68,Onderhoudsbeurten!$A$2:$D$6,4,1)</f>
        <v>1</v>
      </c>
      <c r="V68" s="6">
        <f t="shared" si="2"/>
        <v>1</v>
      </c>
    </row>
    <row r="69" spans="1:22" x14ac:dyDescent="0.25">
      <c r="A69" t="s">
        <v>370</v>
      </c>
      <c r="B69" t="s">
        <v>371</v>
      </c>
      <c r="C69" s="23">
        <v>44228</v>
      </c>
      <c r="D69" t="s">
        <v>23</v>
      </c>
      <c r="E69" t="s">
        <v>24</v>
      </c>
      <c r="F69" t="s">
        <v>55</v>
      </c>
      <c r="H69" t="s">
        <v>340</v>
      </c>
      <c r="I69" s="3">
        <v>4</v>
      </c>
      <c r="K69" t="s">
        <v>58</v>
      </c>
      <c r="L69" t="s">
        <v>371</v>
      </c>
      <c r="M69" t="s">
        <v>372</v>
      </c>
      <c r="N69">
        <v>1</v>
      </c>
      <c r="O69" t="s">
        <v>59</v>
      </c>
      <c r="P69" t="s">
        <v>72</v>
      </c>
      <c r="R69" t="s">
        <v>347</v>
      </c>
      <c r="S69" t="s">
        <v>373</v>
      </c>
      <c r="U69" s="4">
        <f>VLOOKUP(D69,Onderhoudsbeurten!$A$2:$D$6,4,1)</f>
        <v>1</v>
      </c>
      <c r="V69" s="6">
        <f t="shared" si="2"/>
        <v>1</v>
      </c>
    </row>
    <row r="70" spans="1:22" x14ac:dyDescent="0.25">
      <c r="A70" t="s">
        <v>374</v>
      </c>
      <c r="B70" t="s">
        <v>371</v>
      </c>
      <c r="C70" s="23">
        <v>44228</v>
      </c>
      <c r="D70" t="s">
        <v>23</v>
      </c>
      <c r="E70" t="s">
        <v>24</v>
      </c>
      <c r="F70" t="s">
        <v>55</v>
      </c>
      <c r="H70" t="s">
        <v>340</v>
      </c>
      <c r="I70" s="3">
        <v>4</v>
      </c>
      <c r="K70" t="s">
        <v>58</v>
      </c>
      <c r="L70" t="s">
        <v>371</v>
      </c>
      <c r="M70" t="s">
        <v>375</v>
      </c>
      <c r="N70">
        <v>1</v>
      </c>
      <c r="O70" t="s">
        <v>59</v>
      </c>
      <c r="P70" t="s">
        <v>72</v>
      </c>
      <c r="R70" t="s">
        <v>347</v>
      </c>
      <c r="S70" t="s">
        <v>373</v>
      </c>
      <c r="U70" s="4">
        <f>VLOOKUP(D70,Onderhoudsbeurten!$A$2:$D$6,4,1)</f>
        <v>1</v>
      </c>
      <c r="V70" s="6">
        <f t="shared" si="2"/>
        <v>1</v>
      </c>
    </row>
    <row r="71" spans="1:22" x14ac:dyDescent="0.25">
      <c r="A71" t="s">
        <v>376</v>
      </c>
      <c r="B71" t="s">
        <v>377</v>
      </c>
      <c r="C71" s="23">
        <v>44228</v>
      </c>
      <c r="D71" t="s">
        <v>23</v>
      </c>
      <c r="E71" t="s">
        <v>24</v>
      </c>
      <c r="F71" t="s">
        <v>55</v>
      </c>
      <c r="H71" t="s">
        <v>340</v>
      </c>
      <c r="I71" s="3">
        <v>4</v>
      </c>
      <c r="J71" t="s">
        <v>378</v>
      </c>
      <c r="K71" t="s">
        <v>58</v>
      </c>
      <c r="L71" t="s">
        <v>377</v>
      </c>
      <c r="M71" t="s">
        <v>379</v>
      </c>
      <c r="N71">
        <v>1</v>
      </c>
      <c r="O71" t="s">
        <v>59</v>
      </c>
      <c r="P71" t="s">
        <v>72</v>
      </c>
      <c r="R71" t="s">
        <v>347</v>
      </c>
      <c r="U71" s="4">
        <f>VLOOKUP(D71,Onderhoudsbeurten!$A$2:$D$6,4,1)</f>
        <v>1</v>
      </c>
      <c r="V71" s="6">
        <f t="shared" si="2"/>
        <v>1</v>
      </c>
    </row>
    <row r="72" spans="1:22" x14ac:dyDescent="0.25">
      <c r="A72" t="s">
        <v>380</v>
      </c>
      <c r="B72" t="s">
        <v>377</v>
      </c>
      <c r="C72" s="23">
        <v>44228</v>
      </c>
      <c r="D72" t="s">
        <v>23</v>
      </c>
      <c r="E72" t="s">
        <v>24</v>
      </c>
      <c r="F72" t="s">
        <v>55</v>
      </c>
      <c r="H72" t="s">
        <v>340</v>
      </c>
      <c r="I72" s="3">
        <v>4</v>
      </c>
      <c r="J72" t="s">
        <v>381</v>
      </c>
      <c r="K72" t="s">
        <v>58</v>
      </c>
      <c r="L72" t="s">
        <v>377</v>
      </c>
      <c r="M72" t="s">
        <v>382</v>
      </c>
      <c r="N72">
        <v>1</v>
      </c>
      <c r="O72" t="s">
        <v>59</v>
      </c>
      <c r="P72" t="s">
        <v>72</v>
      </c>
      <c r="R72" t="s">
        <v>347</v>
      </c>
      <c r="U72" s="4">
        <f>VLOOKUP(D72,Onderhoudsbeurten!$A$2:$D$6,4,1)</f>
        <v>1</v>
      </c>
      <c r="V72" s="6">
        <f t="shared" si="2"/>
        <v>1</v>
      </c>
    </row>
    <row r="73" spans="1:22" x14ac:dyDescent="0.25">
      <c r="A73" t="s">
        <v>383</v>
      </c>
      <c r="B73" t="s">
        <v>384</v>
      </c>
      <c r="C73" s="23">
        <v>44228</v>
      </c>
      <c r="D73" t="s">
        <v>23</v>
      </c>
      <c r="E73" t="s">
        <v>24</v>
      </c>
      <c r="F73" t="s">
        <v>55</v>
      </c>
      <c r="H73" t="s">
        <v>340</v>
      </c>
      <c r="I73" s="3">
        <v>4</v>
      </c>
      <c r="K73" t="s">
        <v>58</v>
      </c>
      <c r="L73" t="s">
        <v>384</v>
      </c>
      <c r="M73" t="s">
        <v>385</v>
      </c>
      <c r="N73">
        <v>1</v>
      </c>
      <c r="O73" t="s">
        <v>59</v>
      </c>
      <c r="P73" t="s">
        <v>72</v>
      </c>
      <c r="R73" t="s">
        <v>347</v>
      </c>
      <c r="S73" t="s">
        <v>386</v>
      </c>
      <c r="U73" s="4">
        <f>VLOOKUP(D73,Onderhoudsbeurten!$A$2:$D$6,4,1)</f>
        <v>1</v>
      </c>
      <c r="V73" s="6">
        <f t="shared" si="2"/>
        <v>1</v>
      </c>
    </row>
    <row r="74" spans="1:22" x14ac:dyDescent="0.25">
      <c r="A74" t="s">
        <v>387</v>
      </c>
      <c r="B74" t="s">
        <v>384</v>
      </c>
      <c r="C74" s="23">
        <v>44228</v>
      </c>
      <c r="D74" t="s">
        <v>23</v>
      </c>
      <c r="E74" t="s">
        <v>24</v>
      </c>
      <c r="F74" t="s">
        <v>55</v>
      </c>
      <c r="H74" t="s">
        <v>340</v>
      </c>
      <c r="I74" s="3">
        <v>4</v>
      </c>
      <c r="K74" t="s">
        <v>58</v>
      </c>
      <c r="L74" t="s">
        <v>384</v>
      </c>
      <c r="M74" t="s">
        <v>385</v>
      </c>
      <c r="N74">
        <v>1</v>
      </c>
      <c r="O74" t="s">
        <v>59</v>
      </c>
      <c r="P74" t="s">
        <v>72</v>
      </c>
      <c r="R74" t="s">
        <v>388</v>
      </c>
      <c r="T74" s="9">
        <v>663202242</v>
      </c>
      <c r="U74" s="4">
        <f>VLOOKUP(D74,Onderhoudsbeurten!$A$2:$D$6,4,1)</f>
        <v>1</v>
      </c>
      <c r="V74" s="6">
        <f t="shared" si="2"/>
        <v>1</v>
      </c>
    </row>
    <row r="75" spans="1:22" x14ac:dyDescent="0.25">
      <c r="A75" t="s">
        <v>389</v>
      </c>
      <c r="B75" t="s">
        <v>390</v>
      </c>
      <c r="C75" s="23">
        <v>44228</v>
      </c>
      <c r="D75" t="s">
        <v>23</v>
      </c>
      <c r="E75" t="s">
        <v>24</v>
      </c>
      <c r="F75" t="s">
        <v>55</v>
      </c>
      <c r="H75" t="s">
        <v>340</v>
      </c>
      <c r="I75" s="3">
        <v>4</v>
      </c>
      <c r="K75" t="s">
        <v>58</v>
      </c>
      <c r="L75" t="s">
        <v>390</v>
      </c>
      <c r="M75" t="s">
        <v>391</v>
      </c>
      <c r="N75">
        <v>1</v>
      </c>
      <c r="O75" t="s">
        <v>59</v>
      </c>
      <c r="P75" t="s">
        <v>72</v>
      </c>
      <c r="R75" t="s">
        <v>73</v>
      </c>
      <c r="S75" t="s">
        <v>392</v>
      </c>
      <c r="T75" s="9">
        <v>41026</v>
      </c>
      <c r="U75" s="4">
        <f>VLOOKUP(D75,Onderhoudsbeurten!$A$2:$D$6,4,1)</f>
        <v>1</v>
      </c>
      <c r="V75" s="6">
        <f t="shared" si="2"/>
        <v>1</v>
      </c>
    </row>
    <row r="76" spans="1:22" x14ac:dyDescent="0.25">
      <c r="A76" t="s">
        <v>393</v>
      </c>
      <c r="B76" t="s">
        <v>394</v>
      </c>
      <c r="C76" s="23">
        <v>44228</v>
      </c>
      <c r="D76" t="s">
        <v>23</v>
      </c>
      <c r="E76" t="s">
        <v>24</v>
      </c>
      <c r="F76" t="s">
        <v>55</v>
      </c>
      <c r="H76" t="s">
        <v>340</v>
      </c>
      <c r="I76" s="3">
        <v>4</v>
      </c>
      <c r="K76" t="s">
        <v>58</v>
      </c>
      <c r="L76" t="s">
        <v>394</v>
      </c>
      <c r="M76" t="s">
        <v>395</v>
      </c>
      <c r="N76">
        <v>1</v>
      </c>
      <c r="O76" t="s">
        <v>59</v>
      </c>
      <c r="P76" t="s">
        <v>72</v>
      </c>
      <c r="R76" t="s">
        <v>190</v>
      </c>
      <c r="S76" t="s">
        <v>396</v>
      </c>
      <c r="T76" s="9">
        <v>41511</v>
      </c>
      <c r="U76" s="4">
        <f>VLOOKUP(D76,Onderhoudsbeurten!$A$2:$D$6,4,1)</f>
        <v>1</v>
      </c>
      <c r="V76" s="6">
        <f t="shared" si="2"/>
        <v>1</v>
      </c>
    </row>
    <row r="77" spans="1:22" x14ac:dyDescent="0.25">
      <c r="A77" t="s">
        <v>397</v>
      </c>
      <c r="B77" t="s">
        <v>398</v>
      </c>
      <c r="C77" s="23">
        <v>44228</v>
      </c>
      <c r="D77" t="s">
        <v>23</v>
      </c>
      <c r="E77" t="s">
        <v>24</v>
      </c>
      <c r="F77" t="s">
        <v>55</v>
      </c>
      <c r="H77" t="s">
        <v>340</v>
      </c>
      <c r="I77" s="3">
        <v>4</v>
      </c>
      <c r="K77" t="s">
        <v>58</v>
      </c>
      <c r="L77" t="s">
        <v>398</v>
      </c>
      <c r="M77" t="s">
        <v>399</v>
      </c>
      <c r="N77">
        <v>1</v>
      </c>
      <c r="O77" t="s">
        <v>59</v>
      </c>
      <c r="P77" t="s">
        <v>72</v>
      </c>
      <c r="R77" t="s">
        <v>60</v>
      </c>
      <c r="S77" t="s">
        <v>400</v>
      </c>
      <c r="U77" s="4">
        <f>VLOOKUP(D77,Onderhoudsbeurten!$A$2:$D$6,4,1)</f>
        <v>1</v>
      </c>
      <c r="V77" s="6">
        <f t="shared" si="2"/>
        <v>1</v>
      </c>
    </row>
    <row r="78" spans="1:22" x14ac:dyDescent="0.25">
      <c r="A78" t="s">
        <v>401</v>
      </c>
      <c r="B78" t="s">
        <v>402</v>
      </c>
      <c r="C78" s="23">
        <v>44228</v>
      </c>
      <c r="D78" t="s">
        <v>23</v>
      </c>
      <c r="E78" t="s">
        <v>24</v>
      </c>
      <c r="F78" t="s">
        <v>55</v>
      </c>
      <c r="H78" t="s">
        <v>340</v>
      </c>
      <c r="I78" s="3">
        <v>4</v>
      </c>
      <c r="K78" t="s">
        <v>86</v>
      </c>
      <c r="L78" t="s">
        <v>402</v>
      </c>
      <c r="M78" t="s">
        <v>403</v>
      </c>
      <c r="N78">
        <v>1</v>
      </c>
      <c r="O78" t="s">
        <v>59</v>
      </c>
      <c r="P78" t="s">
        <v>72</v>
      </c>
      <c r="U78" s="4">
        <f>VLOOKUP(D78,Onderhoudsbeurten!$A$2:$D$6,4,1)</f>
        <v>1</v>
      </c>
      <c r="V78" s="6">
        <f t="shared" si="2"/>
        <v>1</v>
      </c>
    </row>
    <row r="79" spans="1:22" x14ac:dyDescent="0.25">
      <c r="A79" t="s">
        <v>404</v>
      </c>
      <c r="B79" t="s">
        <v>402</v>
      </c>
      <c r="C79" s="23">
        <v>44228</v>
      </c>
      <c r="D79" t="s">
        <v>23</v>
      </c>
      <c r="E79" t="s">
        <v>24</v>
      </c>
      <c r="F79" t="s">
        <v>55</v>
      </c>
      <c r="H79" t="s">
        <v>340</v>
      </c>
      <c r="I79" s="3">
        <v>4</v>
      </c>
      <c r="K79" t="s">
        <v>86</v>
      </c>
      <c r="L79" t="s">
        <v>402</v>
      </c>
      <c r="M79" t="s">
        <v>403</v>
      </c>
      <c r="N79">
        <v>1</v>
      </c>
      <c r="O79" t="s">
        <v>59</v>
      </c>
      <c r="P79" t="s">
        <v>72</v>
      </c>
      <c r="U79" s="4">
        <f>VLOOKUP(D79,Onderhoudsbeurten!$A$2:$D$6,4,1)</f>
        <v>1</v>
      </c>
      <c r="V79" s="6">
        <f t="shared" si="2"/>
        <v>1</v>
      </c>
    </row>
    <row r="80" spans="1:22" x14ac:dyDescent="0.25">
      <c r="A80" t="s">
        <v>405</v>
      </c>
      <c r="B80" t="s">
        <v>406</v>
      </c>
      <c r="C80" s="23">
        <v>44228</v>
      </c>
      <c r="D80" t="s">
        <v>23</v>
      </c>
      <c r="E80" t="s">
        <v>24</v>
      </c>
      <c r="F80" t="s">
        <v>55</v>
      </c>
      <c r="H80" t="s">
        <v>340</v>
      </c>
      <c r="I80" s="3">
        <v>4</v>
      </c>
      <c r="K80" t="s">
        <v>58</v>
      </c>
      <c r="L80" t="s">
        <v>406</v>
      </c>
      <c r="M80" t="s">
        <v>407</v>
      </c>
      <c r="N80">
        <v>1</v>
      </c>
      <c r="O80" t="s">
        <v>59</v>
      </c>
      <c r="P80" t="s">
        <v>72</v>
      </c>
      <c r="U80" s="4">
        <f>VLOOKUP(D80,Onderhoudsbeurten!$A$2:$D$6,4,1)</f>
        <v>1</v>
      </c>
      <c r="V80" s="6">
        <f t="shared" si="2"/>
        <v>1</v>
      </c>
    </row>
    <row r="81" spans="1:22" x14ac:dyDescent="0.25">
      <c r="A81" t="s">
        <v>408</v>
      </c>
      <c r="B81" t="s">
        <v>409</v>
      </c>
      <c r="C81" s="23">
        <v>44228</v>
      </c>
      <c r="D81" t="s">
        <v>23</v>
      </c>
      <c r="E81" t="s">
        <v>24</v>
      </c>
      <c r="F81" t="s">
        <v>55</v>
      </c>
      <c r="H81" t="s">
        <v>340</v>
      </c>
      <c r="I81" s="3">
        <v>4</v>
      </c>
      <c r="K81" t="s">
        <v>58</v>
      </c>
      <c r="L81" t="s">
        <v>409</v>
      </c>
      <c r="M81" t="s">
        <v>410</v>
      </c>
      <c r="N81">
        <v>1</v>
      </c>
      <c r="O81" t="s">
        <v>59</v>
      </c>
      <c r="R81" t="s">
        <v>347</v>
      </c>
      <c r="S81" t="s">
        <v>411</v>
      </c>
      <c r="T81" s="9">
        <v>1686411602</v>
      </c>
      <c r="U81" s="4">
        <f>VLOOKUP(D81,Onderhoudsbeurten!$A$2:$D$6,4,1)</f>
        <v>1</v>
      </c>
      <c r="V81" s="6">
        <f t="shared" si="2"/>
        <v>1</v>
      </c>
    </row>
    <row r="82" spans="1:22" x14ac:dyDescent="0.25">
      <c r="A82" t="s">
        <v>412</v>
      </c>
      <c r="B82" t="s">
        <v>413</v>
      </c>
      <c r="C82" s="23">
        <v>44228</v>
      </c>
      <c r="D82" t="s">
        <v>23</v>
      </c>
      <c r="E82" t="s">
        <v>24</v>
      </c>
      <c r="F82" t="s">
        <v>55</v>
      </c>
      <c r="H82" t="s">
        <v>340</v>
      </c>
      <c r="I82" s="3">
        <v>4</v>
      </c>
      <c r="K82" t="s">
        <v>58</v>
      </c>
      <c r="L82" t="s">
        <v>413</v>
      </c>
      <c r="M82" t="s">
        <v>414</v>
      </c>
      <c r="N82">
        <v>1</v>
      </c>
      <c r="O82" t="s">
        <v>59</v>
      </c>
      <c r="R82" t="s">
        <v>347</v>
      </c>
      <c r="S82" t="s">
        <v>415</v>
      </c>
      <c r="T82" s="9">
        <v>1686800074</v>
      </c>
      <c r="U82" s="4">
        <f>VLOOKUP(D82,Onderhoudsbeurten!$A$2:$D$6,4,1)</f>
        <v>1</v>
      </c>
      <c r="V82" s="6">
        <f t="shared" si="2"/>
        <v>1</v>
      </c>
    </row>
    <row r="83" spans="1:22" x14ac:dyDescent="0.25">
      <c r="A83" t="s">
        <v>416</v>
      </c>
      <c r="B83" t="s">
        <v>390</v>
      </c>
      <c r="C83" s="23">
        <v>44228</v>
      </c>
      <c r="D83" t="s">
        <v>23</v>
      </c>
      <c r="E83" t="s">
        <v>24</v>
      </c>
      <c r="F83" t="s">
        <v>55</v>
      </c>
      <c r="G83" t="s">
        <v>417</v>
      </c>
      <c r="H83" t="s">
        <v>340</v>
      </c>
      <c r="I83" s="3">
        <v>7</v>
      </c>
      <c r="J83" t="s">
        <v>418</v>
      </c>
      <c r="K83" t="s">
        <v>86</v>
      </c>
      <c r="L83" t="s">
        <v>390</v>
      </c>
      <c r="M83" t="s">
        <v>419</v>
      </c>
      <c r="N83">
        <v>1</v>
      </c>
      <c r="O83" t="s">
        <v>59</v>
      </c>
      <c r="Q83" s="9" t="s">
        <v>420</v>
      </c>
      <c r="R83" t="s">
        <v>73</v>
      </c>
      <c r="S83" t="s">
        <v>421</v>
      </c>
      <c r="U83" s="4">
        <f>VLOOKUP(D83,Onderhoudsbeurten!$A$2:$D$6,4,1)</f>
        <v>1</v>
      </c>
      <c r="V83" s="6">
        <f t="shared" si="2"/>
        <v>1</v>
      </c>
    </row>
    <row r="84" spans="1:22" x14ac:dyDescent="0.25">
      <c r="A84" t="s">
        <v>422</v>
      </c>
      <c r="B84" t="s">
        <v>423</v>
      </c>
      <c r="C84" s="23">
        <v>44228</v>
      </c>
      <c r="D84" t="s">
        <v>23</v>
      </c>
      <c r="E84" t="s">
        <v>24</v>
      </c>
      <c r="F84" t="s">
        <v>55</v>
      </c>
      <c r="H84" t="s">
        <v>340</v>
      </c>
      <c r="I84" s="3">
        <v>11</v>
      </c>
      <c r="K84" t="s">
        <v>58</v>
      </c>
      <c r="L84" t="s">
        <v>423</v>
      </c>
      <c r="M84" t="s">
        <v>424</v>
      </c>
      <c r="N84">
        <v>1</v>
      </c>
      <c r="O84" t="s">
        <v>59</v>
      </c>
      <c r="P84" t="s">
        <v>72</v>
      </c>
      <c r="R84" t="s">
        <v>263</v>
      </c>
      <c r="S84" t="s">
        <v>425</v>
      </c>
      <c r="T84" s="9">
        <v>20203</v>
      </c>
      <c r="U84" s="4">
        <f>VLOOKUP(D84,Onderhoudsbeurten!$A$2:$D$6,4,1)</f>
        <v>1</v>
      </c>
      <c r="V84" s="6">
        <f t="shared" si="2"/>
        <v>1</v>
      </c>
    </row>
    <row r="85" spans="1:22" x14ac:dyDescent="0.25">
      <c r="A85" t="s">
        <v>426</v>
      </c>
      <c r="B85" t="s">
        <v>423</v>
      </c>
      <c r="C85" s="23">
        <v>44228</v>
      </c>
      <c r="D85" t="s">
        <v>23</v>
      </c>
      <c r="E85" t="s">
        <v>24</v>
      </c>
      <c r="F85" t="s">
        <v>55</v>
      </c>
      <c r="H85" t="s">
        <v>340</v>
      </c>
      <c r="I85" s="3">
        <v>11</v>
      </c>
      <c r="K85" t="s">
        <v>58</v>
      </c>
      <c r="L85" t="s">
        <v>423</v>
      </c>
      <c r="M85" t="s">
        <v>427</v>
      </c>
      <c r="N85">
        <v>1</v>
      </c>
      <c r="O85" t="s">
        <v>59</v>
      </c>
      <c r="P85" t="s">
        <v>72</v>
      </c>
      <c r="R85" t="s">
        <v>263</v>
      </c>
      <c r="S85" t="s">
        <v>425</v>
      </c>
      <c r="U85" s="4">
        <f>VLOOKUP(D85,Onderhoudsbeurten!$A$2:$D$6,4,1)</f>
        <v>1</v>
      </c>
      <c r="V85" s="6">
        <f t="shared" si="2"/>
        <v>1</v>
      </c>
    </row>
    <row r="86" spans="1:22" x14ac:dyDescent="0.25">
      <c r="A86" t="s">
        <v>428</v>
      </c>
      <c r="B86" t="s">
        <v>423</v>
      </c>
      <c r="C86" s="23">
        <v>44228</v>
      </c>
      <c r="D86" t="s">
        <v>23</v>
      </c>
      <c r="E86" t="s">
        <v>24</v>
      </c>
      <c r="F86" t="s">
        <v>55</v>
      </c>
      <c r="H86" t="s">
        <v>340</v>
      </c>
      <c r="I86" s="3">
        <v>11</v>
      </c>
      <c r="K86" t="s">
        <v>58</v>
      </c>
      <c r="L86" t="s">
        <v>423</v>
      </c>
      <c r="M86" t="s">
        <v>429</v>
      </c>
      <c r="N86">
        <v>1</v>
      </c>
      <c r="O86" t="s">
        <v>59</v>
      </c>
      <c r="P86" t="s">
        <v>72</v>
      </c>
      <c r="R86" t="s">
        <v>263</v>
      </c>
      <c r="S86" t="s">
        <v>425</v>
      </c>
      <c r="T86" s="9">
        <v>1888807</v>
      </c>
      <c r="U86" s="4">
        <f>VLOOKUP(D86,Onderhoudsbeurten!$A$2:$D$6,4,1)</f>
        <v>1</v>
      </c>
      <c r="V86" s="6">
        <f t="shared" si="2"/>
        <v>1</v>
      </c>
    </row>
    <row r="87" spans="1:22" x14ac:dyDescent="0.25">
      <c r="A87" t="s">
        <v>430</v>
      </c>
      <c r="B87" t="s">
        <v>423</v>
      </c>
      <c r="C87" s="23">
        <v>44228</v>
      </c>
      <c r="D87" t="s">
        <v>23</v>
      </c>
      <c r="E87" t="s">
        <v>24</v>
      </c>
      <c r="F87" t="s">
        <v>55</v>
      </c>
      <c r="H87" t="s">
        <v>340</v>
      </c>
      <c r="I87" s="3">
        <v>11</v>
      </c>
      <c r="K87" t="s">
        <v>58</v>
      </c>
      <c r="L87" t="s">
        <v>423</v>
      </c>
      <c r="M87" t="s">
        <v>431</v>
      </c>
      <c r="N87">
        <v>1</v>
      </c>
      <c r="O87" t="s">
        <v>59</v>
      </c>
      <c r="P87" t="s">
        <v>72</v>
      </c>
      <c r="R87" t="s">
        <v>263</v>
      </c>
      <c r="S87" t="s">
        <v>425</v>
      </c>
      <c r="T87" s="9">
        <v>20204</v>
      </c>
      <c r="U87" s="4">
        <f>VLOOKUP(D87,Onderhoudsbeurten!$A$2:$D$6,4,1)</f>
        <v>1</v>
      </c>
      <c r="V87" s="6">
        <f t="shared" si="2"/>
        <v>1</v>
      </c>
    </row>
    <row r="88" spans="1:22" x14ac:dyDescent="0.25">
      <c r="A88" t="s">
        <v>432</v>
      </c>
      <c r="B88" t="s">
        <v>433</v>
      </c>
      <c r="C88" s="23">
        <v>44228</v>
      </c>
      <c r="D88" t="s">
        <v>23</v>
      </c>
      <c r="E88" t="s">
        <v>24</v>
      </c>
      <c r="F88" t="s">
        <v>55</v>
      </c>
      <c r="G88" t="s">
        <v>434</v>
      </c>
      <c r="H88" t="s">
        <v>340</v>
      </c>
      <c r="I88" s="3">
        <v>11</v>
      </c>
      <c r="K88" t="s">
        <v>58</v>
      </c>
      <c r="L88" t="s">
        <v>433</v>
      </c>
      <c r="M88" t="s">
        <v>435</v>
      </c>
      <c r="N88">
        <v>1</v>
      </c>
      <c r="O88" t="s">
        <v>59</v>
      </c>
      <c r="P88" t="s">
        <v>72</v>
      </c>
      <c r="R88" t="s">
        <v>347</v>
      </c>
      <c r="S88" t="s">
        <v>436</v>
      </c>
      <c r="T88" s="9">
        <v>1264901670</v>
      </c>
      <c r="U88" s="4">
        <f>VLOOKUP(D88,Onderhoudsbeurten!$A$2:$D$6,4,1)</f>
        <v>1</v>
      </c>
      <c r="V88" s="6">
        <f t="shared" si="2"/>
        <v>1</v>
      </c>
    </row>
    <row r="89" spans="1:22" x14ac:dyDescent="0.25">
      <c r="A89" t="s">
        <v>437</v>
      </c>
      <c r="B89" t="s">
        <v>433</v>
      </c>
      <c r="C89" s="23">
        <v>44228</v>
      </c>
      <c r="D89" t="s">
        <v>23</v>
      </c>
      <c r="E89" t="s">
        <v>24</v>
      </c>
      <c r="F89" t="s">
        <v>55</v>
      </c>
      <c r="H89" t="s">
        <v>340</v>
      </c>
      <c r="I89" s="3">
        <v>11</v>
      </c>
      <c r="K89" t="s">
        <v>58</v>
      </c>
      <c r="L89" t="s">
        <v>433</v>
      </c>
      <c r="M89" t="s">
        <v>438</v>
      </c>
      <c r="N89">
        <v>1</v>
      </c>
      <c r="O89" t="s">
        <v>59</v>
      </c>
      <c r="P89" t="s">
        <v>72</v>
      </c>
      <c r="R89" t="s">
        <v>347</v>
      </c>
      <c r="S89" t="s">
        <v>436</v>
      </c>
      <c r="T89" s="9">
        <v>1264901669</v>
      </c>
      <c r="U89" s="4">
        <f>VLOOKUP(D89,Onderhoudsbeurten!$A$2:$D$6,4,1)</f>
        <v>1</v>
      </c>
      <c r="V89" s="6">
        <f t="shared" si="2"/>
        <v>1</v>
      </c>
    </row>
    <row r="90" spans="1:22" x14ac:dyDescent="0.25">
      <c r="A90" t="s">
        <v>439</v>
      </c>
      <c r="B90" t="s">
        <v>440</v>
      </c>
      <c r="C90" s="23">
        <v>44228</v>
      </c>
      <c r="D90" t="s">
        <v>23</v>
      </c>
      <c r="E90" t="s">
        <v>24</v>
      </c>
      <c r="F90" t="s">
        <v>55</v>
      </c>
      <c r="G90" t="s">
        <v>441</v>
      </c>
      <c r="H90" t="s">
        <v>340</v>
      </c>
      <c r="I90" s="3">
        <v>11</v>
      </c>
      <c r="K90" t="s">
        <v>58</v>
      </c>
      <c r="L90" t="s">
        <v>440</v>
      </c>
      <c r="N90">
        <v>1</v>
      </c>
      <c r="O90" t="s">
        <v>59</v>
      </c>
      <c r="P90" t="s">
        <v>72</v>
      </c>
      <c r="R90" t="s">
        <v>263</v>
      </c>
      <c r="S90" t="s">
        <v>442</v>
      </c>
      <c r="U90" s="4">
        <f>VLOOKUP(D90,Onderhoudsbeurten!$A$2:$D$6,4,1)</f>
        <v>1</v>
      </c>
      <c r="V90" s="6">
        <f t="shared" si="2"/>
        <v>1</v>
      </c>
    </row>
    <row r="91" spans="1:22" x14ac:dyDescent="0.25">
      <c r="A91" t="s">
        <v>443</v>
      </c>
      <c r="B91" t="s">
        <v>440</v>
      </c>
      <c r="C91" s="23">
        <v>44228</v>
      </c>
      <c r="D91" t="s">
        <v>23</v>
      </c>
      <c r="E91" t="s">
        <v>24</v>
      </c>
      <c r="F91" t="s">
        <v>55</v>
      </c>
      <c r="G91" t="s">
        <v>444</v>
      </c>
      <c r="H91" t="s">
        <v>340</v>
      </c>
      <c r="I91" s="3">
        <v>11</v>
      </c>
      <c r="K91" t="s">
        <v>58</v>
      </c>
      <c r="L91" t="s">
        <v>440</v>
      </c>
      <c r="M91" t="s">
        <v>445</v>
      </c>
      <c r="N91">
        <v>1</v>
      </c>
      <c r="O91" t="s">
        <v>59</v>
      </c>
      <c r="P91" t="s">
        <v>72</v>
      </c>
      <c r="R91" t="s">
        <v>263</v>
      </c>
      <c r="S91" t="s">
        <v>442</v>
      </c>
      <c r="U91" s="4">
        <f>VLOOKUP(D91,Onderhoudsbeurten!$A$2:$D$6,4,1)</f>
        <v>1</v>
      </c>
      <c r="V91" s="6">
        <f t="shared" si="2"/>
        <v>1</v>
      </c>
    </row>
    <row r="92" spans="1:22" x14ac:dyDescent="0.25">
      <c r="A92" t="s">
        <v>446</v>
      </c>
      <c r="B92" t="s">
        <v>447</v>
      </c>
      <c r="C92" s="23">
        <v>44228</v>
      </c>
      <c r="D92" t="s">
        <v>23</v>
      </c>
      <c r="E92" t="s">
        <v>24</v>
      </c>
      <c r="F92" t="s">
        <v>55</v>
      </c>
      <c r="H92" t="s">
        <v>340</v>
      </c>
      <c r="I92" s="3">
        <v>11</v>
      </c>
      <c r="J92" t="s">
        <v>368</v>
      </c>
      <c r="K92" t="s">
        <v>58</v>
      </c>
      <c r="L92" t="s">
        <v>447</v>
      </c>
      <c r="M92" t="s">
        <v>448</v>
      </c>
      <c r="N92">
        <v>1</v>
      </c>
      <c r="O92" t="s">
        <v>59</v>
      </c>
      <c r="P92" t="s">
        <v>72</v>
      </c>
      <c r="S92" t="s">
        <v>449</v>
      </c>
      <c r="T92" s="9" t="s">
        <v>450</v>
      </c>
      <c r="U92" s="4">
        <f>VLOOKUP(D92,Onderhoudsbeurten!$A$2:$D$6,4,1)</f>
        <v>1</v>
      </c>
      <c r="V92" s="6">
        <f t="shared" si="2"/>
        <v>1</v>
      </c>
    </row>
    <row r="93" spans="1:22" x14ac:dyDescent="0.25">
      <c r="A93" t="s">
        <v>451</v>
      </c>
      <c r="B93" t="s">
        <v>447</v>
      </c>
      <c r="C93" s="23">
        <v>44228</v>
      </c>
      <c r="D93" t="s">
        <v>23</v>
      </c>
      <c r="E93" t="s">
        <v>24</v>
      </c>
      <c r="F93" t="s">
        <v>55</v>
      </c>
      <c r="H93" t="s">
        <v>340</v>
      </c>
      <c r="I93" s="3">
        <v>11</v>
      </c>
      <c r="K93" t="s">
        <v>58</v>
      </c>
      <c r="L93" t="s">
        <v>447</v>
      </c>
      <c r="M93" t="s">
        <v>452</v>
      </c>
      <c r="N93">
        <v>1</v>
      </c>
      <c r="O93" t="s">
        <v>59</v>
      </c>
      <c r="P93" t="s">
        <v>72</v>
      </c>
      <c r="R93" t="s">
        <v>263</v>
      </c>
      <c r="S93" t="s">
        <v>453</v>
      </c>
      <c r="T93" s="9">
        <v>11113503</v>
      </c>
      <c r="U93" s="4">
        <f>VLOOKUP(D93,Onderhoudsbeurten!$A$2:$D$6,4,1)</f>
        <v>1</v>
      </c>
      <c r="V93" s="6">
        <f t="shared" si="2"/>
        <v>1</v>
      </c>
    </row>
    <row r="94" spans="1:22" x14ac:dyDescent="0.25">
      <c r="A94" t="s">
        <v>454</v>
      </c>
      <c r="B94" t="s">
        <v>455</v>
      </c>
      <c r="C94" s="23">
        <v>44228</v>
      </c>
      <c r="D94" t="s">
        <v>23</v>
      </c>
      <c r="E94" t="s">
        <v>24</v>
      </c>
      <c r="F94" t="s">
        <v>55</v>
      </c>
      <c r="G94" t="s">
        <v>456</v>
      </c>
      <c r="H94" t="s">
        <v>340</v>
      </c>
      <c r="I94" s="3">
        <v>11</v>
      </c>
      <c r="K94" t="s">
        <v>58</v>
      </c>
      <c r="L94" t="s">
        <v>455</v>
      </c>
      <c r="M94" t="s">
        <v>457</v>
      </c>
      <c r="N94">
        <v>1</v>
      </c>
      <c r="O94" t="s">
        <v>59</v>
      </c>
      <c r="P94" t="s">
        <v>72</v>
      </c>
      <c r="R94" t="s">
        <v>60</v>
      </c>
      <c r="S94" t="s">
        <v>458</v>
      </c>
      <c r="T94" s="9">
        <v>3904580</v>
      </c>
      <c r="U94" s="4">
        <f>VLOOKUP(D94,Onderhoudsbeurten!$A$2:$D$6,4,1)</f>
        <v>1</v>
      </c>
      <c r="V94" s="6">
        <f t="shared" si="2"/>
        <v>1</v>
      </c>
    </row>
    <row r="95" spans="1:22" x14ac:dyDescent="0.25">
      <c r="A95" t="s">
        <v>459</v>
      </c>
      <c r="B95" t="s">
        <v>460</v>
      </c>
      <c r="C95" s="23">
        <v>44228</v>
      </c>
      <c r="D95" t="s">
        <v>23</v>
      </c>
      <c r="E95" t="s">
        <v>24</v>
      </c>
      <c r="F95" t="s">
        <v>55</v>
      </c>
      <c r="H95" t="s">
        <v>340</v>
      </c>
      <c r="I95" s="3">
        <v>11</v>
      </c>
      <c r="K95" t="s">
        <v>58</v>
      </c>
      <c r="L95" t="s">
        <v>460</v>
      </c>
      <c r="M95" t="s">
        <v>461</v>
      </c>
      <c r="N95">
        <v>1</v>
      </c>
      <c r="O95" t="s">
        <v>59</v>
      </c>
      <c r="P95" t="s">
        <v>72</v>
      </c>
      <c r="R95" t="s">
        <v>60</v>
      </c>
      <c r="T95" s="9">
        <v>4900470</v>
      </c>
      <c r="U95" s="4">
        <f>VLOOKUP(D95,Onderhoudsbeurten!$A$2:$D$6,4,1)</f>
        <v>1</v>
      </c>
      <c r="V95" s="6">
        <f t="shared" si="2"/>
        <v>1</v>
      </c>
    </row>
    <row r="96" spans="1:22" x14ac:dyDescent="0.25">
      <c r="A96" t="s">
        <v>462</v>
      </c>
      <c r="B96" t="s">
        <v>463</v>
      </c>
      <c r="C96" s="23">
        <v>44228</v>
      </c>
      <c r="D96" t="s">
        <v>23</v>
      </c>
      <c r="E96" t="s">
        <v>24</v>
      </c>
      <c r="F96" t="s">
        <v>55</v>
      </c>
      <c r="H96" t="s">
        <v>340</v>
      </c>
      <c r="I96" s="3">
        <v>11</v>
      </c>
      <c r="K96" t="s">
        <v>58</v>
      </c>
      <c r="L96" t="s">
        <v>463</v>
      </c>
      <c r="N96">
        <v>1</v>
      </c>
      <c r="O96" t="s">
        <v>59</v>
      </c>
      <c r="P96" t="s">
        <v>72</v>
      </c>
      <c r="T96" s="9" t="s">
        <v>464</v>
      </c>
      <c r="U96" s="4">
        <f>VLOOKUP(D96,Onderhoudsbeurten!$A$2:$D$6,4,1)</f>
        <v>1</v>
      </c>
      <c r="V96" s="6">
        <f t="shared" si="2"/>
        <v>1</v>
      </c>
    </row>
    <row r="97" spans="1:22" x14ac:dyDescent="0.25">
      <c r="A97" t="s">
        <v>465</v>
      </c>
      <c r="B97" t="s">
        <v>447</v>
      </c>
      <c r="C97" s="23">
        <v>44228</v>
      </c>
      <c r="D97" t="s">
        <v>23</v>
      </c>
      <c r="E97" t="s">
        <v>24</v>
      </c>
      <c r="F97" t="s">
        <v>55</v>
      </c>
      <c r="H97" t="s">
        <v>340</v>
      </c>
      <c r="I97" s="3">
        <v>11</v>
      </c>
      <c r="J97" t="s">
        <v>363</v>
      </c>
      <c r="K97" t="s">
        <v>58</v>
      </c>
      <c r="L97" t="s">
        <v>447</v>
      </c>
      <c r="M97" t="s">
        <v>445</v>
      </c>
      <c r="N97">
        <v>1</v>
      </c>
      <c r="O97" t="s">
        <v>59</v>
      </c>
      <c r="P97" t="s">
        <v>72</v>
      </c>
      <c r="R97" t="s">
        <v>263</v>
      </c>
      <c r="T97" s="9" t="s">
        <v>466</v>
      </c>
      <c r="U97" s="4">
        <f>VLOOKUP(D97,Onderhoudsbeurten!$A$2:$D$6,4,1)</f>
        <v>1</v>
      </c>
      <c r="V97" s="6">
        <f t="shared" si="2"/>
        <v>1</v>
      </c>
    </row>
    <row r="98" spans="1:22" x14ac:dyDescent="0.25">
      <c r="A98" t="s">
        <v>467</v>
      </c>
      <c r="B98" t="s">
        <v>468</v>
      </c>
      <c r="C98" s="23">
        <v>44228</v>
      </c>
      <c r="D98" t="s">
        <v>23</v>
      </c>
      <c r="E98" t="s">
        <v>24</v>
      </c>
      <c r="F98" t="s">
        <v>55</v>
      </c>
      <c r="H98" t="s">
        <v>340</v>
      </c>
      <c r="I98" s="3">
        <v>11</v>
      </c>
      <c r="K98" t="s">
        <v>58</v>
      </c>
      <c r="L98" t="s">
        <v>468</v>
      </c>
      <c r="M98" t="s">
        <v>457</v>
      </c>
      <c r="N98">
        <v>1</v>
      </c>
      <c r="O98" t="s">
        <v>59</v>
      </c>
      <c r="P98" t="s">
        <v>72</v>
      </c>
      <c r="R98" t="s">
        <v>60</v>
      </c>
      <c r="S98" t="s">
        <v>469</v>
      </c>
      <c r="T98" s="9" t="s">
        <v>470</v>
      </c>
      <c r="U98" s="4">
        <f>VLOOKUP(D98,Onderhoudsbeurten!$A$2:$D$6,4,1)</f>
        <v>1</v>
      </c>
      <c r="V98" s="6">
        <f t="shared" ref="V98:V129" si="3">U98*N98</f>
        <v>1</v>
      </c>
    </row>
    <row r="99" spans="1:22" x14ac:dyDescent="0.25">
      <c r="A99" t="s">
        <v>471</v>
      </c>
      <c r="B99" t="s">
        <v>472</v>
      </c>
      <c r="C99" s="23">
        <v>44228</v>
      </c>
      <c r="D99" t="s">
        <v>23</v>
      </c>
      <c r="E99" t="s">
        <v>24</v>
      </c>
      <c r="F99" t="s">
        <v>55</v>
      </c>
      <c r="H99" t="s">
        <v>340</v>
      </c>
      <c r="I99" s="3">
        <v>11</v>
      </c>
      <c r="K99" t="s">
        <v>58</v>
      </c>
      <c r="L99" t="s">
        <v>472</v>
      </c>
      <c r="M99" t="s">
        <v>473</v>
      </c>
      <c r="N99">
        <v>1</v>
      </c>
      <c r="O99" t="s">
        <v>59</v>
      </c>
      <c r="P99" t="s">
        <v>72</v>
      </c>
      <c r="R99" t="s">
        <v>347</v>
      </c>
      <c r="S99" t="s">
        <v>474</v>
      </c>
      <c r="U99" s="4">
        <f>VLOOKUP(D99,Onderhoudsbeurten!$A$2:$D$6,4,1)</f>
        <v>1</v>
      </c>
      <c r="V99" s="6">
        <f t="shared" si="3"/>
        <v>1</v>
      </c>
    </row>
    <row r="100" spans="1:22" x14ac:dyDescent="0.25">
      <c r="A100" t="s">
        <v>475</v>
      </c>
      <c r="B100" t="s">
        <v>472</v>
      </c>
      <c r="C100" s="23">
        <v>44228</v>
      </c>
      <c r="D100" t="s">
        <v>23</v>
      </c>
      <c r="E100" t="s">
        <v>24</v>
      </c>
      <c r="F100" t="s">
        <v>55</v>
      </c>
      <c r="H100" t="s">
        <v>340</v>
      </c>
      <c r="I100" s="3">
        <v>11</v>
      </c>
      <c r="K100" t="s">
        <v>58</v>
      </c>
      <c r="L100" t="s">
        <v>472</v>
      </c>
      <c r="M100" t="s">
        <v>476</v>
      </c>
      <c r="N100">
        <v>1</v>
      </c>
      <c r="O100" t="s">
        <v>59</v>
      </c>
      <c r="P100" t="s">
        <v>72</v>
      </c>
      <c r="R100" t="s">
        <v>347</v>
      </c>
      <c r="S100" t="s">
        <v>474</v>
      </c>
      <c r="T100" s="9">
        <v>664108649</v>
      </c>
      <c r="U100" s="4">
        <f>VLOOKUP(D100,Onderhoudsbeurten!$A$2:$D$6,4,1)</f>
        <v>1</v>
      </c>
      <c r="V100" s="6">
        <f t="shared" si="3"/>
        <v>1</v>
      </c>
    </row>
    <row r="101" spans="1:22" x14ac:dyDescent="0.25">
      <c r="A101" t="s">
        <v>477</v>
      </c>
      <c r="B101" t="s">
        <v>478</v>
      </c>
      <c r="C101" s="23">
        <v>44228</v>
      </c>
      <c r="D101" t="s">
        <v>23</v>
      </c>
      <c r="E101" t="s">
        <v>24</v>
      </c>
      <c r="F101" t="s">
        <v>55</v>
      </c>
      <c r="H101" t="s">
        <v>340</v>
      </c>
      <c r="I101" s="3">
        <v>11</v>
      </c>
      <c r="K101" t="s">
        <v>58</v>
      </c>
      <c r="L101" t="s">
        <v>478</v>
      </c>
      <c r="M101" t="s">
        <v>479</v>
      </c>
      <c r="N101">
        <v>1</v>
      </c>
      <c r="O101" t="s">
        <v>59</v>
      </c>
      <c r="P101" t="s">
        <v>72</v>
      </c>
      <c r="R101" t="s">
        <v>60</v>
      </c>
      <c r="S101" t="s">
        <v>480</v>
      </c>
      <c r="T101" s="9">
        <v>3302473</v>
      </c>
      <c r="U101" s="4">
        <f>VLOOKUP(D101,Onderhoudsbeurten!$A$2:$D$6,4,1)</f>
        <v>1</v>
      </c>
      <c r="V101" s="6">
        <f t="shared" si="3"/>
        <v>1</v>
      </c>
    </row>
    <row r="102" spans="1:22" x14ac:dyDescent="0.25">
      <c r="A102" t="s">
        <v>481</v>
      </c>
      <c r="B102" t="s">
        <v>482</v>
      </c>
      <c r="C102" s="23">
        <v>44228</v>
      </c>
      <c r="D102" t="s">
        <v>23</v>
      </c>
      <c r="E102" t="s">
        <v>24</v>
      </c>
      <c r="F102" t="s">
        <v>55</v>
      </c>
      <c r="G102" t="s">
        <v>483</v>
      </c>
      <c r="H102" t="s">
        <v>340</v>
      </c>
      <c r="I102" s="3">
        <v>14</v>
      </c>
      <c r="K102" t="s">
        <v>58</v>
      </c>
      <c r="L102" t="s">
        <v>482</v>
      </c>
      <c r="M102" t="s">
        <v>484</v>
      </c>
      <c r="N102">
        <v>1</v>
      </c>
      <c r="O102" t="s">
        <v>59</v>
      </c>
      <c r="P102" t="s">
        <v>485</v>
      </c>
      <c r="Q102" s="9" t="s">
        <v>486</v>
      </c>
      <c r="R102" t="s">
        <v>347</v>
      </c>
      <c r="S102" t="s">
        <v>487</v>
      </c>
      <c r="T102" s="9">
        <v>12061768</v>
      </c>
      <c r="U102" s="4">
        <f>VLOOKUP(D102,Onderhoudsbeurten!$A$2:$D$6,4,1)</f>
        <v>1</v>
      </c>
      <c r="V102" s="6">
        <f t="shared" si="3"/>
        <v>1</v>
      </c>
    </row>
    <row r="103" spans="1:22" x14ac:dyDescent="0.25">
      <c r="A103" t="s">
        <v>488</v>
      </c>
      <c r="B103" t="s">
        <v>489</v>
      </c>
      <c r="C103" s="23">
        <v>44228</v>
      </c>
      <c r="D103" t="s">
        <v>23</v>
      </c>
      <c r="E103" t="s">
        <v>24</v>
      </c>
      <c r="F103" t="s">
        <v>55</v>
      </c>
      <c r="G103" t="s">
        <v>490</v>
      </c>
      <c r="H103" t="s">
        <v>340</v>
      </c>
      <c r="I103" s="3">
        <v>18</v>
      </c>
      <c r="J103">
        <v>156</v>
      </c>
      <c r="K103" t="s">
        <v>58</v>
      </c>
      <c r="L103" t="s">
        <v>489</v>
      </c>
      <c r="M103" t="s">
        <v>445</v>
      </c>
      <c r="N103">
        <v>1</v>
      </c>
      <c r="O103" t="s">
        <v>59</v>
      </c>
      <c r="P103" t="s">
        <v>72</v>
      </c>
      <c r="Q103" s="9" t="s">
        <v>491</v>
      </c>
      <c r="R103" t="s">
        <v>263</v>
      </c>
      <c r="S103" t="s">
        <v>492</v>
      </c>
      <c r="U103" s="4">
        <f>VLOOKUP(D103,Onderhoudsbeurten!$A$2:$D$6,4,1)</f>
        <v>1</v>
      </c>
      <c r="V103" s="6">
        <f t="shared" si="3"/>
        <v>1</v>
      </c>
    </row>
    <row r="104" spans="1:22" x14ac:dyDescent="0.25">
      <c r="A104" t="s">
        <v>493</v>
      </c>
      <c r="B104" t="s">
        <v>489</v>
      </c>
      <c r="C104" s="23">
        <v>44228</v>
      </c>
      <c r="D104" t="s">
        <v>23</v>
      </c>
      <c r="E104" t="s">
        <v>24</v>
      </c>
      <c r="F104" t="s">
        <v>55</v>
      </c>
      <c r="H104" t="s">
        <v>340</v>
      </c>
      <c r="I104" s="3">
        <v>18</v>
      </c>
      <c r="J104">
        <v>157</v>
      </c>
      <c r="K104" t="s">
        <v>58</v>
      </c>
      <c r="L104" t="s">
        <v>489</v>
      </c>
      <c r="M104" t="s">
        <v>448</v>
      </c>
      <c r="N104">
        <v>1</v>
      </c>
      <c r="O104" t="s">
        <v>59</v>
      </c>
      <c r="P104" t="s">
        <v>72</v>
      </c>
      <c r="R104" t="s">
        <v>263</v>
      </c>
      <c r="S104" t="s">
        <v>494</v>
      </c>
      <c r="T104" s="9">
        <v>1686205959</v>
      </c>
      <c r="U104" s="4">
        <f>VLOOKUP(D104,Onderhoudsbeurten!$A$2:$D$6,4,1)</f>
        <v>1</v>
      </c>
      <c r="V104" s="6">
        <f t="shared" si="3"/>
        <v>1</v>
      </c>
    </row>
    <row r="105" spans="1:22" x14ac:dyDescent="0.25">
      <c r="A105" t="s">
        <v>495</v>
      </c>
      <c r="B105" t="s">
        <v>496</v>
      </c>
      <c r="C105" s="23">
        <v>44228</v>
      </c>
      <c r="D105" t="s">
        <v>23</v>
      </c>
      <c r="E105" t="s">
        <v>24</v>
      </c>
      <c r="F105" t="s">
        <v>55</v>
      </c>
      <c r="G105" t="s">
        <v>490</v>
      </c>
      <c r="H105" t="s">
        <v>340</v>
      </c>
      <c r="I105" s="3">
        <v>18</v>
      </c>
      <c r="J105" t="s">
        <v>497</v>
      </c>
      <c r="K105" t="s">
        <v>58</v>
      </c>
      <c r="L105" t="s">
        <v>496</v>
      </c>
      <c r="M105" t="s">
        <v>498</v>
      </c>
      <c r="N105">
        <v>1</v>
      </c>
      <c r="O105" t="s">
        <v>59</v>
      </c>
      <c r="P105" t="s">
        <v>72</v>
      </c>
      <c r="Q105" s="9" t="s">
        <v>499</v>
      </c>
      <c r="R105" t="s">
        <v>500</v>
      </c>
      <c r="S105" t="s">
        <v>501</v>
      </c>
      <c r="U105" s="4">
        <f>VLOOKUP(D105,Onderhoudsbeurten!$A$2:$D$6,4,1)</f>
        <v>1</v>
      </c>
      <c r="V105" s="6">
        <f t="shared" si="3"/>
        <v>1</v>
      </c>
    </row>
    <row r="106" spans="1:22" x14ac:dyDescent="0.25">
      <c r="A106" t="s">
        <v>502</v>
      </c>
      <c r="B106" t="s">
        <v>503</v>
      </c>
      <c r="C106" s="23">
        <v>44228</v>
      </c>
      <c r="D106" t="s">
        <v>23</v>
      </c>
      <c r="E106" t="s">
        <v>24</v>
      </c>
      <c r="F106" t="s">
        <v>55</v>
      </c>
      <c r="H106" t="s">
        <v>340</v>
      </c>
      <c r="I106" s="3">
        <v>18</v>
      </c>
      <c r="K106" t="s">
        <v>58</v>
      </c>
      <c r="L106" t="s">
        <v>503</v>
      </c>
      <c r="M106" t="s">
        <v>504</v>
      </c>
      <c r="N106">
        <v>1</v>
      </c>
      <c r="O106" t="s">
        <v>59</v>
      </c>
      <c r="P106" t="s">
        <v>72</v>
      </c>
      <c r="R106" t="s">
        <v>505</v>
      </c>
      <c r="S106" t="s">
        <v>506</v>
      </c>
      <c r="U106" s="4">
        <f>VLOOKUP(D106,Onderhoudsbeurten!$A$2:$D$6,4,1)</f>
        <v>1</v>
      </c>
      <c r="V106" s="6">
        <f t="shared" si="3"/>
        <v>1</v>
      </c>
    </row>
    <row r="107" spans="1:22" x14ac:dyDescent="0.25">
      <c r="A107" t="s">
        <v>507</v>
      </c>
      <c r="B107" t="s">
        <v>496</v>
      </c>
      <c r="C107" s="23">
        <v>44228</v>
      </c>
      <c r="D107" t="s">
        <v>23</v>
      </c>
      <c r="E107" t="s">
        <v>24</v>
      </c>
      <c r="F107" t="s">
        <v>55</v>
      </c>
      <c r="H107" t="s">
        <v>340</v>
      </c>
      <c r="I107" s="3">
        <v>18</v>
      </c>
      <c r="J107" t="s">
        <v>508</v>
      </c>
      <c r="K107" t="s">
        <v>58</v>
      </c>
      <c r="L107" t="s">
        <v>496</v>
      </c>
      <c r="M107" t="s">
        <v>509</v>
      </c>
      <c r="N107">
        <v>1</v>
      </c>
      <c r="O107" t="s">
        <v>59</v>
      </c>
      <c r="P107" t="s">
        <v>72</v>
      </c>
      <c r="Q107" s="9" t="s">
        <v>510</v>
      </c>
      <c r="R107" t="s">
        <v>500</v>
      </c>
      <c r="S107" t="s">
        <v>501</v>
      </c>
      <c r="U107" s="4">
        <f>VLOOKUP(D107,Onderhoudsbeurten!$A$2:$D$6,4,1)</f>
        <v>1</v>
      </c>
      <c r="V107" s="6">
        <f t="shared" si="3"/>
        <v>1</v>
      </c>
    </row>
    <row r="108" spans="1:22" x14ac:dyDescent="0.25">
      <c r="A108" t="s">
        <v>511</v>
      </c>
      <c r="B108" t="s">
        <v>512</v>
      </c>
      <c r="C108" s="23">
        <v>44228</v>
      </c>
      <c r="D108" t="s">
        <v>23</v>
      </c>
      <c r="E108" t="s">
        <v>24</v>
      </c>
      <c r="F108" t="s">
        <v>55</v>
      </c>
      <c r="G108" t="s">
        <v>490</v>
      </c>
      <c r="H108" t="s">
        <v>340</v>
      </c>
      <c r="I108" s="3">
        <v>18</v>
      </c>
      <c r="J108" t="s">
        <v>513</v>
      </c>
      <c r="K108" t="s">
        <v>58</v>
      </c>
      <c r="L108" t="s">
        <v>512</v>
      </c>
      <c r="M108" t="s">
        <v>514</v>
      </c>
      <c r="N108">
        <v>1</v>
      </c>
      <c r="O108" t="s">
        <v>59</v>
      </c>
      <c r="P108" t="s">
        <v>72</v>
      </c>
      <c r="Q108" s="9" t="s">
        <v>515</v>
      </c>
      <c r="R108" t="s">
        <v>500</v>
      </c>
      <c r="S108" t="s">
        <v>501</v>
      </c>
      <c r="U108" s="4">
        <f>VLOOKUP(D108,Onderhoudsbeurten!$A$2:$D$6,4,1)</f>
        <v>1</v>
      </c>
      <c r="V108" s="6">
        <f t="shared" si="3"/>
        <v>1</v>
      </c>
    </row>
    <row r="109" spans="1:22" x14ac:dyDescent="0.25">
      <c r="A109" t="s">
        <v>516</v>
      </c>
      <c r="B109" t="s">
        <v>512</v>
      </c>
      <c r="C109" s="23">
        <v>44228</v>
      </c>
      <c r="D109" t="s">
        <v>23</v>
      </c>
      <c r="E109" t="s">
        <v>24</v>
      </c>
      <c r="F109" t="s">
        <v>55</v>
      </c>
      <c r="H109" t="s">
        <v>340</v>
      </c>
      <c r="I109" s="3">
        <v>18</v>
      </c>
      <c r="J109" t="s">
        <v>517</v>
      </c>
      <c r="K109" t="s">
        <v>58</v>
      </c>
      <c r="L109" t="s">
        <v>512</v>
      </c>
      <c r="M109" t="s">
        <v>518</v>
      </c>
      <c r="N109">
        <v>1</v>
      </c>
      <c r="O109" t="s">
        <v>59</v>
      </c>
      <c r="P109" t="s">
        <v>72</v>
      </c>
      <c r="Q109" s="9" t="s">
        <v>519</v>
      </c>
      <c r="R109" t="s">
        <v>500</v>
      </c>
      <c r="S109" t="s">
        <v>501</v>
      </c>
      <c r="U109" s="4">
        <f>VLOOKUP(D109,Onderhoudsbeurten!$A$2:$D$6,4,1)</f>
        <v>1</v>
      </c>
      <c r="V109" s="6">
        <f t="shared" si="3"/>
        <v>1</v>
      </c>
    </row>
    <row r="110" spans="1:22" x14ac:dyDescent="0.25">
      <c r="A110" t="s">
        <v>520</v>
      </c>
      <c r="B110" t="s">
        <v>521</v>
      </c>
      <c r="C110" s="23">
        <v>44228</v>
      </c>
      <c r="D110" t="s">
        <v>23</v>
      </c>
      <c r="E110" t="s">
        <v>24</v>
      </c>
      <c r="F110" t="s">
        <v>55</v>
      </c>
      <c r="G110" t="s">
        <v>522</v>
      </c>
      <c r="H110" t="s">
        <v>340</v>
      </c>
      <c r="I110" s="3">
        <v>18</v>
      </c>
      <c r="J110" t="s">
        <v>523</v>
      </c>
      <c r="K110" t="s">
        <v>58</v>
      </c>
      <c r="L110" t="s">
        <v>521</v>
      </c>
      <c r="M110" t="s">
        <v>484</v>
      </c>
      <c r="N110">
        <v>1</v>
      </c>
      <c r="O110" t="s">
        <v>59</v>
      </c>
      <c r="P110" t="s">
        <v>72</v>
      </c>
      <c r="Q110" s="9" t="s">
        <v>524</v>
      </c>
      <c r="R110" t="s">
        <v>500</v>
      </c>
      <c r="S110" t="s">
        <v>525</v>
      </c>
      <c r="U110" s="4">
        <f>VLOOKUP(D110,Onderhoudsbeurten!$A$2:$D$6,4,1)</f>
        <v>1</v>
      </c>
      <c r="V110" s="6">
        <f t="shared" si="3"/>
        <v>1</v>
      </c>
    </row>
    <row r="111" spans="1:22" x14ac:dyDescent="0.25">
      <c r="A111" t="s">
        <v>526</v>
      </c>
      <c r="B111" t="s">
        <v>521</v>
      </c>
      <c r="C111" s="23">
        <v>44228</v>
      </c>
      <c r="D111" t="s">
        <v>23</v>
      </c>
      <c r="E111" t="s">
        <v>24</v>
      </c>
      <c r="F111" t="s">
        <v>55</v>
      </c>
      <c r="G111" t="s">
        <v>490</v>
      </c>
      <c r="H111" t="s">
        <v>340</v>
      </c>
      <c r="I111" s="3">
        <v>18</v>
      </c>
      <c r="J111" t="s">
        <v>527</v>
      </c>
      <c r="K111" t="s">
        <v>58</v>
      </c>
      <c r="L111" t="s">
        <v>521</v>
      </c>
      <c r="M111" t="s">
        <v>528</v>
      </c>
      <c r="N111">
        <v>1</v>
      </c>
      <c r="O111" t="s">
        <v>59</v>
      </c>
      <c r="P111" t="s">
        <v>72</v>
      </c>
      <c r="Q111" s="9" t="s">
        <v>529</v>
      </c>
      <c r="R111" t="s">
        <v>500</v>
      </c>
      <c r="S111" t="s">
        <v>501</v>
      </c>
      <c r="U111" s="4">
        <f>VLOOKUP(D111,Onderhoudsbeurten!$A$2:$D$6,4,1)</f>
        <v>1</v>
      </c>
      <c r="V111" s="6">
        <f t="shared" si="3"/>
        <v>1</v>
      </c>
    </row>
    <row r="112" spans="1:22" x14ac:dyDescent="0.25">
      <c r="A112" t="s">
        <v>530</v>
      </c>
      <c r="B112" t="s">
        <v>531</v>
      </c>
      <c r="C112" s="23">
        <v>44228</v>
      </c>
      <c r="D112" t="s">
        <v>23</v>
      </c>
      <c r="E112" t="s">
        <v>24</v>
      </c>
      <c r="F112" t="s">
        <v>55</v>
      </c>
      <c r="G112" t="s">
        <v>490</v>
      </c>
      <c r="H112" t="s">
        <v>340</v>
      </c>
      <c r="I112" s="3">
        <v>18</v>
      </c>
      <c r="J112" t="s">
        <v>532</v>
      </c>
      <c r="K112" t="s">
        <v>58</v>
      </c>
      <c r="L112" t="s">
        <v>531</v>
      </c>
      <c r="M112" t="s">
        <v>484</v>
      </c>
      <c r="N112">
        <v>1</v>
      </c>
      <c r="O112" t="s">
        <v>59</v>
      </c>
      <c r="P112" t="s">
        <v>72</v>
      </c>
      <c r="Q112" s="9" t="s">
        <v>533</v>
      </c>
      <c r="R112" t="s">
        <v>500</v>
      </c>
      <c r="S112" t="s">
        <v>534</v>
      </c>
      <c r="U112" s="4">
        <f>VLOOKUP(D112,Onderhoudsbeurten!$A$2:$D$6,4,1)</f>
        <v>1</v>
      </c>
      <c r="V112" s="6">
        <f t="shared" si="3"/>
        <v>1</v>
      </c>
    </row>
    <row r="113" spans="1:22" x14ac:dyDescent="0.25">
      <c r="A113" t="s">
        <v>535</v>
      </c>
      <c r="B113" t="s">
        <v>536</v>
      </c>
      <c r="C113" s="23">
        <v>44228</v>
      </c>
      <c r="D113" t="s">
        <v>23</v>
      </c>
      <c r="E113" t="s">
        <v>24</v>
      </c>
      <c r="F113" t="s">
        <v>55</v>
      </c>
      <c r="G113" t="s">
        <v>490</v>
      </c>
      <c r="H113" t="s">
        <v>340</v>
      </c>
      <c r="I113" s="3">
        <v>18</v>
      </c>
      <c r="J113" t="s">
        <v>537</v>
      </c>
      <c r="K113" t="s">
        <v>58</v>
      </c>
      <c r="L113" t="s">
        <v>536</v>
      </c>
      <c r="M113" t="s">
        <v>538</v>
      </c>
      <c r="N113">
        <v>1</v>
      </c>
      <c r="O113" t="s">
        <v>59</v>
      </c>
      <c r="P113" t="s">
        <v>72</v>
      </c>
      <c r="Q113" s="9" t="s">
        <v>539</v>
      </c>
      <c r="R113" t="s">
        <v>500</v>
      </c>
      <c r="S113" t="s">
        <v>534</v>
      </c>
      <c r="U113" s="4">
        <f>VLOOKUP(D113,Onderhoudsbeurten!$A$2:$D$6,4,1)</f>
        <v>1</v>
      </c>
      <c r="V113" s="6">
        <f t="shared" si="3"/>
        <v>1</v>
      </c>
    </row>
    <row r="114" spans="1:22" x14ac:dyDescent="0.25">
      <c r="A114" t="s">
        <v>540</v>
      </c>
      <c r="B114" t="s">
        <v>541</v>
      </c>
      <c r="C114" s="23">
        <v>44228</v>
      </c>
      <c r="D114" t="s">
        <v>23</v>
      </c>
      <c r="E114" t="s">
        <v>24</v>
      </c>
      <c r="F114" t="s">
        <v>55</v>
      </c>
      <c r="H114" t="s">
        <v>340</v>
      </c>
      <c r="I114" s="3">
        <v>18</v>
      </c>
      <c r="K114" t="s">
        <v>86</v>
      </c>
      <c r="L114" t="s">
        <v>541</v>
      </c>
      <c r="M114" t="s">
        <v>445</v>
      </c>
      <c r="N114">
        <v>1</v>
      </c>
      <c r="O114" t="s">
        <v>59</v>
      </c>
      <c r="P114" t="s">
        <v>72</v>
      </c>
      <c r="Q114" s="9" t="s">
        <v>542</v>
      </c>
      <c r="R114" t="s">
        <v>543</v>
      </c>
      <c r="S114" t="s">
        <v>544</v>
      </c>
      <c r="U114" s="4">
        <f>VLOOKUP(D114,Onderhoudsbeurten!$A$2:$D$6,4,1)</f>
        <v>1</v>
      </c>
      <c r="V114" s="6">
        <f t="shared" si="3"/>
        <v>1</v>
      </c>
    </row>
    <row r="115" spans="1:22" x14ac:dyDescent="0.25">
      <c r="A115" t="s">
        <v>545</v>
      </c>
      <c r="B115" t="s">
        <v>546</v>
      </c>
      <c r="C115" s="23">
        <v>44228</v>
      </c>
      <c r="D115" t="s">
        <v>23</v>
      </c>
      <c r="E115" t="s">
        <v>24</v>
      </c>
      <c r="F115" t="s">
        <v>55</v>
      </c>
      <c r="G115" t="s">
        <v>490</v>
      </c>
      <c r="H115" t="s">
        <v>340</v>
      </c>
      <c r="I115" s="3">
        <v>18</v>
      </c>
      <c r="K115" t="s">
        <v>58</v>
      </c>
      <c r="L115" t="s">
        <v>546</v>
      </c>
      <c r="N115">
        <v>3</v>
      </c>
      <c r="O115" t="s">
        <v>59</v>
      </c>
      <c r="R115" t="s">
        <v>270</v>
      </c>
      <c r="U115" s="4">
        <f>VLOOKUP(D115,Onderhoudsbeurten!$A$2:$D$6,4,1)</f>
        <v>1</v>
      </c>
      <c r="V115" s="6">
        <f t="shared" si="3"/>
        <v>3</v>
      </c>
    </row>
    <row r="116" spans="1:22" x14ac:dyDescent="0.25">
      <c r="A116" t="s">
        <v>547</v>
      </c>
      <c r="B116" t="s">
        <v>548</v>
      </c>
      <c r="C116" s="23">
        <v>44228</v>
      </c>
      <c r="D116" t="s">
        <v>23</v>
      </c>
      <c r="E116" t="s">
        <v>24</v>
      </c>
      <c r="F116" t="s">
        <v>55</v>
      </c>
      <c r="G116" t="s">
        <v>549</v>
      </c>
      <c r="H116" t="s">
        <v>340</v>
      </c>
      <c r="I116" s="3">
        <v>18</v>
      </c>
      <c r="K116" t="s">
        <v>58</v>
      </c>
      <c r="L116" t="s">
        <v>548</v>
      </c>
      <c r="M116" t="s">
        <v>550</v>
      </c>
      <c r="N116">
        <v>1</v>
      </c>
      <c r="O116" t="s">
        <v>59</v>
      </c>
      <c r="P116" t="s">
        <v>72</v>
      </c>
      <c r="Q116" s="9" t="s">
        <v>551</v>
      </c>
      <c r="R116" t="s">
        <v>552</v>
      </c>
      <c r="S116" t="s">
        <v>553</v>
      </c>
      <c r="U116" s="4">
        <f>VLOOKUP(D116,Onderhoudsbeurten!$A$2:$D$6,4,1)</f>
        <v>1</v>
      </c>
      <c r="V116" s="6">
        <f t="shared" si="3"/>
        <v>1</v>
      </c>
    </row>
    <row r="117" spans="1:22" x14ac:dyDescent="0.25">
      <c r="A117" t="s">
        <v>554</v>
      </c>
      <c r="B117" t="s">
        <v>555</v>
      </c>
      <c r="C117" s="23">
        <v>44228</v>
      </c>
      <c r="D117" t="s">
        <v>23</v>
      </c>
      <c r="E117" t="s">
        <v>24</v>
      </c>
      <c r="F117" t="s">
        <v>55</v>
      </c>
      <c r="G117" t="s">
        <v>490</v>
      </c>
      <c r="H117" t="s">
        <v>340</v>
      </c>
      <c r="I117" s="3">
        <v>18</v>
      </c>
      <c r="K117" t="s">
        <v>58</v>
      </c>
      <c r="L117" t="s">
        <v>555</v>
      </c>
      <c r="M117" t="s">
        <v>556</v>
      </c>
      <c r="N117">
        <v>1</v>
      </c>
      <c r="O117" t="s">
        <v>59</v>
      </c>
      <c r="P117" t="s">
        <v>72</v>
      </c>
      <c r="Q117" s="9" t="s">
        <v>557</v>
      </c>
      <c r="R117" t="s">
        <v>60</v>
      </c>
      <c r="U117" s="4">
        <f>VLOOKUP(D117,Onderhoudsbeurten!$A$2:$D$6,4,1)</f>
        <v>1</v>
      </c>
      <c r="V117" s="6">
        <f t="shared" si="3"/>
        <v>1</v>
      </c>
    </row>
    <row r="118" spans="1:22" x14ac:dyDescent="0.25">
      <c r="A118" t="s">
        <v>558</v>
      </c>
      <c r="B118" t="s">
        <v>559</v>
      </c>
      <c r="C118" s="23">
        <v>44228</v>
      </c>
      <c r="D118" t="s">
        <v>23</v>
      </c>
      <c r="E118" t="s">
        <v>24</v>
      </c>
      <c r="F118" t="s">
        <v>55</v>
      </c>
      <c r="G118" t="s">
        <v>490</v>
      </c>
      <c r="H118" t="s">
        <v>340</v>
      </c>
      <c r="I118" s="3">
        <v>18</v>
      </c>
      <c r="K118" t="s">
        <v>58</v>
      </c>
      <c r="L118" t="s">
        <v>559</v>
      </c>
      <c r="M118" t="s">
        <v>560</v>
      </c>
      <c r="N118">
        <v>1</v>
      </c>
      <c r="O118" t="s">
        <v>59</v>
      </c>
      <c r="P118" t="s">
        <v>72</v>
      </c>
      <c r="Q118" s="9" t="s">
        <v>561</v>
      </c>
      <c r="R118" t="s">
        <v>552</v>
      </c>
      <c r="S118" t="s">
        <v>562</v>
      </c>
      <c r="U118" s="4">
        <f>VLOOKUP(D118,Onderhoudsbeurten!$A$2:$D$6,4,1)</f>
        <v>1</v>
      </c>
      <c r="V118" s="6">
        <f t="shared" si="3"/>
        <v>1</v>
      </c>
    </row>
    <row r="119" spans="1:22" x14ac:dyDescent="0.25">
      <c r="A119" t="s">
        <v>563</v>
      </c>
      <c r="B119" t="s">
        <v>564</v>
      </c>
      <c r="C119" s="23">
        <v>44228</v>
      </c>
      <c r="D119" t="s">
        <v>23</v>
      </c>
      <c r="E119" t="s">
        <v>24</v>
      </c>
      <c r="F119" t="s">
        <v>55</v>
      </c>
      <c r="G119" t="s">
        <v>490</v>
      </c>
      <c r="H119" t="s">
        <v>340</v>
      </c>
      <c r="I119" s="3">
        <v>18</v>
      </c>
      <c r="K119" t="s">
        <v>58</v>
      </c>
      <c r="L119" t="s">
        <v>564</v>
      </c>
      <c r="M119" t="s">
        <v>565</v>
      </c>
      <c r="N119">
        <v>1</v>
      </c>
      <c r="O119" t="s">
        <v>59</v>
      </c>
      <c r="P119" t="s">
        <v>72</v>
      </c>
      <c r="Q119" s="9" t="s">
        <v>566</v>
      </c>
      <c r="R119" t="s">
        <v>60</v>
      </c>
      <c r="S119" t="s">
        <v>480</v>
      </c>
      <c r="U119" s="4">
        <f>VLOOKUP(D119,Onderhoudsbeurten!$A$2:$D$6,4,1)</f>
        <v>1</v>
      </c>
      <c r="V119" s="6">
        <f t="shared" si="3"/>
        <v>1</v>
      </c>
    </row>
    <row r="120" spans="1:22" x14ac:dyDescent="0.25">
      <c r="A120" t="s">
        <v>567</v>
      </c>
      <c r="B120" t="s">
        <v>568</v>
      </c>
      <c r="C120" s="23">
        <v>44228</v>
      </c>
      <c r="D120" t="s">
        <v>23</v>
      </c>
      <c r="E120" t="s">
        <v>24</v>
      </c>
      <c r="F120" t="s">
        <v>55</v>
      </c>
      <c r="G120" t="s">
        <v>490</v>
      </c>
      <c r="H120" t="s">
        <v>340</v>
      </c>
      <c r="I120" s="3">
        <v>18</v>
      </c>
      <c r="K120" t="s">
        <v>58</v>
      </c>
      <c r="L120" t="s">
        <v>568</v>
      </c>
      <c r="M120" t="s">
        <v>569</v>
      </c>
      <c r="N120">
        <v>1</v>
      </c>
      <c r="O120" t="s">
        <v>59</v>
      </c>
      <c r="P120" t="s">
        <v>72</v>
      </c>
      <c r="Q120" s="9" t="s">
        <v>570</v>
      </c>
      <c r="R120" t="s">
        <v>505</v>
      </c>
      <c r="S120" t="s">
        <v>571</v>
      </c>
      <c r="U120" s="4">
        <f>VLOOKUP(D120,Onderhoudsbeurten!$A$2:$D$6,4,1)</f>
        <v>1</v>
      </c>
      <c r="V120" s="6">
        <f t="shared" si="3"/>
        <v>1</v>
      </c>
    </row>
    <row r="121" spans="1:22" x14ac:dyDescent="0.25">
      <c r="A121" t="s">
        <v>572</v>
      </c>
      <c r="B121" t="s">
        <v>573</v>
      </c>
      <c r="C121" s="23">
        <v>44228</v>
      </c>
      <c r="D121" t="s">
        <v>23</v>
      </c>
      <c r="E121" t="s">
        <v>24</v>
      </c>
      <c r="F121" t="s">
        <v>55</v>
      </c>
      <c r="G121" t="s">
        <v>574</v>
      </c>
      <c r="H121" t="s">
        <v>340</v>
      </c>
      <c r="I121" s="3">
        <v>22</v>
      </c>
      <c r="J121" t="s">
        <v>574</v>
      </c>
      <c r="K121" t="s">
        <v>58</v>
      </c>
      <c r="L121" t="s">
        <v>573</v>
      </c>
      <c r="M121" t="s">
        <v>575</v>
      </c>
      <c r="N121">
        <v>1</v>
      </c>
      <c r="O121" t="s">
        <v>59</v>
      </c>
      <c r="P121" t="s">
        <v>72</v>
      </c>
      <c r="Q121" s="9" t="s">
        <v>576</v>
      </c>
      <c r="R121" t="s">
        <v>577</v>
      </c>
      <c r="S121" t="s">
        <v>578</v>
      </c>
      <c r="U121" s="4">
        <f>VLOOKUP(D121,Onderhoudsbeurten!$A$2:$D$6,4,1)</f>
        <v>1</v>
      </c>
      <c r="V121" s="6">
        <f t="shared" si="3"/>
        <v>1</v>
      </c>
    </row>
    <row r="122" spans="1:22" x14ac:dyDescent="0.25">
      <c r="A122" t="s">
        <v>579</v>
      </c>
      <c r="B122" t="s">
        <v>580</v>
      </c>
      <c r="C122" s="23">
        <v>44228</v>
      </c>
      <c r="D122" t="s">
        <v>23</v>
      </c>
      <c r="E122" t="s">
        <v>24</v>
      </c>
      <c r="F122" t="s">
        <v>55</v>
      </c>
      <c r="G122" t="s">
        <v>581</v>
      </c>
      <c r="H122" t="s">
        <v>340</v>
      </c>
      <c r="I122" s="3">
        <v>23</v>
      </c>
      <c r="K122" t="s">
        <v>58</v>
      </c>
      <c r="L122" t="s">
        <v>580</v>
      </c>
      <c r="M122" t="s">
        <v>582</v>
      </c>
      <c r="N122">
        <v>1</v>
      </c>
      <c r="O122" t="s">
        <v>59</v>
      </c>
      <c r="P122" t="s">
        <v>72</v>
      </c>
      <c r="R122" t="s">
        <v>583</v>
      </c>
      <c r="U122" s="4">
        <f>VLOOKUP(D122,Onderhoudsbeurten!$A$2:$D$6,4,1)</f>
        <v>1</v>
      </c>
      <c r="V122" s="6">
        <f t="shared" si="3"/>
        <v>1</v>
      </c>
    </row>
    <row r="123" spans="1:22" x14ac:dyDescent="0.25">
      <c r="A123" t="s">
        <v>584</v>
      </c>
      <c r="B123" t="s">
        <v>585</v>
      </c>
      <c r="C123" s="23">
        <v>44228</v>
      </c>
      <c r="D123" t="s">
        <v>23</v>
      </c>
      <c r="E123" t="s">
        <v>24</v>
      </c>
      <c r="F123" t="s">
        <v>55</v>
      </c>
      <c r="G123" t="s">
        <v>586</v>
      </c>
      <c r="H123" t="s">
        <v>340</v>
      </c>
      <c r="I123" s="3">
        <v>24</v>
      </c>
      <c r="K123" t="s">
        <v>58</v>
      </c>
      <c r="L123" t="s">
        <v>585</v>
      </c>
      <c r="N123">
        <v>1</v>
      </c>
      <c r="O123" t="s">
        <v>59</v>
      </c>
      <c r="P123" t="s">
        <v>72</v>
      </c>
      <c r="R123" t="s">
        <v>60</v>
      </c>
      <c r="S123" t="s">
        <v>587</v>
      </c>
      <c r="T123" s="9" t="s">
        <v>588</v>
      </c>
      <c r="U123" s="4">
        <f>VLOOKUP(D123,Onderhoudsbeurten!$A$2:$D$6,4,1)</f>
        <v>1</v>
      </c>
      <c r="V123" s="6">
        <f t="shared" si="3"/>
        <v>1</v>
      </c>
    </row>
    <row r="124" spans="1:22" x14ac:dyDescent="0.25">
      <c r="A124" t="s">
        <v>589</v>
      </c>
      <c r="B124" t="s">
        <v>590</v>
      </c>
      <c r="C124" s="23">
        <v>44228</v>
      </c>
      <c r="D124" t="s">
        <v>23</v>
      </c>
      <c r="E124" t="s">
        <v>24</v>
      </c>
      <c r="F124" t="s">
        <v>55</v>
      </c>
      <c r="G124" t="s">
        <v>591</v>
      </c>
      <c r="H124" t="s">
        <v>340</v>
      </c>
      <c r="I124" s="3">
        <v>25</v>
      </c>
      <c r="J124" t="s">
        <v>592</v>
      </c>
      <c r="K124" t="s">
        <v>58</v>
      </c>
      <c r="L124" t="s">
        <v>590</v>
      </c>
      <c r="M124" t="s">
        <v>593</v>
      </c>
      <c r="N124">
        <v>1</v>
      </c>
      <c r="O124" t="s">
        <v>59</v>
      </c>
      <c r="P124" t="s">
        <v>72</v>
      </c>
      <c r="Q124" s="9" t="s">
        <v>594</v>
      </c>
      <c r="R124" t="s">
        <v>60</v>
      </c>
      <c r="T124" s="9" t="s">
        <v>595</v>
      </c>
      <c r="U124" s="4">
        <f>VLOOKUP(D124,Onderhoudsbeurten!$A$2:$D$6,4,1)</f>
        <v>1</v>
      </c>
      <c r="V124" s="6">
        <f t="shared" si="3"/>
        <v>1</v>
      </c>
    </row>
    <row r="125" spans="1:22" x14ac:dyDescent="0.25">
      <c r="A125" t="s">
        <v>596</v>
      </c>
      <c r="B125" t="s">
        <v>597</v>
      </c>
      <c r="C125" s="23">
        <v>44228</v>
      </c>
      <c r="D125" t="s">
        <v>23</v>
      </c>
      <c r="E125" t="s">
        <v>24</v>
      </c>
      <c r="F125" t="s">
        <v>55</v>
      </c>
      <c r="G125" t="s">
        <v>591</v>
      </c>
      <c r="H125" t="s">
        <v>340</v>
      </c>
      <c r="I125" s="3">
        <v>25</v>
      </c>
      <c r="J125" t="s">
        <v>592</v>
      </c>
      <c r="K125" t="s">
        <v>58</v>
      </c>
      <c r="L125" t="s">
        <v>597</v>
      </c>
      <c r="M125" t="s">
        <v>598</v>
      </c>
      <c r="N125">
        <v>1</v>
      </c>
      <c r="O125" t="s">
        <v>59</v>
      </c>
      <c r="P125" t="s">
        <v>72</v>
      </c>
      <c r="Q125" s="9" t="s">
        <v>599</v>
      </c>
      <c r="R125" t="s">
        <v>600</v>
      </c>
      <c r="S125" t="s">
        <v>601</v>
      </c>
      <c r="T125" s="9" t="s">
        <v>602</v>
      </c>
      <c r="U125" s="4">
        <f>VLOOKUP(D125,Onderhoudsbeurten!$A$2:$D$6,4,1)</f>
        <v>1</v>
      </c>
      <c r="V125" s="6">
        <f t="shared" si="3"/>
        <v>1</v>
      </c>
    </row>
    <row r="126" spans="1:22" x14ac:dyDescent="0.25">
      <c r="A126" t="s">
        <v>603</v>
      </c>
      <c r="B126" t="s">
        <v>604</v>
      </c>
      <c r="C126" s="23">
        <v>44228</v>
      </c>
      <c r="D126" t="s">
        <v>23</v>
      </c>
      <c r="E126" t="s">
        <v>24</v>
      </c>
      <c r="F126" t="s">
        <v>55</v>
      </c>
      <c r="G126" t="s">
        <v>591</v>
      </c>
      <c r="H126" t="s">
        <v>340</v>
      </c>
      <c r="I126" s="3">
        <v>25</v>
      </c>
      <c r="J126" t="s">
        <v>592</v>
      </c>
      <c r="K126" t="s">
        <v>86</v>
      </c>
      <c r="L126" t="s">
        <v>604</v>
      </c>
      <c r="M126" t="s">
        <v>598</v>
      </c>
      <c r="N126">
        <v>1</v>
      </c>
      <c r="O126" t="s">
        <v>59</v>
      </c>
      <c r="P126" t="s">
        <v>72</v>
      </c>
      <c r="Q126" s="9" t="s">
        <v>605</v>
      </c>
      <c r="R126" t="s">
        <v>606</v>
      </c>
      <c r="S126" t="s">
        <v>601</v>
      </c>
      <c r="T126" s="9" t="s">
        <v>607</v>
      </c>
      <c r="U126" s="4">
        <f>VLOOKUP(D126,Onderhoudsbeurten!$A$2:$D$6,4,1)</f>
        <v>1</v>
      </c>
      <c r="V126" s="6">
        <f t="shared" si="3"/>
        <v>1</v>
      </c>
    </row>
    <row r="127" spans="1:22" x14ac:dyDescent="0.25">
      <c r="A127" t="s">
        <v>608</v>
      </c>
      <c r="B127" t="s">
        <v>609</v>
      </c>
      <c r="C127" s="23">
        <v>44228</v>
      </c>
      <c r="D127" t="s">
        <v>23</v>
      </c>
      <c r="E127" t="s">
        <v>24</v>
      </c>
      <c r="F127" t="s">
        <v>55</v>
      </c>
      <c r="G127" t="s">
        <v>610</v>
      </c>
      <c r="H127" t="s">
        <v>340</v>
      </c>
      <c r="I127" s="3">
        <v>25</v>
      </c>
      <c r="J127" t="s">
        <v>592</v>
      </c>
      <c r="K127" t="s">
        <v>58</v>
      </c>
      <c r="L127" t="s">
        <v>609</v>
      </c>
      <c r="M127" t="s">
        <v>611</v>
      </c>
      <c r="N127">
        <v>1</v>
      </c>
      <c r="O127" t="s">
        <v>59</v>
      </c>
      <c r="P127" t="s">
        <v>72</v>
      </c>
      <c r="Q127" s="9">
        <v>3.8</v>
      </c>
      <c r="R127" t="s">
        <v>606</v>
      </c>
      <c r="S127" t="s">
        <v>612</v>
      </c>
      <c r="T127" s="9" t="s">
        <v>613</v>
      </c>
      <c r="U127" s="4">
        <f>VLOOKUP(D127,Onderhoudsbeurten!$A$2:$D$6,4,1)</f>
        <v>1</v>
      </c>
      <c r="V127" s="6">
        <f t="shared" si="3"/>
        <v>1</v>
      </c>
    </row>
    <row r="128" spans="1:22" x14ac:dyDescent="0.25">
      <c r="A128" t="s">
        <v>614</v>
      </c>
      <c r="B128" t="s">
        <v>615</v>
      </c>
      <c r="C128" s="23">
        <v>44228</v>
      </c>
      <c r="D128" t="s">
        <v>23</v>
      </c>
      <c r="E128" t="s">
        <v>24</v>
      </c>
      <c r="F128" t="s">
        <v>55</v>
      </c>
      <c r="G128" t="s">
        <v>591</v>
      </c>
      <c r="H128" t="s">
        <v>340</v>
      </c>
      <c r="I128" s="3">
        <v>25</v>
      </c>
      <c r="J128" t="s">
        <v>592</v>
      </c>
      <c r="K128" t="s">
        <v>58</v>
      </c>
      <c r="L128" t="s">
        <v>615</v>
      </c>
      <c r="M128" t="s">
        <v>598</v>
      </c>
      <c r="N128">
        <v>1</v>
      </c>
      <c r="O128" t="s">
        <v>59</v>
      </c>
      <c r="P128" t="s">
        <v>72</v>
      </c>
      <c r="Q128" s="9" t="s">
        <v>605</v>
      </c>
      <c r="R128" t="s">
        <v>606</v>
      </c>
      <c r="S128" t="s">
        <v>601</v>
      </c>
      <c r="T128" s="9" t="s">
        <v>616</v>
      </c>
      <c r="U128" s="4">
        <f>VLOOKUP(D128,Onderhoudsbeurten!$A$2:$D$6,4,1)</f>
        <v>1</v>
      </c>
      <c r="V128" s="6">
        <f t="shared" si="3"/>
        <v>1</v>
      </c>
    </row>
    <row r="129" spans="1:22" x14ac:dyDescent="0.25">
      <c r="A129" t="s">
        <v>617</v>
      </c>
      <c r="B129" t="s">
        <v>618</v>
      </c>
      <c r="C129" s="23">
        <v>44228</v>
      </c>
      <c r="D129" t="s">
        <v>23</v>
      </c>
      <c r="E129" t="s">
        <v>24</v>
      </c>
      <c r="F129" t="s">
        <v>55</v>
      </c>
      <c r="H129" t="s">
        <v>340</v>
      </c>
      <c r="I129" s="3">
        <v>25</v>
      </c>
      <c r="J129">
        <v>168</v>
      </c>
      <c r="K129" t="s">
        <v>58</v>
      </c>
      <c r="L129" t="s">
        <v>618</v>
      </c>
      <c r="M129" t="s">
        <v>445</v>
      </c>
      <c r="N129">
        <v>1</v>
      </c>
      <c r="O129" t="s">
        <v>59</v>
      </c>
      <c r="P129" t="s">
        <v>72</v>
      </c>
      <c r="Q129" s="9" t="s">
        <v>619</v>
      </c>
      <c r="R129" t="s">
        <v>263</v>
      </c>
      <c r="S129" t="s">
        <v>620</v>
      </c>
      <c r="U129" s="4">
        <f>VLOOKUP(D129,Onderhoudsbeurten!$A$2:$D$6,4,1)</f>
        <v>1</v>
      </c>
      <c r="V129" s="6">
        <f t="shared" si="3"/>
        <v>1</v>
      </c>
    </row>
    <row r="130" spans="1:22" x14ac:dyDescent="0.25">
      <c r="A130" t="s">
        <v>621</v>
      </c>
      <c r="B130" t="s">
        <v>618</v>
      </c>
      <c r="C130" s="23">
        <v>44228</v>
      </c>
      <c r="D130" t="s">
        <v>23</v>
      </c>
      <c r="E130" t="s">
        <v>24</v>
      </c>
      <c r="F130" t="s">
        <v>55</v>
      </c>
      <c r="H130" t="s">
        <v>340</v>
      </c>
      <c r="I130" s="3">
        <v>25</v>
      </c>
      <c r="J130">
        <v>169</v>
      </c>
      <c r="K130" t="s">
        <v>58</v>
      </c>
      <c r="L130" t="s">
        <v>618</v>
      </c>
      <c r="M130" t="s">
        <v>445</v>
      </c>
      <c r="N130">
        <v>1</v>
      </c>
      <c r="O130" t="s">
        <v>59</v>
      </c>
      <c r="P130" t="s">
        <v>72</v>
      </c>
      <c r="Q130" s="9" t="s">
        <v>619</v>
      </c>
      <c r="R130" t="s">
        <v>263</v>
      </c>
      <c r="S130" t="s">
        <v>620</v>
      </c>
      <c r="U130" s="4">
        <f>VLOOKUP(D130,Onderhoudsbeurten!$A$2:$D$6,4,1)</f>
        <v>1</v>
      </c>
      <c r="V130" s="6">
        <f t="shared" ref="V130:V161" si="4">U130*N130</f>
        <v>1</v>
      </c>
    </row>
    <row r="131" spans="1:22" x14ac:dyDescent="0.25">
      <c r="A131" t="s">
        <v>622</v>
      </c>
      <c r="B131" t="s">
        <v>623</v>
      </c>
      <c r="C131" s="23">
        <v>44228</v>
      </c>
      <c r="D131" t="s">
        <v>23</v>
      </c>
      <c r="E131" t="s">
        <v>24</v>
      </c>
      <c r="F131" t="s">
        <v>55</v>
      </c>
      <c r="G131" t="s">
        <v>624</v>
      </c>
      <c r="H131" t="s">
        <v>340</v>
      </c>
      <c r="I131" s="3">
        <v>25</v>
      </c>
      <c r="K131" t="s">
        <v>58</v>
      </c>
      <c r="L131" t="s">
        <v>623</v>
      </c>
      <c r="N131">
        <v>1</v>
      </c>
      <c r="O131" t="s">
        <v>59</v>
      </c>
      <c r="P131" t="s">
        <v>72</v>
      </c>
      <c r="Q131" s="9" t="s">
        <v>625</v>
      </c>
      <c r="R131" t="s">
        <v>263</v>
      </c>
      <c r="S131" t="s">
        <v>626</v>
      </c>
      <c r="U131" s="4">
        <f>VLOOKUP(D131,Onderhoudsbeurten!$A$2:$D$6,4,1)</f>
        <v>1</v>
      </c>
      <c r="V131" s="6">
        <f t="shared" si="4"/>
        <v>1</v>
      </c>
    </row>
    <row r="132" spans="1:22" x14ac:dyDescent="0.25">
      <c r="A132" t="s">
        <v>627</v>
      </c>
      <c r="B132" t="s">
        <v>628</v>
      </c>
      <c r="C132" s="23">
        <v>44228</v>
      </c>
      <c r="D132" t="s">
        <v>23</v>
      </c>
      <c r="E132" t="s">
        <v>24</v>
      </c>
      <c r="F132" t="s">
        <v>55</v>
      </c>
      <c r="G132" t="s">
        <v>624</v>
      </c>
      <c r="H132" t="s">
        <v>340</v>
      </c>
      <c r="I132" s="3">
        <v>25</v>
      </c>
      <c r="K132" t="s">
        <v>58</v>
      </c>
      <c r="L132" t="s">
        <v>628</v>
      </c>
      <c r="M132" t="s">
        <v>629</v>
      </c>
      <c r="N132">
        <v>1</v>
      </c>
      <c r="O132" t="s">
        <v>59</v>
      </c>
      <c r="P132" t="s">
        <v>72</v>
      </c>
      <c r="R132" t="s">
        <v>505</v>
      </c>
      <c r="S132" t="s">
        <v>630</v>
      </c>
      <c r="U132" s="4">
        <f>VLOOKUP(D132,Onderhoudsbeurten!$A$2:$D$6,4,1)</f>
        <v>1</v>
      </c>
      <c r="V132" s="6">
        <f t="shared" si="4"/>
        <v>1</v>
      </c>
    </row>
    <row r="133" spans="1:22" x14ac:dyDescent="0.25">
      <c r="A133" t="s">
        <v>631</v>
      </c>
      <c r="B133" t="s">
        <v>632</v>
      </c>
      <c r="C133" s="23">
        <v>44228</v>
      </c>
      <c r="D133" t="s">
        <v>23</v>
      </c>
      <c r="E133" t="s">
        <v>24</v>
      </c>
      <c r="F133" t="s">
        <v>55</v>
      </c>
      <c r="G133" t="s">
        <v>633</v>
      </c>
      <c r="H133" t="s">
        <v>340</v>
      </c>
      <c r="I133" s="3">
        <v>25</v>
      </c>
      <c r="K133" t="s">
        <v>58</v>
      </c>
      <c r="L133" t="s">
        <v>632</v>
      </c>
      <c r="M133" t="s">
        <v>634</v>
      </c>
      <c r="N133">
        <v>1</v>
      </c>
      <c r="O133" t="s">
        <v>59</v>
      </c>
      <c r="P133" t="s">
        <v>72</v>
      </c>
      <c r="R133" t="s">
        <v>505</v>
      </c>
      <c r="S133" t="s">
        <v>635</v>
      </c>
      <c r="U133" s="4">
        <f>VLOOKUP(D133,Onderhoudsbeurten!$A$2:$D$6,4,1)</f>
        <v>1</v>
      </c>
      <c r="V133" s="6">
        <f t="shared" si="4"/>
        <v>1</v>
      </c>
    </row>
    <row r="134" spans="1:22" x14ac:dyDescent="0.25">
      <c r="A134" t="s">
        <v>636</v>
      </c>
      <c r="B134" t="s">
        <v>637</v>
      </c>
      <c r="C134" s="23">
        <v>44228</v>
      </c>
      <c r="D134" t="s">
        <v>23</v>
      </c>
      <c r="E134" t="s">
        <v>24</v>
      </c>
      <c r="F134" t="s">
        <v>55</v>
      </c>
      <c r="G134" t="s">
        <v>633</v>
      </c>
      <c r="H134" t="s">
        <v>340</v>
      </c>
      <c r="I134" s="3">
        <v>25</v>
      </c>
      <c r="K134" t="s">
        <v>58</v>
      </c>
      <c r="L134" t="s">
        <v>637</v>
      </c>
      <c r="N134">
        <v>1</v>
      </c>
      <c r="O134" t="s">
        <v>59</v>
      </c>
      <c r="P134" t="s">
        <v>72</v>
      </c>
      <c r="Q134" s="9" t="s">
        <v>638</v>
      </c>
      <c r="R134" t="s">
        <v>263</v>
      </c>
      <c r="S134" t="s">
        <v>639</v>
      </c>
      <c r="U134" s="4">
        <f>VLOOKUP(D134,Onderhoudsbeurten!$A$2:$D$6,4,1)</f>
        <v>1</v>
      </c>
      <c r="V134" s="6">
        <f t="shared" si="4"/>
        <v>1</v>
      </c>
    </row>
    <row r="135" spans="1:22" x14ac:dyDescent="0.25">
      <c r="A135" t="s">
        <v>640</v>
      </c>
      <c r="B135" t="s">
        <v>641</v>
      </c>
      <c r="C135" s="23">
        <v>44228</v>
      </c>
      <c r="D135" t="s">
        <v>23</v>
      </c>
      <c r="E135" t="s">
        <v>24</v>
      </c>
      <c r="F135" t="s">
        <v>55</v>
      </c>
      <c r="G135" t="s">
        <v>591</v>
      </c>
      <c r="H135" t="s">
        <v>340</v>
      </c>
      <c r="I135" s="3">
        <v>25</v>
      </c>
      <c r="K135" t="s">
        <v>58</v>
      </c>
      <c r="L135" t="s">
        <v>641</v>
      </c>
      <c r="M135" t="s">
        <v>484</v>
      </c>
      <c r="N135">
        <v>1</v>
      </c>
      <c r="O135" t="s">
        <v>59</v>
      </c>
      <c r="P135" t="s">
        <v>72</v>
      </c>
      <c r="Q135" s="9" t="s">
        <v>642</v>
      </c>
      <c r="R135" t="s">
        <v>643</v>
      </c>
      <c r="S135" t="s">
        <v>644</v>
      </c>
      <c r="U135" s="4">
        <f>VLOOKUP(D135,Onderhoudsbeurten!$A$2:$D$6,4,1)</f>
        <v>1</v>
      </c>
      <c r="V135" s="6">
        <f t="shared" si="4"/>
        <v>1</v>
      </c>
    </row>
    <row r="136" spans="1:22" x14ac:dyDescent="0.25">
      <c r="A136" t="s">
        <v>645</v>
      </c>
      <c r="B136" t="s">
        <v>641</v>
      </c>
      <c r="C136" s="23">
        <v>44228</v>
      </c>
      <c r="D136" t="s">
        <v>23</v>
      </c>
      <c r="E136" t="s">
        <v>24</v>
      </c>
      <c r="F136" t="s">
        <v>55</v>
      </c>
      <c r="G136" t="s">
        <v>591</v>
      </c>
      <c r="H136" t="s">
        <v>340</v>
      </c>
      <c r="I136" s="3">
        <v>25</v>
      </c>
      <c r="K136" t="s">
        <v>58</v>
      </c>
      <c r="L136" t="s">
        <v>641</v>
      </c>
      <c r="M136" t="s">
        <v>484</v>
      </c>
      <c r="N136">
        <v>1</v>
      </c>
      <c r="O136" t="s">
        <v>59</v>
      </c>
      <c r="P136" t="s">
        <v>72</v>
      </c>
      <c r="Q136" s="9" t="s">
        <v>646</v>
      </c>
      <c r="R136" t="s">
        <v>643</v>
      </c>
      <c r="S136" t="s">
        <v>644</v>
      </c>
      <c r="U136" s="4">
        <f>VLOOKUP(D136,Onderhoudsbeurten!$A$2:$D$6,4,1)</f>
        <v>1</v>
      </c>
      <c r="V136" s="6">
        <f t="shared" si="4"/>
        <v>1</v>
      </c>
    </row>
    <row r="137" spans="1:22" x14ac:dyDescent="0.25">
      <c r="A137" t="s">
        <v>647</v>
      </c>
      <c r="B137" t="s">
        <v>648</v>
      </c>
      <c r="C137" s="23">
        <v>44228</v>
      </c>
      <c r="D137" t="s">
        <v>23</v>
      </c>
      <c r="E137" t="s">
        <v>24</v>
      </c>
      <c r="F137" t="s">
        <v>55</v>
      </c>
      <c r="G137" t="s">
        <v>591</v>
      </c>
      <c r="H137" t="s">
        <v>340</v>
      </c>
      <c r="I137" s="3">
        <v>25</v>
      </c>
      <c r="K137" t="s">
        <v>58</v>
      </c>
      <c r="L137" t="s">
        <v>648</v>
      </c>
      <c r="M137" t="s">
        <v>649</v>
      </c>
      <c r="N137">
        <v>1</v>
      </c>
      <c r="O137" t="s">
        <v>59</v>
      </c>
      <c r="P137" t="s">
        <v>650</v>
      </c>
      <c r="Q137" s="9" t="s">
        <v>646</v>
      </c>
      <c r="R137" t="s">
        <v>643</v>
      </c>
      <c r="S137" t="s">
        <v>651</v>
      </c>
      <c r="U137" s="4">
        <f>VLOOKUP(D137,Onderhoudsbeurten!$A$2:$D$6,4,1)</f>
        <v>1</v>
      </c>
      <c r="V137" s="6">
        <f t="shared" si="4"/>
        <v>1</v>
      </c>
    </row>
    <row r="138" spans="1:22" x14ac:dyDescent="0.25">
      <c r="A138" t="s">
        <v>652</v>
      </c>
      <c r="B138" t="s">
        <v>648</v>
      </c>
      <c r="C138" s="23">
        <v>44228</v>
      </c>
      <c r="D138" t="s">
        <v>23</v>
      </c>
      <c r="E138" t="s">
        <v>24</v>
      </c>
      <c r="F138" t="s">
        <v>55</v>
      </c>
      <c r="G138" t="s">
        <v>591</v>
      </c>
      <c r="H138" t="s">
        <v>340</v>
      </c>
      <c r="I138" s="3">
        <v>25</v>
      </c>
      <c r="K138" t="s">
        <v>58</v>
      </c>
      <c r="L138" t="s">
        <v>648</v>
      </c>
      <c r="M138" t="s">
        <v>649</v>
      </c>
      <c r="N138">
        <v>1</v>
      </c>
      <c r="O138" t="s">
        <v>59</v>
      </c>
      <c r="P138" t="s">
        <v>72</v>
      </c>
      <c r="Q138" s="9" t="s">
        <v>646</v>
      </c>
      <c r="R138" t="s">
        <v>643</v>
      </c>
      <c r="S138" t="s">
        <v>651</v>
      </c>
      <c r="U138" s="4">
        <f>VLOOKUP(D138,Onderhoudsbeurten!$A$2:$D$6,4,1)</f>
        <v>1</v>
      </c>
      <c r="V138" s="6">
        <f t="shared" si="4"/>
        <v>1</v>
      </c>
    </row>
    <row r="139" spans="1:22" x14ac:dyDescent="0.25">
      <c r="A139" t="s">
        <v>653</v>
      </c>
      <c r="B139" t="s">
        <v>654</v>
      </c>
      <c r="C139" s="23">
        <v>44197</v>
      </c>
      <c r="D139" t="s">
        <v>23</v>
      </c>
      <c r="E139" t="s">
        <v>24</v>
      </c>
      <c r="F139" t="s">
        <v>55</v>
      </c>
      <c r="G139" t="s">
        <v>655</v>
      </c>
      <c r="H139" t="s">
        <v>656</v>
      </c>
      <c r="I139" s="3">
        <v>0</v>
      </c>
      <c r="K139" t="s">
        <v>58</v>
      </c>
      <c r="L139" t="s">
        <v>654</v>
      </c>
      <c r="M139" t="s">
        <v>657</v>
      </c>
      <c r="N139">
        <v>1</v>
      </c>
      <c r="O139" t="s">
        <v>59</v>
      </c>
      <c r="R139" t="s">
        <v>658</v>
      </c>
      <c r="U139" s="4">
        <f>VLOOKUP(D139,Onderhoudsbeurten!$A$2:$D$6,4,1)</f>
        <v>1</v>
      </c>
      <c r="V139" s="6">
        <f t="shared" si="4"/>
        <v>1</v>
      </c>
    </row>
    <row r="140" spans="1:22" x14ac:dyDescent="0.25">
      <c r="A140" t="s">
        <v>659</v>
      </c>
      <c r="B140" t="s">
        <v>660</v>
      </c>
      <c r="C140" s="23">
        <v>44197</v>
      </c>
      <c r="D140" t="s">
        <v>23</v>
      </c>
      <c r="E140" t="s">
        <v>24</v>
      </c>
      <c r="F140" t="s">
        <v>55</v>
      </c>
      <c r="G140" t="s">
        <v>661</v>
      </c>
      <c r="H140" t="s">
        <v>656</v>
      </c>
      <c r="I140" s="3">
        <v>0</v>
      </c>
      <c r="K140" t="s">
        <v>58</v>
      </c>
      <c r="L140" t="s">
        <v>660</v>
      </c>
      <c r="M140" t="s">
        <v>657</v>
      </c>
      <c r="N140">
        <v>1</v>
      </c>
      <c r="O140" t="s">
        <v>59</v>
      </c>
      <c r="R140" t="s">
        <v>658</v>
      </c>
      <c r="U140" s="4">
        <f>VLOOKUP(D140,Onderhoudsbeurten!$A$2:$D$6,4,1)</f>
        <v>1</v>
      </c>
      <c r="V140" s="6">
        <f t="shared" si="4"/>
        <v>1</v>
      </c>
    </row>
    <row r="141" spans="1:22" x14ac:dyDescent="0.25">
      <c r="A141" t="s">
        <v>662</v>
      </c>
      <c r="B141" t="s">
        <v>663</v>
      </c>
      <c r="C141" s="23">
        <v>44197</v>
      </c>
      <c r="D141" t="s">
        <v>23</v>
      </c>
      <c r="E141" t="s">
        <v>24</v>
      </c>
      <c r="F141" t="s">
        <v>55</v>
      </c>
      <c r="G141" t="s">
        <v>664</v>
      </c>
      <c r="H141" t="s">
        <v>656</v>
      </c>
      <c r="I141" s="3">
        <v>0</v>
      </c>
      <c r="K141" t="s">
        <v>58</v>
      </c>
      <c r="L141" t="s">
        <v>663</v>
      </c>
      <c r="M141" t="s">
        <v>665</v>
      </c>
      <c r="N141">
        <v>1</v>
      </c>
      <c r="O141" t="s">
        <v>59</v>
      </c>
      <c r="R141" t="s">
        <v>658</v>
      </c>
      <c r="U141" s="4">
        <f>VLOOKUP(D141,Onderhoudsbeurten!$A$2:$D$6,4,1)</f>
        <v>1</v>
      </c>
      <c r="V141" s="6">
        <f t="shared" si="4"/>
        <v>1</v>
      </c>
    </row>
    <row r="142" spans="1:22" x14ac:dyDescent="0.25">
      <c r="A142" t="s">
        <v>666</v>
      </c>
      <c r="B142" t="s">
        <v>667</v>
      </c>
      <c r="C142" s="23">
        <v>44197</v>
      </c>
      <c r="D142" t="s">
        <v>23</v>
      </c>
      <c r="E142" t="s">
        <v>24</v>
      </c>
      <c r="F142" t="s">
        <v>55</v>
      </c>
      <c r="G142" t="s">
        <v>668</v>
      </c>
      <c r="H142" t="s">
        <v>656</v>
      </c>
      <c r="I142" s="3">
        <v>0</v>
      </c>
      <c r="K142" t="s">
        <v>58</v>
      </c>
      <c r="L142" t="s">
        <v>667</v>
      </c>
      <c r="M142" t="s">
        <v>669</v>
      </c>
      <c r="N142">
        <v>1</v>
      </c>
      <c r="O142" t="s">
        <v>59</v>
      </c>
      <c r="R142" t="s">
        <v>658</v>
      </c>
      <c r="S142" t="s">
        <v>670</v>
      </c>
      <c r="U142" s="4">
        <f>VLOOKUP(D142,Onderhoudsbeurten!$A$2:$D$6,4,1)</f>
        <v>1</v>
      </c>
      <c r="V142" s="6">
        <f t="shared" si="4"/>
        <v>1</v>
      </c>
    </row>
    <row r="143" spans="1:22" x14ac:dyDescent="0.25">
      <c r="A143" t="s">
        <v>671</v>
      </c>
      <c r="B143" t="s">
        <v>672</v>
      </c>
      <c r="C143" s="23">
        <v>44197</v>
      </c>
      <c r="D143" t="s">
        <v>23</v>
      </c>
      <c r="E143" t="s">
        <v>24</v>
      </c>
      <c r="F143" t="s">
        <v>55</v>
      </c>
      <c r="G143" t="s">
        <v>673</v>
      </c>
      <c r="H143" t="s">
        <v>656</v>
      </c>
      <c r="I143" s="3">
        <v>0</v>
      </c>
      <c r="K143" t="s">
        <v>58</v>
      </c>
      <c r="L143" t="s">
        <v>672</v>
      </c>
      <c r="M143" t="s">
        <v>674</v>
      </c>
      <c r="N143">
        <v>1</v>
      </c>
      <c r="O143" t="s">
        <v>59</v>
      </c>
      <c r="R143" t="s">
        <v>658</v>
      </c>
      <c r="U143" s="4">
        <f>VLOOKUP(D143,Onderhoudsbeurten!$A$2:$D$6,4,1)</f>
        <v>1</v>
      </c>
      <c r="V143" s="6">
        <f t="shared" si="4"/>
        <v>1</v>
      </c>
    </row>
    <row r="144" spans="1:22" x14ac:dyDescent="0.25">
      <c r="A144" t="s">
        <v>675</v>
      </c>
      <c r="B144" t="s">
        <v>676</v>
      </c>
      <c r="C144" s="23">
        <v>44197</v>
      </c>
      <c r="D144" t="s">
        <v>23</v>
      </c>
      <c r="E144" t="s">
        <v>24</v>
      </c>
      <c r="F144" t="s">
        <v>55</v>
      </c>
      <c r="G144" t="s">
        <v>677</v>
      </c>
      <c r="H144" t="s">
        <v>678</v>
      </c>
      <c r="I144" s="3">
        <v>3</v>
      </c>
      <c r="J144" t="s">
        <v>679</v>
      </c>
      <c r="K144" t="s">
        <v>58</v>
      </c>
      <c r="L144" t="s">
        <v>676</v>
      </c>
      <c r="M144" t="s">
        <v>680</v>
      </c>
      <c r="N144">
        <v>1</v>
      </c>
      <c r="O144" t="s">
        <v>59</v>
      </c>
      <c r="T144" s="9" t="s">
        <v>681</v>
      </c>
      <c r="U144" s="4">
        <f>VLOOKUP(D144,Onderhoudsbeurten!$A$2:$D$6,4,1)</f>
        <v>1</v>
      </c>
      <c r="V144" s="6">
        <f t="shared" si="4"/>
        <v>1</v>
      </c>
    </row>
    <row r="145" spans="1:22" x14ac:dyDescent="0.25">
      <c r="A145" t="s">
        <v>682</v>
      </c>
      <c r="B145" t="s">
        <v>676</v>
      </c>
      <c r="C145" s="23">
        <v>44197</v>
      </c>
      <c r="D145" t="s">
        <v>23</v>
      </c>
      <c r="E145" t="s">
        <v>24</v>
      </c>
      <c r="F145" t="s">
        <v>55</v>
      </c>
      <c r="G145" t="s">
        <v>677</v>
      </c>
      <c r="H145" t="s">
        <v>678</v>
      </c>
      <c r="I145" s="3">
        <v>3</v>
      </c>
      <c r="J145" t="s">
        <v>679</v>
      </c>
      <c r="K145" t="s">
        <v>58</v>
      </c>
      <c r="L145" t="s">
        <v>676</v>
      </c>
      <c r="M145" t="s">
        <v>683</v>
      </c>
      <c r="N145">
        <v>1</v>
      </c>
      <c r="O145" t="s">
        <v>59</v>
      </c>
      <c r="T145" s="9" t="s">
        <v>684</v>
      </c>
      <c r="U145" s="4">
        <f>VLOOKUP(D145,Onderhoudsbeurten!$A$2:$D$6,4,1)</f>
        <v>1</v>
      </c>
      <c r="V145" s="6">
        <f t="shared" si="4"/>
        <v>1</v>
      </c>
    </row>
    <row r="146" spans="1:22" x14ac:dyDescent="0.25">
      <c r="A146" t="s">
        <v>685</v>
      </c>
      <c r="B146" t="s">
        <v>686</v>
      </c>
      <c r="C146" s="23">
        <v>44197</v>
      </c>
      <c r="D146" t="s">
        <v>23</v>
      </c>
      <c r="E146" t="s">
        <v>24</v>
      </c>
      <c r="F146" t="s">
        <v>55</v>
      </c>
      <c r="G146" t="s">
        <v>687</v>
      </c>
      <c r="H146" t="s">
        <v>688</v>
      </c>
      <c r="I146" s="3" t="s">
        <v>689</v>
      </c>
      <c r="K146" t="s">
        <v>58</v>
      </c>
      <c r="L146" t="s">
        <v>686</v>
      </c>
      <c r="M146" t="s">
        <v>690</v>
      </c>
      <c r="N146">
        <v>1</v>
      </c>
      <c r="O146" t="s">
        <v>59</v>
      </c>
      <c r="P146">
        <v>4</v>
      </c>
      <c r="Q146" s="9" t="s">
        <v>691</v>
      </c>
      <c r="R146" t="s">
        <v>60</v>
      </c>
      <c r="S146" t="s">
        <v>692</v>
      </c>
      <c r="T146" s="9">
        <v>1604463</v>
      </c>
      <c r="U146" s="4">
        <f>VLOOKUP(D146,Onderhoudsbeurten!$A$2:$D$6,4,1)</f>
        <v>1</v>
      </c>
      <c r="V146" s="6">
        <f t="shared" si="4"/>
        <v>1</v>
      </c>
    </row>
    <row r="147" spans="1:22" x14ac:dyDescent="0.25">
      <c r="A147" t="s">
        <v>693</v>
      </c>
      <c r="B147" t="s">
        <v>694</v>
      </c>
      <c r="C147" s="23">
        <v>44197</v>
      </c>
      <c r="D147" t="s">
        <v>23</v>
      </c>
      <c r="E147" t="s">
        <v>24</v>
      </c>
      <c r="F147" t="s">
        <v>55</v>
      </c>
      <c r="G147" t="s">
        <v>695</v>
      </c>
      <c r="H147" t="s">
        <v>696</v>
      </c>
      <c r="I147" s="3">
        <v>2</v>
      </c>
      <c r="K147" t="s">
        <v>58</v>
      </c>
      <c r="L147" t="s">
        <v>694</v>
      </c>
      <c r="M147" t="s">
        <v>243</v>
      </c>
      <c r="N147">
        <v>1</v>
      </c>
      <c r="O147" t="s">
        <v>59</v>
      </c>
      <c r="P147">
        <v>4</v>
      </c>
      <c r="R147" t="s">
        <v>60</v>
      </c>
      <c r="S147" t="s">
        <v>697</v>
      </c>
      <c r="T147" s="9" t="s">
        <v>698</v>
      </c>
      <c r="U147" s="4">
        <f>VLOOKUP(D147,Onderhoudsbeurten!$A$2:$D$6,4,1)</f>
        <v>1</v>
      </c>
      <c r="V147" s="6">
        <f t="shared" si="4"/>
        <v>1</v>
      </c>
    </row>
    <row r="148" spans="1:22" x14ac:dyDescent="0.25">
      <c r="A148" t="s">
        <v>699</v>
      </c>
      <c r="B148" t="s">
        <v>700</v>
      </c>
      <c r="C148" s="23">
        <v>44470</v>
      </c>
      <c r="D148" t="s">
        <v>23</v>
      </c>
      <c r="E148" t="s">
        <v>24</v>
      </c>
      <c r="F148" t="s">
        <v>55</v>
      </c>
      <c r="H148" t="s">
        <v>701</v>
      </c>
      <c r="I148" s="3" t="s">
        <v>69</v>
      </c>
      <c r="J148" t="s">
        <v>702</v>
      </c>
      <c r="K148" t="s">
        <v>58</v>
      </c>
      <c r="L148" t="s">
        <v>700</v>
      </c>
      <c r="M148" t="s">
        <v>703</v>
      </c>
      <c r="N148">
        <v>1</v>
      </c>
      <c r="O148" t="s">
        <v>59</v>
      </c>
      <c r="R148" t="s">
        <v>704</v>
      </c>
      <c r="S148" t="s">
        <v>705</v>
      </c>
      <c r="T148" s="9" t="s">
        <v>706</v>
      </c>
      <c r="U148" s="4">
        <f>VLOOKUP(D148,Onderhoudsbeurten!$A$2:$D$6,4,1)</f>
        <v>1</v>
      </c>
      <c r="V148" s="6">
        <f t="shared" si="4"/>
        <v>1</v>
      </c>
    </row>
    <row r="149" spans="1:22" x14ac:dyDescent="0.25">
      <c r="A149" t="s">
        <v>707</v>
      </c>
      <c r="B149" t="s">
        <v>700</v>
      </c>
      <c r="C149" s="23">
        <v>44470</v>
      </c>
      <c r="D149" t="s">
        <v>23</v>
      </c>
      <c r="E149" t="s">
        <v>24</v>
      </c>
      <c r="F149" t="s">
        <v>55</v>
      </c>
      <c r="H149" t="s">
        <v>701</v>
      </c>
      <c r="I149" s="3" t="s">
        <v>69</v>
      </c>
      <c r="J149" t="s">
        <v>702</v>
      </c>
      <c r="K149" t="s">
        <v>58</v>
      </c>
      <c r="L149" t="s">
        <v>700</v>
      </c>
      <c r="N149">
        <v>1</v>
      </c>
      <c r="O149" t="s">
        <v>59</v>
      </c>
      <c r="R149" t="s">
        <v>704</v>
      </c>
      <c r="S149" t="s">
        <v>705</v>
      </c>
      <c r="T149" s="9" t="s">
        <v>708</v>
      </c>
      <c r="U149" s="4">
        <f>VLOOKUP(D149,Onderhoudsbeurten!$A$2:$D$6,4,1)</f>
        <v>1</v>
      </c>
      <c r="V149" s="6">
        <f t="shared" si="4"/>
        <v>1</v>
      </c>
    </row>
    <row r="150" spans="1:22" x14ac:dyDescent="0.25">
      <c r="A150" t="s">
        <v>709</v>
      </c>
      <c r="B150" t="s">
        <v>710</v>
      </c>
      <c r="C150" s="23">
        <v>44470</v>
      </c>
      <c r="D150" t="s">
        <v>23</v>
      </c>
      <c r="E150" t="s">
        <v>24</v>
      </c>
      <c r="F150" t="s">
        <v>55</v>
      </c>
      <c r="G150" t="s">
        <v>711</v>
      </c>
      <c r="H150" t="s">
        <v>712</v>
      </c>
      <c r="I150" s="3">
        <v>2</v>
      </c>
      <c r="J150" t="s">
        <v>711</v>
      </c>
      <c r="K150" t="s">
        <v>58</v>
      </c>
      <c r="L150" t="s">
        <v>710</v>
      </c>
      <c r="M150" t="s">
        <v>713</v>
      </c>
      <c r="N150">
        <v>1</v>
      </c>
      <c r="O150" t="s">
        <v>59</v>
      </c>
      <c r="R150" t="s">
        <v>60</v>
      </c>
      <c r="S150" t="s">
        <v>714</v>
      </c>
      <c r="U150" s="4">
        <f>VLOOKUP(D150,Onderhoudsbeurten!$A$2:$D$6,4,1)</f>
        <v>1</v>
      </c>
      <c r="V150" s="6">
        <f t="shared" si="4"/>
        <v>1</v>
      </c>
    </row>
    <row r="151" spans="1:22" x14ac:dyDescent="0.25">
      <c r="A151" t="s">
        <v>715</v>
      </c>
      <c r="B151" t="s">
        <v>716</v>
      </c>
      <c r="C151" s="23">
        <v>44470</v>
      </c>
      <c r="D151" t="s">
        <v>23</v>
      </c>
      <c r="E151" t="s">
        <v>24</v>
      </c>
      <c r="F151" t="s">
        <v>55</v>
      </c>
      <c r="G151" t="s">
        <v>717</v>
      </c>
      <c r="H151" t="s">
        <v>712</v>
      </c>
      <c r="I151" s="3">
        <v>3</v>
      </c>
      <c r="J151" t="s">
        <v>717</v>
      </c>
      <c r="K151" t="s">
        <v>58</v>
      </c>
      <c r="L151" t="s">
        <v>716</v>
      </c>
      <c r="M151" t="s">
        <v>718</v>
      </c>
      <c r="N151">
        <v>1</v>
      </c>
      <c r="O151" t="s">
        <v>59</v>
      </c>
      <c r="R151" t="s">
        <v>60</v>
      </c>
      <c r="S151" t="s">
        <v>719</v>
      </c>
      <c r="U151" s="4">
        <f>VLOOKUP(D151,Onderhoudsbeurten!$A$2:$D$6,4,1)</f>
        <v>1</v>
      </c>
      <c r="V151" s="6">
        <f t="shared" si="4"/>
        <v>1</v>
      </c>
    </row>
    <row r="152" spans="1:22" x14ac:dyDescent="0.25">
      <c r="A152" t="s">
        <v>720</v>
      </c>
      <c r="B152" t="s">
        <v>54</v>
      </c>
      <c r="C152" s="23">
        <v>44197</v>
      </c>
      <c r="D152" t="s">
        <v>23</v>
      </c>
      <c r="E152" t="s">
        <v>24</v>
      </c>
      <c r="F152" t="s">
        <v>55</v>
      </c>
      <c r="G152" t="s">
        <v>721</v>
      </c>
      <c r="H152" t="s">
        <v>722</v>
      </c>
      <c r="I152" s="3">
        <v>0</v>
      </c>
      <c r="K152" t="s">
        <v>58</v>
      </c>
      <c r="L152" t="s">
        <v>54</v>
      </c>
      <c r="M152" t="s">
        <v>723</v>
      </c>
      <c r="N152">
        <v>1</v>
      </c>
      <c r="O152" t="s">
        <v>59</v>
      </c>
      <c r="P152">
        <v>2.2999999999999998</v>
      </c>
      <c r="R152" t="s">
        <v>60</v>
      </c>
      <c r="S152" t="s">
        <v>724</v>
      </c>
      <c r="U152" s="4">
        <f>VLOOKUP(D152,Onderhoudsbeurten!$A$2:$D$6,4,1)</f>
        <v>1</v>
      </c>
      <c r="V152" s="6">
        <f t="shared" si="4"/>
        <v>1</v>
      </c>
    </row>
    <row r="153" spans="1:22" x14ac:dyDescent="0.25">
      <c r="A153" t="s">
        <v>725</v>
      </c>
      <c r="B153" t="s">
        <v>726</v>
      </c>
      <c r="C153" s="23">
        <v>44197</v>
      </c>
      <c r="D153" t="s">
        <v>23</v>
      </c>
      <c r="E153" t="s">
        <v>24</v>
      </c>
      <c r="F153" t="s">
        <v>55</v>
      </c>
      <c r="G153" t="s">
        <v>727</v>
      </c>
      <c r="H153" t="s">
        <v>722</v>
      </c>
      <c r="I153" s="3">
        <v>0</v>
      </c>
      <c r="K153" t="s">
        <v>58</v>
      </c>
      <c r="L153" t="s">
        <v>726</v>
      </c>
      <c r="M153" t="s">
        <v>728</v>
      </c>
      <c r="N153">
        <v>1</v>
      </c>
      <c r="O153" t="s">
        <v>59</v>
      </c>
      <c r="P153">
        <v>0.91</v>
      </c>
      <c r="Q153" s="9" t="s">
        <v>729</v>
      </c>
      <c r="R153" t="s">
        <v>60</v>
      </c>
      <c r="S153" t="s">
        <v>730</v>
      </c>
      <c r="T153" s="9" t="s">
        <v>731</v>
      </c>
      <c r="U153" s="4">
        <f>VLOOKUP(D153,Onderhoudsbeurten!$A$2:$D$6,4,1)</f>
        <v>1</v>
      </c>
      <c r="V153" s="6">
        <f t="shared" si="4"/>
        <v>1</v>
      </c>
    </row>
    <row r="154" spans="1:22" x14ac:dyDescent="0.25">
      <c r="A154" t="s">
        <v>732</v>
      </c>
      <c r="B154" t="s">
        <v>733</v>
      </c>
      <c r="C154" s="23">
        <v>44197</v>
      </c>
      <c r="D154" t="s">
        <v>23</v>
      </c>
      <c r="E154" t="s">
        <v>24</v>
      </c>
      <c r="F154" t="s">
        <v>55</v>
      </c>
      <c r="G154" t="s">
        <v>734</v>
      </c>
      <c r="H154" t="s">
        <v>722</v>
      </c>
      <c r="I154" s="3">
        <v>0</v>
      </c>
      <c r="K154" t="s">
        <v>58</v>
      </c>
      <c r="L154" t="s">
        <v>733</v>
      </c>
      <c r="M154" t="s">
        <v>735</v>
      </c>
      <c r="N154">
        <v>3</v>
      </c>
      <c r="O154" t="s">
        <v>59</v>
      </c>
      <c r="P154" t="s">
        <v>736</v>
      </c>
      <c r="Q154" s="9" t="s">
        <v>737</v>
      </c>
      <c r="R154" t="s">
        <v>60</v>
      </c>
      <c r="S154" t="s">
        <v>738</v>
      </c>
      <c r="T154" s="9" t="s">
        <v>739</v>
      </c>
      <c r="U154" s="4">
        <f>VLOOKUP(D154,Onderhoudsbeurten!$A$2:$D$6,4,1)</f>
        <v>1</v>
      </c>
      <c r="V154" s="6">
        <f t="shared" si="4"/>
        <v>3</v>
      </c>
    </row>
    <row r="155" spans="1:22" x14ac:dyDescent="0.25">
      <c r="A155" t="s">
        <v>740</v>
      </c>
      <c r="B155" t="s">
        <v>304</v>
      </c>
      <c r="C155" s="23">
        <v>44197</v>
      </c>
      <c r="D155" t="s">
        <v>23</v>
      </c>
      <c r="E155" t="s">
        <v>24</v>
      </c>
      <c r="F155" t="s">
        <v>55</v>
      </c>
      <c r="G155" t="s">
        <v>741</v>
      </c>
      <c r="H155" t="s">
        <v>722</v>
      </c>
      <c r="I155" s="3">
        <v>0</v>
      </c>
      <c r="K155" t="s">
        <v>58</v>
      </c>
      <c r="L155" t="s">
        <v>304</v>
      </c>
      <c r="N155">
        <v>1</v>
      </c>
      <c r="O155" t="s">
        <v>59</v>
      </c>
      <c r="R155" t="s">
        <v>500</v>
      </c>
      <c r="S155" t="s">
        <v>742</v>
      </c>
      <c r="T155" s="9" t="s">
        <v>743</v>
      </c>
      <c r="U155" s="4">
        <f>VLOOKUP(D155,Onderhoudsbeurten!$A$2:$D$6,4,1)</f>
        <v>1</v>
      </c>
      <c r="V155" s="6">
        <f t="shared" si="4"/>
        <v>1</v>
      </c>
    </row>
    <row r="156" spans="1:22" x14ac:dyDescent="0.25">
      <c r="A156" t="s">
        <v>744</v>
      </c>
      <c r="B156" t="s">
        <v>745</v>
      </c>
      <c r="C156" s="23">
        <v>44197</v>
      </c>
      <c r="D156" t="s">
        <v>23</v>
      </c>
      <c r="E156" t="s">
        <v>24</v>
      </c>
      <c r="F156" t="s">
        <v>55</v>
      </c>
      <c r="G156" t="s">
        <v>746</v>
      </c>
      <c r="H156" t="s">
        <v>747</v>
      </c>
      <c r="I156" s="3">
        <v>1</v>
      </c>
      <c r="J156" t="s">
        <v>748</v>
      </c>
      <c r="K156" t="s">
        <v>58</v>
      </c>
      <c r="L156" t="s">
        <v>745</v>
      </c>
      <c r="M156" t="s">
        <v>749</v>
      </c>
      <c r="N156">
        <v>1</v>
      </c>
      <c r="O156" t="s">
        <v>59</v>
      </c>
      <c r="P156">
        <v>4</v>
      </c>
      <c r="Q156" s="9" t="s">
        <v>750</v>
      </c>
      <c r="R156" t="s">
        <v>60</v>
      </c>
      <c r="S156" t="s">
        <v>751</v>
      </c>
      <c r="T156" s="9" t="s">
        <v>752</v>
      </c>
      <c r="U156" s="4">
        <f>VLOOKUP(D156,Onderhoudsbeurten!$A$2:$D$6,4,1)</f>
        <v>1</v>
      </c>
      <c r="V156" s="6">
        <f t="shared" si="4"/>
        <v>1</v>
      </c>
    </row>
    <row r="157" spans="1:22" x14ac:dyDescent="0.25">
      <c r="A157" t="s">
        <v>753</v>
      </c>
      <c r="B157" t="s">
        <v>754</v>
      </c>
      <c r="C157" s="23">
        <v>44197</v>
      </c>
      <c r="D157" t="s">
        <v>23</v>
      </c>
      <c r="E157" t="s">
        <v>24</v>
      </c>
      <c r="F157" t="s">
        <v>55</v>
      </c>
      <c r="G157" t="s">
        <v>755</v>
      </c>
      <c r="H157" t="s">
        <v>747</v>
      </c>
      <c r="I157" s="3">
        <v>1</v>
      </c>
      <c r="J157" t="s">
        <v>756</v>
      </c>
      <c r="K157" t="s">
        <v>58</v>
      </c>
      <c r="L157" t="s">
        <v>754</v>
      </c>
      <c r="M157" t="s">
        <v>757</v>
      </c>
      <c r="N157">
        <v>1</v>
      </c>
      <c r="O157" t="s">
        <v>59</v>
      </c>
      <c r="P157">
        <v>2.3199999999999998</v>
      </c>
      <c r="Q157" s="9" t="s">
        <v>758</v>
      </c>
      <c r="R157" t="s">
        <v>60</v>
      </c>
      <c r="S157" t="s">
        <v>759</v>
      </c>
      <c r="T157" s="9" t="s">
        <v>760</v>
      </c>
      <c r="U157" s="4">
        <f>VLOOKUP(D157,Onderhoudsbeurten!$A$2:$D$6,4,1)</f>
        <v>1</v>
      </c>
      <c r="V157" s="6">
        <f t="shared" si="4"/>
        <v>1</v>
      </c>
    </row>
    <row r="158" spans="1:22" x14ac:dyDescent="0.25">
      <c r="A158" t="s">
        <v>761</v>
      </c>
      <c r="B158" t="s">
        <v>54</v>
      </c>
      <c r="C158" s="23">
        <v>44197</v>
      </c>
      <c r="D158" t="s">
        <v>23</v>
      </c>
      <c r="E158" t="s">
        <v>24</v>
      </c>
      <c r="F158" t="s">
        <v>55</v>
      </c>
      <c r="G158" t="s">
        <v>762</v>
      </c>
      <c r="H158" t="s">
        <v>747</v>
      </c>
      <c r="I158" s="3">
        <v>2</v>
      </c>
      <c r="K158" t="s">
        <v>58</v>
      </c>
      <c r="L158" t="s">
        <v>54</v>
      </c>
      <c r="M158" t="s">
        <v>763</v>
      </c>
      <c r="N158">
        <v>1</v>
      </c>
      <c r="O158" t="s">
        <v>59</v>
      </c>
      <c r="U158" s="4">
        <f>VLOOKUP(D158,Onderhoudsbeurten!$A$2:$D$6,4,1)</f>
        <v>1</v>
      </c>
      <c r="V158" s="6">
        <f t="shared" si="4"/>
        <v>1</v>
      </c>
    </row>
    <row r="159" spans="1:22" x14ac:dyDescent="0.25">
      <c r="A159" t="s">
        <v>764</v>
      </c>
      <c r="B159" t="s">
        <v>765</v>
      </c>
      <c r="C159" s="23">
        <v>44197</v>
      </c>
      <c r="D159" t="s">
        <v>23</v>
      </c>
      <c r="E159" t="s">
        <v>24</v>
      </c>
      <c r="F159" t="s">
        <v>55</v>
      </c>
      <c r="G159" t="s">
        <v>766</v>
      </c>
      <c r="H159" t="s">
        <v>747</v>
      </c>
      <c r="I159" s="3">
        <v>3</v>
      </c>
      <c r="K159" t="s">
        <v>58</v>
      </c>
      <c r="L159" t="s">
        <v>765</v>
      </c>
      <c r="N159">
        <v>1</v>
      </c>
      <c r="O159" t="s">
        <v>59</v>
      </c>
      <c r="P159" t="s">
        <v>767</v>
      </c>
      <c r="R159" t="s">
        <v>60</v>
      </c>
      <c r="S159" t="s">
        <v>768</v>
      </c>
      <c r="U159" s="4">
        <f>VLOOKUP(D159,Onderhoudsbeurten!$A$2:$D$6,4,1)</f>
        <v>1</v>
      </c>
      <c r="V159" s="6">
        <f t="shared" si="4"/>
        <v>1</v>
      </c>
    </row>
    <row r="160" spans="1:22" x14ac:dyDescent="0.25">
      <c r="A160" t="s">
        <v>769</v>
      </c>
      <c r="B160" t="s">
        <v>770</v>
      </c>
      <c r="C160" s="23">
        <v>44470</v>
      </c>
      <c r="D160" t="s">
        <v>23</v>
      </c>
      <c r="E160" t="s">
        <v>24</v>
      </c>
      <c r="F160" t="s">
        <v>55</v>
      </c>
      <c r="G160" t="s">
        <v>771</v>
      </c>
      <c r="H160" t="s">
        <v>772</v>
      </c>
      <c r="I160" s="3">
        <v>1</v>
      </c>
      <c r="K160" t="s">
        <v>58</v>
      </c>
      <c r="L160" t="s">
        <v>770</v>
      </c>
      <c r="M160" t="s">
        <v>773</v>
      </c>
      <c r="N160">
        <v>4</v>
      </c>
      <c r="O160" t="s">
        <v>59</v>
      </c>
      <c r="P160">
        <v>2.5</v>
      </c>
      <c r="R160" t="s">
        <v>60</v>
      </c>
      <c r="S160" t="s">
        <v>774</v>
      </c>
      <c r="U160" s="4">
        <f>VLOOKUP(D160,Onderhoudsbeurten!$A$2:$D$6,4,1)</f>
        <v>1</v>
      </c>
      <c r="V160" s="6">
        <f t="shared" si="4"/>
        <v>4</v>
      </c>
    </row>
    <row r="161" spans="1:22" x14ac:dyDescent="0.25">
      <c r="A161" t="s">
        <v>775</v>
      </c>
      <c r="B161" t="s">
        <v>776</v>
      </c>
      <c r="C161" s="23">
        <v>44470</v>
      </c>
      <c r="D161" t="s">
        <v>23</v>
      </c>
      <c r="E161" t="s">
        <v>24</v>
      </c>
      <c r="F161" t="s">
        <v>55</v>
      </c>
      <c r="G161" t="s">
        <v>771</v>
      </c>
      <c r="H161" t="s">
        <v>772</v>
      </c>
      <c r="I161" s="3" t="s">
        <v>69</v>
      </c>
      <c r="K161" t="s">
        <v>58</v>
      </c>
      <c r="L161" t="s">
        <v>776</v>
      </c>
      <c r="N161">
        <v>1</v>
      </c>
      <c r="O161" t="s">
        <v>59</v>
      </c>
      <c r="P161">
        <v>1.35</v>
      </c>
      <c r="R161" t="s">
        <v>777</v>
      </c>
      <c r="S161" t="s">
        <v>778</v>
      </c>
      <c r="U161" s="4">
        <f>VLOOKUP(D161,Onderhoudsbeurten!$A$2:$D$6,4,1)</f>
        <v>1</v>
      </c>
      <c r="V161" s="6">
        <f t="shared" si="4"/>
        <v>1</v>
      </c>
    </row>
    <row r="162" spans="1:22" x14ac:dyDescent="0.25">
      <c r="A162" t="s">
        <v>779</v>
      </c>
      <c r="B162" t="s">
        <v>780</v>
      </c>
      <c r="C162" s="23">
        <v>44470</v>
      </c>
      <c r="D162" t="s">
        <v>23</v>
      </c>
      <c r="E162" t="s">
        <v>24</v>
      </c>
      <c r="F162" t="s">
        <v>55</v>
      </c>
      <c r="G162" t="s">
        <v>781</v>
      </c>
      <c r="H162" t="s">
        <v>772</v>
      </c>
      <c r="I162" s="3">
        <v>0</v>
      </c>
      <c r="K162" t="s">
        <v>58</v>
      </c>
      <c r="L162" t="s">
        <v>780</v>
      </c>
      <c r="M162" t="s">
        <v>782</v>
      </c>
      <c r="N162">
        <v>4</v>
      </c>
      <c r="O162" t="s">
        <v>59</v>
      </c>
      <c r="R162" t="s">
        <v>60</v>
      </c>
      <c r="S162" t="s">
        <v>783</v>
      </c>
      <c r="U162" s="4">
        <f>VLOOKUP(D162,Onderhoudsbeurten!$A$2:$D$6,4,1)</f>
        <v>1</v>
      </c>
      <c r="V162" s="6">
        <f t="shared" ref="V162:V193" si="5">U162*N162</f>
        <v>4</v>
      </c>
    </row>
    <row r="163" spans="1:22" x14ac:dyDescent="0.25">
      <c r="A163" t="s">
        <v>784</v>
      </c>
      <c r="B163" t="s">
        <v>54</v>
      </c>
      <c r="C163" s="23">
        <v>44470</v>
      </c>
      <c r="D163" t="s">
        <v>23</v>
      </c>
      <c r="E163" t="s">
        <v>24</v>
      </c>
      <c r="F163" t="s">
        <v>55</v>
      </c>
      <c r="H163" t="s">
        <v>772</v>
      </c>
      <c r="I163" s="3">
        <v>1</v>
      </c>
      <c r="J163" t="s">
        <v>785</v>
      </c>
      <c r="K163" t="s">
        <v>58</v>
      </c>
      <c r="L163" t="s">
        <v>54</v>
      </c>
      <c r="M163" t="s">
        <v>786</v>
      </c>
      <c r="N163">
        <v>1</v>
      </c>
      <c r="O163" t="s">
        <v>59</v>
      </c>
      <c r="R163" t="s">
        <v>777</v>
      </c>
      <c r="U163" s="4">
        <f>VLOOKUP(D163,Onderhoudsbeurten!$A$2:$D$6,4,1)</f>
        <v>1</v>
      </c>
      <c r="V163" s="6">
        <f t="shared" si="5"/>
        <v>1</v>
      </c>
    </row>
    <row r="164" spans="1:22" x14ac:dyDescent="0.25">
      <c r="A164" t="s">
        <v>787</v>
      </c>
      <c r="B164" t="s">
        <v>249</v>
      </c>
      <c r="C164" s="23">
        <v>44531</v>
      </c>
      <c r="D164" t="s">
        <v>23</v>
      </c>
      <c r="E164" t="s">
        <v>24</v>
      </c>
      <c r="F164" t="s">
        <v>55</v>
      </c>
      <c r="G164" t="s">
        <v>788</v>
      </c>
      <c r="H164" t="s">
        <v>789</v>
      </c>
      <c r="I164" s="3">
        <v>2</v>
      </c>
      <c r="K164" t="s">
        <v>58</v>
      </c>
      <c r="L164" t="s">
        <v>249</v>
      </c>
      <c r="M164" t="s">
        <v>790</v>
      </c>
      <c r="N164">
        <v>1</v>
      </c>
      <c r="O164" t="s">
        <v>59</v>
      </c>
      <c r="R164" t="s">
        <v>60</v>
      </c>
      <c r="S164" t="s">
        <v>791</v>
      </c>
      <c r="U164" s="4">
        <f>VLOOKUP(D164,Onderhoudsbeurten!$A$2:$D$6,4,1)</f>
        <v>1</v>
      </c>
      <c r="V164" s="6">
        <f t="shared" si="5"/>
        <v>1</v>
      </c>
    </row>
    <row r="165" spans="1:22" x14ac:dyDescent="0.25">
      <c r="A165" t="s">
        <v>792</v>
      </c>
      <c r="B165" t="s">
        <v>54</v>
      </c>
      <c r="C165" s="23">
        <v>44531</v>
      </c>
      <c r="D165" t="s">
        <v>23</v>
      </c>
      <c r="E165" t="s">
        <v>24</v>
      </c>
      <c r="F165" t="s">
        <v>55</v>
      </c>
      <c r="G165" t="s">
        <v>793</v>
      </c>
      <c r="H165" t="s">
        <v>789</v>
      </c>
      <c r="I165" s="3">
        <v>5</v>
      </c>
      <c r="J165" t="s">
        <v>793</v>
      </c>
      <c r="K165" t="s">
        <v>58</v>
      </c>
      <c r="L165" t="s">
        <v>54</v>
      </c>
      <c r="M165" t="s">
        <v>793</v>
      </c>
      <c r="N165">
        <v>1</v>
      </c>
      <c r="O165" t="s">
        <v>59</v>
      </c>
      <c r="R165" t="s">
        <v>73</v>
      </c>
      <c r="S165" t="s">
        <v>794</v>
      </c>
      <c r="U165" s="4">
        <f>VLOOKUP(D165,Onderhoudsbeurten!$A$2:$D$6,4,1)</f>
        <v>1</v>
      </c>
      <c r="V165" s="6">
        <f t="shared" si="5"/>
        <v>1</v>
      </c>
    </row>
    <row r="166" spans="1:22" x14ac:dyDescent="0.25">
      <c r="A166" t="s">
        <v>795</v>
      </c>
      <c r="B166" t="s">
        <v>54</v>
      </c>
      <c r="C166" s="23">
        <v>44287</v>
      </c>
      <c r="D166" t="s">
        <v>23</v>
      </c>
      <c r="E166" t="s">
        <v>24</v>
      </c>
      <c r="F166" t="s">
        <v>55</v>
      </c>
      <c r="G166" t="s">
        <v>796</v>
      </c>
      <c r="H166" t="s">
        <v>789</v>
      </c>
      <c r="I166" s="3">
        <v>7</v>
      </c>
      <c r="K166" t="s">
        <v>58</v>
      </c>
      <c r="L166" t="s">
        <v>54</v>
      </c>
      <c r="M166" t="s">
        <v>797</v>
      </c>
      <c r="N166">
        <v>1</v>
      </c>
      <c r="O166" t="s">
        <v>59</v>
      </c>
      <c r="R166" t="s">
        <v>798</v>
      </c>
      <c r="S166" t="s">
        <v>799</v>
      </c>
      <c r="U166" s="4">
        <f>VLOOKUP(D166,Onderhoudsbeurten!$A$2:$D$6,4,1)</f>
        <v>1</v>
      </c>
      <c r="V166" s="6">
        <f t="shared" si="5"/>
        <v>1</v>
      </c>
    </row>
    <row r="167" spans="1:22" x14ac:dyDescent="0.25">
      <c r="A167" t="s">
        <v>800</v>
      </c>
      <c r="B167" t="s">
        <v>801</v>
      </c>
      <c r="C167" s="23">
        <v>44287</v>
      </c>
      <c r="D167" t="s">
        <v>25</v>
      </c>
      <c r="E167" t="s">
        <v>26</v>
      </c>
      <c r="F167" t="s">
        <v>55</v>
      </c>
      <c r="H167" t="s">
        <v>68</v>
      </c>
      <c r="I167" s="3" t="s">
        <v>69</v>
      </c>
      <c r="J167" t="s">
        <v>70</v>
      </c>
      <c r="K167" t="s">
        <v>58</v>
      </c>
      <c r="L167" t="s">
        <v>801</v>
      </c>
      <c r="M167" t="s">
        <v>802</v>
      </c>
      <c r="N167">
        <v>1</v>
      </c>
      <c r="O167" t="s">
        <v>59</v>
      </c>
      <c r="P167" t="s">
        <v>72</v>
      </c>
      <c r="Q167" s="9">
        <v>240</v>
      </c>
      <c r="R167" t="s">
        <v>803</v>
      </c>
      <c r="S167" t="s">
        <v>804</v>
      </c>
      <c r="U167" s="4">
        <f>VLOOKUP(D167,Onderhoudsbeurten!$A$2:$D$6,4,1)</f>
        <v>1</v>
      </c>
      <c r="V167" s="6">
        <f t="shared" si="5"/>
        <v>1</v>
      </c>
    </row>
    <row r="168" spans="1:22" x14ac:dyDescent="0.25">
      <c r="A168" t="s">
        <v>805</v>
      </c>
      <c r="B168" t="s">
        <v>806</v>
      </c>
      <c r="C168" s="23">
        <v>44287</v>
      </c>
      <c r="D168" t="s">
        <v>25</v>
      </c>
      <c r="E168" t="s">
        <v>26</v>
      </c>
      <c r="F168" t="s">
        <v>55</v>
      </c>
      <c r="G168" t="s">
        <v>807</v>
      </c>
      <c r="H168" t="s">
        <v>260</v>
      </c>
      <c r="I168" s="3">
        <v>1</v>
      </c>
      <c r="J168" t="s">
        <v>808</v>
      </c>
      <c r="K168" t="s">
        <v>58</v>
      </c>
      <c r="L168" t="s">
        <v>806</v>
      </c>
      <c r="M168" t="s">
        <v>809</v>
      </c>
      <c r="N168">
        <v>1</v>
      </c>
      <c r="O168" t="s">
        <v>59</v>
      </c>
      <c r="R168" t="s">
        <v>810</v>
      </c>
      <c r="S168" t="s">
        <v>811</v>
      </c>
      <c r="U168" s="4">
        <f>VLOOKUP(D168,Onderhoudsbeurten!$A$2:$D$6,4,1)</f>
        <v>1</v>
      </c>
      <c r="V168" s="6">
        <f t="shared" si="5"/>
        <v>1</v>
      </c>
    </row>
    <row r="169" spans="1:22" x14ac:dyDescent="0.25">
      <c r="A169" t="s">
        <v>812</v>
      </c>
      <c r="B169" t="s">
        <v>813</v>
      </c>
      <c r="C169" s="23">
        <v>44287</v>
      </c>
      <c r="D169" t="s">
        <v>25</v>
      </c>
      <c r="E169" t="s">
        <v>26</v>
      </c>
      <c r="F169" t="s">
        <v>55</v>
      </c>
      <c r="G169" t="s">
        <v>807</v>
      </c>
      <c r="H169" t="s">
        <v>260</v>
      </c>
      <c r="I169" s="3">
        <v>1</v>
      </c>
      <c r="J169" t="s">
        <v>808</v>
      </c>
      <c r="K169" t="s">
        <v>58</v>
      </c>
      <c r="L169" t="s">
        <v>813</v>
      </c>
      <c r="M169" t="s">
        <v>809</v>
      </c>
      <c r="N169">
        <v>1</v>
      </c>
      <c r="O169" t="s">
        <v>59</v>
      </c>
      <c r="R169" t="s">
        <v>810</v>
      </c>
      <c r="S169" t="s">
        <v>811</v>
      </c>
      <c r="U169" s="4">
        <f>VLOOKUP(D169,Onderhoudsbeurten!$A$2:$D$6,4,1)</f>
        <v>1</v>
      </c>
      <c r="V169" s="6">
        <f t="shared" si="5"/>
        <v>1</v>
      </c>
    </row>
    <row r="170" spans="1:22" x14ac:dyDescent="0.25">
      <c r="A170" t="s">
        <v>814</v>
      </c>
      <c r="B170" t="s">
        <v>815</v>
      </c>
      <c r="C170" s="23">
        <v>44287</v>
      </c>
      <c r="D170" t="s">
        <v>25</v>
      </c>
      <c r="E170" t="s">
        <v>26</v>
      </c>
      <c r="F170" t="s">
        <v>55</v>
      </c>
      <c r="H170" t="s">
        <v>688</v>
      </c>
      <c r="I170" s="3" t="s">
        <v>69</v>
      </c>
      <c r="K170" t="s">
        <v>58</v>
      </c>
      <c r="L170" t="s">
        <v>815</v>
      </c>
      <c r="M170" t="s">
        <v>816</v>
      </c>
      <c r="N170">
        <v>1</v>
      </c>
      <c r="O170" t="s">
        <v>59</v>
      </c>
      <c r="P170" t="s">
        <v>72</v>
      </c>
      <c r="Q170" s="9">
        <v>161</v>
      </c>
      <c r="R170" t="s">
        <v>817</v>
      </c>
      <c r="S170" t="s">
        <v>818</v>
      </c>
      <c r="U170" s="4">
        <f>VLOOKUP(D170,Onderhoudsbeurten!$A$2:$D$6,4,1)</f>
        <v>1</v>
      </c>
      <c r="V170" s="6">
        <f t="shared" si="5"/>
        <v>1</v>
      </c>
    </row>
    <row r="171" spans="1:22" x14ac:dyDescent="0.25">
      <c r="A171" t="s">
        <v>800</v>
      </c>
      <c r="B171" t="s">
        <v>801</v>
      </c>
      <c r="C171" s="23">
        <v>44287</v>
      </c>
      <c r="D171" t="s">
        <v>27</v>
      </c>
      <c r="E171" t="s">
        <v>819</v>
      </c>
      <c r="F171" t="s">
        <v>55</v>
      </c>
      <c r="H171" t="s">
        <v>68</v>
      </c>
      <c r="I171" s="3" t="s">
        <v>69</v>
      </c>
      <c r="J171" t="s">
        <v>70</v>
      </c>
      <c r="K171" t="s">
        <v>58</v>
      </c>
      <c r="L171" t="s">
        <v>801</v>
      </c>
      <c r="M171" t="s">
        <v>802</v>
      </c>
      <c r="N171">
        <v>1</v>
      </c>
      <c r="O171" t="s">
        <v>59</v>
      </c>
      <c r="P171" t="s">
        <v>72</v>
      </c>
      <c r="Q171" s="9">
        <v>240</v>
      </c>
      <c r="R171" t="s">
        <v>803</v>
      </c>
      <c r="S171" t="s">
        <v>804</v>
      </c>
      <c r="U171" s="4">
        <f>VLOOKUP(D171,Onderhoudsbeurten!$A$2:$D$6,4,1)</f>
        <v>1</v>
      </c>
      <c r="V171" s="6">
        <f t="shared" si="5"/>
        <v>1</v>
      </c>
    </row>
    <row r="172" spans="1:22" x14ac:dyDescent="0.25">
      <c r="A172" t="s">
        <v>805</v>
      </c>
      <c r="B172" t="s">
        <v>806</v>
      </c>
      <c r="C172" s="23">
        <v>44287</v>
      </c>
      <c r="D172" t="s">
        <v>27</v>
      </c>
      <c r="E172" t="s">
        <v>819</v>
      </c>
      <c r="F172" t="s">
        <v>55</v>
      </c>
      <c r="G172" t="s">
        <v>807</v>
      </c>
      <c r="H172" t="s">
        <v>260</v>
      </c>
      <c r="I172" s="3">
        <v>1</v>
      </c>
      <c r="J172" t="s">
        <v>808</v>
      </c>
      <c r="K172" t="s">
        <v>58</v>
      </c>
      <c r="L172" t="s">
        <v>806</v>
      </c>
      <c r="M172" t="s">
        <v>809</v>
      </c>
      <c r="N172">
        <v>1</v>
      </c>
      <c r="O172" t="s">
        <v>59</v>
      </c>
      <c r="R172" t="s">
        <v>810</v>
      </c>
      <c r="S172" t="s">
        <v>811</v>
      </c>
      <c r="U172" s="4">
        <f>VLOOKUP(D172,Onderhoudsbeurten!$A$2:$D$6,4,1)</f>
        <v>1</v>
      </c>
      <c r="V172" s="6">
        <f t="shared" si="5"/>
        <v>1</v>
      </c>
    </row>
    <row r="173" spans="1:22" x14ac:dyDescent="0.25">
      <c r="A173" t="s">
        <v>812</v>
      </c>
      <c r="B173" t="s">
        <v>813</v>
      </c>
      <c r="C173" s="23">
        <v>44287</v>
      </c>
      <c r="D173" t="s">
        <v>27</v>
      </c>
      <c r="E173" t="s">
        <v>819</v>
      </c>
      <c r="F173" t="s">
        <v>55</v>
      </c>
      <c r="G173" t="s">
        <v>807</v>
      </c>
      <c r="H173" t="s">
        <v>260</v>
      </c>
      <c r="I173" s="3">
        <v>1</v>
      </c>
      <c r="J173" t="s">
        <v>808</v>
      </c>
      <c r="K173" t="s">
        <v>58</v>
      </c>
      <c r="L173" t="s">
        <v>813</v>
      </c>
      <c r="M173" t="s">
        <v>809</v>
      </c>
      <c r="N173">
        <v>1</v>
      </c>
      <c r="O173" t="s">
        <v>59</v>
      </c>
      <c r="R173" t="s">
        <v>810</v>
      </c>
      <c r="S173" t="s">
        <v>811</v>
      </c>
      <c r="U173" s="4">
        <f>VLOOKUP(D173,Onderhoudsbeurten!$A$2:$D$6,4,1)</f>
        <v>1</v>
      </c>
      <c r="V173" s="6">
        <f t="shared" si="5"/>
        <v>1</v>
      </c>
    </row>
    <row r="174" spans="1:22" x14ac:dyDescent="0.25">
      <c r="A174" t="s">
        <v>800</v>
      </c>
      <c r="B174" t="s">
        <v>801</v>
      </c>
      <c r="C174" s="23">
        <v>44317</v>
      </c>
      <c r="D174" t="s">
        <v>27</v>
      </c>
      <c r="E174" t="s">
        <v>820</v>
      </c>
      <c r="F174" t="s">
        <v>55</v>
      </c>
      <c r="H174" t="s">
        <v>68</v>
      </c>
      <c r="I174" s="3" t="s">
        <v>69</v>
      </c>
      <c r="J174" t="s">
        <v>70</v>
      </c>
      <c r="K174" t="s">
        <v>58</v>
      </c>
      <c r="L174" t="s">
        <v>801</v>
      </c>
      <c r="M174" t="s">
        <v>802</v>
      </c>
      <c r="N174">
        <v>1</v>
      </c>
      <c r="O174" t="s">
        <v>59</v>
      </c>
      <c r="P174" t="s">
        <v>72</v>
      </c>
      <c r="Q174" s="9">
        <v>240</v>
      </c>
      <c r="R174" t="s">
        <v>803</v>
      </c>
      <c r="S174" t="s">
        <v>804</v>
      </c>
      <c r="U174" s="4">
        <f>VLOOKUP(D174,Onderhoudsbeurten!$A$2:$D$6,4,1)</f>
        <v>1</v>
      </c>
      <c r="V174" s="6">
        <f t="shared" si="5"/>
        <v>1</v>
      </c>
    </row>
    <row r="175" spans="1:22" x14ac:dyDescent="0.25">
      <c r="A175" t="s">
        <v>805</v>
      </c>
      <c r="B175" t="s">
        <v>806</v>
      </c>
      <c r="C175" s="23">
        <v>44317</v>
      </c>
      <c r="D175" t="s">
        <v>27</v>
      </c>
      <c r="E175" t="s">
        <v>820</v>
      </c>
      <c r="F175" t="s">
        <v>55</v>
      </c>
      <c r="G175" t="s">
        <v>807</v>
      </c>
      <c r="H175" t="s">
        <v>260</v>
      </c>
      <c r="I175" s="3">
        <v>1</v>
      </c>
      <c r="J175" t="s">
        <v>808</v>
      </c>
      <c r="K175" t="s">
        <v>58</v>
      </c>
      <c r="L175" t="s">
        <v>806</v>
      </c>
      <c r="M175" t="s">
        <v>809</v>
      </c>
      <c r="N175">
        <v>1</v>
      </c>
      <c r="O175" t="s">
        <v>59</v>
      </c>
      <c r="R175" t="s">
        <v>810</v>
      </c>
      <c r="S175" t="s">
        <v>811</v>
      </c>
      <c r="U175" s="4">
        <f>VLOOKUP(D175,Onderhoudsbeurten!$A$2:$D$6,4,1)</f>
        <v>1</v>
      </c>
      <c r="V175" s="6">
        <f t="shared" si="5"/>
        <v>1</v>
      </c>
    </row>
    <row r="176" spans="1:22" x14ac:dyDescent="0.25">
      <c r="A176" t="s">
        <v>812</v>
      </c>
      <c r="B176" t="s">
        <v>813</v>
      </c>
      <c r="C176" s="23">
        <v>44317</v>
      </c>
      <c r="D176" t="s">
        <v>27</v>
      </c>
      <c r="E176" t="s">
        <v>820</v>
      </c>
      <c r="F176" t="s">
        <v>55</v>
      </c>
      <c r="G176" t="s">
        <v>807</v>
      </c>
      <c r="H176" t="s">
        <v>260</v>
      </c>
      <c r="I176" s="3">
        <v>1</v>
      </c>
      <c r="J176" t="s">
        <v>808</v>
      </c>
      <c r="K176" t="s">
        <v>58</v>
      </c>
      <c r="L176" t="s">
        <v>813</v>
      </c>
      <c r="M176" t="s">
        <v>809</v>
      </c>
      <c r="N176">
        <v>1</v>
      </c>
      <c r="O176" t="s">
        <v>59</v>
      </c>
      <c r="R176" t="s">
        <v>810</v>
      </c>
      <c r="S176" t="s">
        <v>811</v>
      </c>
      <c r="U176" s="4">
        <f>VLOOKUP(D176,Onderhoudsbeurten!$A$2:$D$6,4,1)</f>
        <v>1</v>
      </c>
      <c r="V176" s="6">
        <f t="shared" si="5"/>
        <v>1</v>
      </c>
    </row>
    <row r="177" spans="1:22" x14ac:dyDescent="0.25">
      <c r="A177" t="s">
        <v>800</v>
      </c>
      <c r="B177" t="s">
        <v>801</v>
      </c>
      <c r="C177" s="23">
        <v>44348</v>
      </c>
      <c r="D177" t="s">
        <v>27</v>
      </c>
      <c r="E177" t="s">
        <v>821</v>
      </c>
      <c r="F177" t="s">
        <v>55</v>
      </c>
      <c r="H177" t="s">
        <v>68</v>
      </c>
      <c r="I177" s="3" t="s">
        <v>69</v>
      </c>
      <c r="J177" t="s">
        <v>70</v>
      </c>
      <c r="K177" t="s">
        <v>58</v>
      </c>
      <c r="L177" t="s">
        <v>801</v>
      </c>
      <c r="M177" t="s">
        <v>802</v>
      </c>
      <c r="N177">
        <v>1</v>
      </c>
      <c r="O177" t="s">
        <v>59</v>
      </c>
      <c r="P177" t="s">
        <v>72</v>
      </c>
      <c r="Q177" s="9">
        <v>240</v>
      </c>
      <c r="R177" t="s">
        <v>803</v>
      </c>
      <c r="S177" t="s">
        <v>804</v>
      </c>
      <c r="U177" s="4">
        <f>VLOOKUP(D177,Onderhoudsbeurten!$A$2:$D$6,4,1)</f>
        <v>1</v>
      </c>
      <c r="V177" s="6">
        <f t="shared" si="5"/>
        <v>1</v>
      </c>
    </row>
    <row r="178" spans="1:22" x14ac:dyDescent="0.25">
      <c r="A178" t="s">
        <v>805</v>
      </c>
      <c r="B178" t="s">
        <v>806</v>
      </c>
      <c r="C178" s="23">
        <v>44348</v>
      </c>
      <c r="D178" t="s">
        <v>27</v>
      </c>
      <c r="E178" t="s">
        <v>821</v>
      </c>
      <c r="F178" t="s">
        <v>55</v>
      </c>
      <c r="G178" t="s">
        <v>807</v>
      </c>
      <c r="H178" t="s">
        <v>260</v>
      </c>
      <c r="I178" s="3">
        <v>1</v>
      </c>
      <c r="J178" t="s">
        <v>808</v>
      </c>
      <c r="K178" t="s">
        <v>58</v>
      </c>
      <c r="L178" t="s">
        <v>806</v>
      </c>
      <c r="M178" t="s">
        <v>809</v>
      </c>
      <c r="N178">
        <v>1</v>
      </c>
      <c r="O178" t="s">
        <v>59</v>
      </c>
      <c r="R178" t="s">
        <v>810</v>
      </c>
      <c r="S178" t="s">
        <v>811</v>
      </c>
      <c r="U178" s="4">
        <f>VLOOKUP(D178,Onderhoudsbeurten!$A$2:$D$6,4,1)</f>
        <v>1</v>
      </c>
      <c r="V178" s="6">
        <f t="shared" si="5"/>
        <v>1</v>
      </c>
    </row>
    <row r="179" spans="1:22" x14ac:dyDescent="0.25">
      <c r="A179" t="s">
        <v>812</v>
      </c>
      <c r="B179" t="s">
        <v>813</v>
      </c>
      <c r="C179" s="23">
        <v>44348</v>
      </c>
      <c r="D179" t="s">
        <v>27</v>
      </c>
      <c r="E179" t="s">
        <v>821</v>
      </c>
      <c r="F179" t="s">
        <v>55</v>
      </c>
      <c r="G179" t="s">
        <v>807</v>
      </c>
      <c r="H179" t="s">
        <v>260</v>
      </c>
      <c r="I179" s="3">
        <v>1</v>
      </c>
      <c r="J179" t="s">
        <v>808</v>
      </c>
      <c r="K179" t="s">
        <v>58</v>
      </c>
      <c r="L179" t="s">
        <v>813</v>
      </c>
      <c r="M179" t="s">
        <v>809</v>
      </c>
      <c r="N179">
        <v>1</v>
      </c>
      <c r="O179" t="s">
        <v>59</v>
      </c>
      <c r="R179" t="s">
        <v>810</v>
      </c>
      <c r="S179" t="s">
        <v>811</v>
      </c>
      <c r="U179" s="4">
        <f>VLOOKUP(D179,Onderhoudsbeurten!$A$2:$D$6,4,1)</f>
        <v>1</v>
      </c>
      <c r="V179" s="6">
        <f t="shared" si="5"/>
        <v>1</v>
      </c>
    </row>
    <row r="180" spans="1:22" x14ac:dyDescent="0.25">
      <c r="A180" t="s">
        <v>800</v>
      </c>
      <c r="B180" t="s">
        <v>801</v>
      </c>
      <c r="C180" s="23">
        <v>44378</v>
      </c>
      <c r="D180" t="s">
        <v>27</v>
      </c>
      <c r="E180" t="s">
        <v>822</v>
      </c>
      <c r="F180" t="s">
        <v>55</v>
      </c>
      <c r="H180" t="s">
        <v>68</v>
      </c>
      <c r="I180" s="3" t="s">
        <v>69</v>
      </c>
      <c r="J180" t="s">
        <v>70</v>
      </c>
      <c r="K180" t="s">
        <v>58</v>
      </c>
      <c r="L180" t="s">
        <v>801</v>
      </c>
      <c r="M180" t="s">
        <v>802</v>
      </c>
      <c r="N180">
        <v>1</v>
      </c>
      <c r="O180" t="s">
        <v>59</v>
      </c>
      <c r="P180" t="s">
        <v>72</v>
      </c>
      <c r="Q180" s="9">
        <v>240</v>
      </c>
      <c r="R180" t="s">
        <v>803</v>
      </c>
      <c r="S180" t="s">
        <v>804</v>
      </c>
      <c r="U180" s="4">
        <f>VLOOKUP(D180,Onderhoudsbeurten!$A$2:$D$6,4,1)</f>
        <v>1</v>
      </c>
      <c r="V180" s="6">
        <f t="shared" si="5"/>
        <v>1</v>
      </c>
    </row>
    <row r="181" spans="1:22" x14ac:dyDescent="0.25">
      <c r="A181" t="s">
        <v>805</v>
      </c>
      <c r="B181" t="s">
        <v>806</v>
      </c>
      <c r="C181" s="23">
        <v>44378</v>
      </c>
      <c r="D181" t="s">
        <v>27</v>
      </c>
      <c r="E181" t="s">
        <v>822</v>
      </c>
      <c r="F181" t="s">
        <v>55</v>
      </c>
      <c r="G181" t="s">
        <v>807</v>
      </c>
      <c r="H181" t="s">
        <v>260</v>
      </c>
      <c r="I181" s="3">
        <v>1</v>
      </c>
      <c r="J181" t="s">
        <v>808</v>
      </c>
      <c r="K181" t="s">
        <v>58</v>
      </c>
      <c r="L181" t="s">
        <v>806</v>
      </c>
      <c r="M181" t="s">
        <v>809</v>
      </c>
      <c r="N181">
        <v>1</v>
      </c>
      <c r="O181" t="s">
        <v>59</v>
      </c>
      <c r="R181" t="s">
        <v>810</v>
      </c>
      <c r="S181" t="s">
        <v>811</v>
      </c>
      <c r="U181" s="4">
        <f>VLOOKUP(D181,Onderhoudsbeurten!$A$2:$D$6,4,1)</f>
        <v>1</v>
      </c>
      <c r="V181" s="6">
        <f t="shared" si="5"/>
        <v>1</v>
      </c>
    </row>
    <row r="182" spans="1:22" x14ac:dyDescent="0.25">
      <c r="A182" t="s">
        <v>812</v>
      </c>
      <c r="B182" t="s">
        <v>813</v>
      </c>
      <c r="C182" s="23">
        <v>44378</v>
      </c>
      <c r="D182" t="s">
        <v>27</v>
      </c>
      <c r="E182" t="s">
        <v>822</v>
      </c>
      <c r="F182" t="s">
        <v>55</v>
      </c>
      <c r="G182" t="s">
        <v>807</v>
      </c>
      <c r="H182" t="s">
        <v>260</v>
      </c>
      <c r="I182" s="3">
        <v>1</v>
      </c>
      <c r="J182" t="s">
        <v>808</v>
      </c>
      <c r="K182" t="s">
        <v>58</v>
      </c>
      <c r="L182" t="s">
        <v>813</v>
      </c>
      <c r="M182" t="s">
        <v>809</v>
      </c>
      <c r="N182">
        <v>1</v>
      </c>
      <c r="O182" t="s">
        <v>59</v>
      </c>
      <c r="R182" t="s">
        <v>810</v>
      </c>
      <c r="S182" t="s">
        <v>811</v>
      </c>
      <c r="U182" s="4">
        <f>VLOOKUP(D182,Onderhoudsbeurten!$A$2:$D$6,4,1)</f>
        <v>1</v>
      </c>
      <c r="V182" s="6">
        <f t="shared" si="5"/>
        <v>1</v>
      </c>
    </row>
    <row r="183" spans="1:22" x14ac:dyDescent="0.25">
      <c r="A183" t="s">
        <v>800</v>
      </c>
      <c r="B183" t="s">
        <v>801</v>
      </c>
      <c r="C183" s="23">
        <v>44409</v>
      </c>
      <c r="D183" t="s">
        <v>27</v>
      </c>
      <c r="E183" t="s">
        <v>823</v>
      </c>
      <c r="F183" t="s">
        <v>55</v>
      </c>
      <c r="H183" t="s">
        <v>68</v>
      </c>
      <c r="I183" s="3" t="s">
        <v>69</v>
      </c>
      <c r="J183" t="s">
        <v>70</v>
      </c>
      <c r="K183" t="s">
        <v>58</v>
      </c>
      <c r="L183" t="s">
        <v>801</v>
      </c>
      <c r="M183" t="s">
        <v>802</v>
      </c>
      <c r="N183">
        <v>1</v>
      </c>
      <c r="O183" t="s">
        <v>59</v>
      </c>
      <c r="P183" t="s">
        <v>72</v>
      </c>
      <c r="Q183" s="9">
        <v>240</v>
      </c>
      <c r="R183" t="s">
        <v>803</v>
      </c>
      <c r="S183" t="s">
        <v>804</v>
      </c>
      <c r="U183" s="4">
        <f>VLOOKUP(D183,Onderhoudsbeurten!$A$2:$D$6,4,1)</f>
        <v>1</v>
      </c>
      <c r="V183" s="6">
        <f t="shared" si="5"/>
        <v>1</v>
      </c>
    </row>
    <row r="184" spans="1:22" x14ac:dyDescent="0.25">
      <c r="A184" t="s">
        <v>805</v>
      </c>
      <c r="B184" t="s">
        <v>806</v>
      </c>
      <c r="C184" s="23">
        <v>44409</v>
      </c>
      <c r="D184" t="s">
        <v>27</v>
      </c>
      <c r="E184" t="s">
        <v>823</v>
      </c>
      <c r="F184" t="s">
        <v>55</v>
      </c>
      <c r="G184" t="s">
        <v>807</v>
      </c>
      <c r="H184" t="s">
        <v>260</v>
      </c>
      <c r="I184" s="3">
        <v>1</v>
      </c>
      <c r="J184" t="s">
        <v>808</v>
      </c>
      <c r="K184" t="s">
        <v>58</v>
      </c>
      <c r="L184" t="s">
        <v>806</v>
      </c>
      <c r="M184" t="s">
        <v>809</v>
      </c>
      <c r="N184">
        <v>1</v>
      </c>
      <c r="O184" t="s">
        <v>59</v>
      </c>
      <c r="R184" t="s">
        <v>810</v>
      </c>
      <c r="S184" t="s">
        <v>811</v>
      </c>
      <c r="U184" s="4">
        <f>VLOOKUP(D184,Onderhoudsbeurten!$A$2:$D$6,4,1)</f>
        <v>1</v>
      </c>
      <c r="V184" s="6">
        <f t="shared" si="5"/>
        <v>1</v>
      </c>
    </row>
    <row r="185" spans="1:22" x14ac:dyDescent="0.25">
      <c r="A185" t="s">
        <v>812</v>
      </c>
      <c r="B185" t="s">
        <v>813</v>
      </c>
      <c r="C185" s="23">
        <v>44409</v>
      </c>
      <c r="D185" t="s">
        <v>27</v>
      </c>
      <c r="E185" t="s">
        <v>823</v>
      </c>
      <c r="F185" t="s">
        <v>55</v>
      </c>
      <c r="G185" t="s">
        <v>807</v>
      </c>
      <c r="H185" t="s">
        <v>260</v>
      </c>
      <c r="I185" s="3">
        <v>1</v>
      </c>
      <c r="J185" t="s">
        <v>808</v>
      </c>
      <c r="K185" t="s">
        <v>58</v>
      </c>
      <c r="L185" t="s">
        <v>813</v>
      </c>
      <c r="M185" t="s">
        <v>809</v>
      </c>
      <c r="N185">
        <v>1</v>
      </c>
      <c r="O185" t="s">
        <v>59</v>
      </c>
      <c r="R185" t="s">
        <v>810</v>
      </c>
      <c r="S185" t="s">
        <v>811</v>
      </c>
      <c r="U185" s="4">
        <f>VLOOKUP(D185,Onderhoudsbeurten!$A$2:$D$6,4,1)</f>
        <v>1</v>
      </c>
      <c r="V185" s="6">
        <f t="shared" si="5"/>
        <v>1</v>
      </c>
    </row>
    <row r="186" spans="1:22" x14ac:dyDescent="0.25">
      <c r="A186" t="s">
        <v>800</v>
      </c>
      <c r="B186" t="s">
        <v>801</v>
      </c>
      <c r="C186" s="23">
        <v>44440</v>
      </c>
      <c r="D186" t="s">
        <v>27</v>
      </c>
      <c r="E186" t="s">
        <v>824</v>
      </c>
      <c r="F186" t="s">
        <v>55</v>
      </c>
      <c r="H186" t="s">
        <v>68</v>
      </c>
      <c r="I186" s="3" t="s">
        <v>69</v>
      </c>
      <c r="J186" t="s">
        <v>70</v>
      </c>
      <c r="K186" t="s">
        <v>58</v>
      </c>
      <c r="L186" t="s">
        <v>801</v>
      </c>
      <c r="M186" t="s">
        <v>802</v>
      </c>
      <c r="N186">
        <v>1</v>
      </c>
      <c r="O186" t="s">
        <v>59</v>
      </c>
      <c r="P186" t="s">
        <v>72</v>
      </c>
      <c r="Q186" s="9">
        <v>240</v>
      </c>
      <c r="R186" t="s">
        <v>803</v>
      </c>
      <c r="S186" t="s">
        <v>804</v>
      </c>
      <c r="U186" s="4">
        <f>VLOOKUP(D186,Onderhoudsbeurten!$A$2:$D$6,4,1)</f>
        <v>1</v>
      </c>
      <c r="V186" s="6">
        <f t="shared" si="5"/>
        <v>1</v>
      </c>
    </row>
    <row r="187" spans="1:22" x14ac:dyDescent="0.25">
      <c r="A187" t="s">
        <v>805</v>
      </c>
      <c r="B187" t="s">
        <v>806</v>
      </c>
      <c r="C187" s="23">
        <v>44440</v>
      </c>
      <c r="D187" t="s">
        <v>27</v>
      </c>
      <c r="E187" t="s">
        <v>824</v>
      </c>
      <c r="F187" t="s">
        <v>55</v>
      </c>
      <c r="G187" t="s">
        <v>807</v>
      </c>
      <c r="H187" t="s">
        <v>260</v>
      </c>
      <c r="I187" s="3">
        <v>1</v>
      </c>
      <c r="J187" t="s">
        <v>808</v>
      </c>
      <c r="K187" t="s">
        <v>58</v>
      </c>
      <c r="L187" t="s">
        <v>806</v>
      </c>
      <c r="M187" t="s">
        <v>809</v>
      </c>
      <c r="N187">
        <v>1</v>
      </c>
      <c r="O187" t="s">
        <v>59</v>
      </c>
      <c r="R187" t="s">
        <v>810</v>
      </c>
      <c r="S187" t="s">
        <v>811</v>
      </c>
      <c r="U187" s="4">
        <f>VLOOKUP(D187,Onderhoudsbeurten!$A$2:$D$6,4,1)</f>
        <v>1</v>
      </c>
      <c r="V187" s="6">
        <f t="shared" si="5"/>
        <v>1</v>
      </c>
    </row>
    <row r="188" spans="1:22" x14ac:dyDescent="0.25">
      <c r="A188" t="s">
        <v>812</v>
      </c>
      <c r="B188" t="s">
        <v>813</v>
      </c>
      <c r="C188" s="23">
        <v>44440</v>
      </c>
      <c r="D188" t="s">
        <v>27</v>
      </c>
      <c r="E188" t="s">
        <v>824</v>
      </c>
      <c r="F188" t="s">
        <v>55</v>
      </c>
      <c r="G188" t="s">
        <v>807</v>
      </c>
      <c r="H188" t="s">
        <v>260</v>
      </c>
      <c r="I188" s="3">
        <v>1</v>
      </c>
      <c r="J188" t="s">
        <v>808</v>
      </c>
      <c r="K188" t="s">
        <v>58</v>
      </c>
      <c r="L188" t="s">
        <v>813</v>
      </c>
      <c r="M188" t="s">
        <v>809</v>
      </c>
      <c r="N188">
        <v>1</v>
      </c>
      <c r="O188" t="s">
        <v>59</v>
      </c>
      <c r="R188" t="s">
        <v>810</v>
      </c>
      <c r="S188" t="s">
        <v>811</v>
      </c>
      <c r="U188" s="4">
        <f>VLOOKUP(D188,Onderhoudsbeurten!$A$2:$D$6,4,1)</f>
        <v>1</v>
      </c>
      <c r="V188" s="6">
        <f t="shared" si="5"/>
        <v>1</v>
      </c>
    </row>
    <row r="189" spans="1:22" x14ac:dyDescent="0.25">
      <c r="A189" t="s">
        <v>814</v>
      </c>
      <c r="B189" t="s">
        <v>815</v>
      </c>
      <c r="C189" s="23">
        <v>44440</v>
      </c>
      <c r="D189" t="s">
        <v>27</v>
      </c>
      <c r="E189" t="s">
        <v>824</v>
      </c>
      <c r="F189" t="s">
        <v>55</v>
      </c>
      <c r="H189" t="s">
        <v>688</v>
      </c>
      <c r="I189" s="3" t="s">
        <v>69</v>
      </c>
      <c r="K189" t="s">
        <v>58</v>
      </c>
      <c r="L189" t="s">
        <v>815</v>
      </c>
      <c r="M189" t="s">
        <v>816</v>
      </c>
      <c r="N189">
        <v>1</v>
      </c>
      <c r="O189" t="s">
        <v>59</v>
      </c>
      <c r="P189" t="s">
        <v>72</v>
      </c>
      <c r="Q189" s="9">
        <v>161</v>
      </c>
      <c r="R189" t="s">
        <v>817</v>
      </c>
      <c r="S189" t="s">
        <v>818</v>
      </c>
      <c r="U189" s="4">
        <f>VLOOKUP(D189,Onderhoudsbeurten!$A$2:$D$6,4,1)</f>
        <v>1</v>
      </c>
      <c r="V189" s="6">
        <f t="shared" si="5"/>
        <v>1</v>
      </c>
    </row>
    <row r="190" spans="1:22" x14ac:dyDescent="0.25">
      <c r="A190" t="s">
        <v>75</v>
      </c>
      <c r="B190" t="s">
        <v>76</v>
      </c>
      <c r="C190" s="23">
        <v>44197</v>
      </c>
      <c r="D190" t="s">
        <v>29</v>
      </c>
      <c r="E190" t="s">
        <v>30</v>
      </c>
      <c r="F190" t="s">
        <v>55</v>
      </c>
      <c r="G190" t="s">
        <v>77</v>
      </c>
      <c r="H190" t="s">
        <v>68</v>
      </c>
      <c r="I190" s="3">
        <v>2</v>
      </c>
      <c r="J190" t="s">
        <v>78</v>
      </c>
      <c r="K190" t="s">
        <v>58</v>
      </c>
      <c r="L190" t="s">
        <v>76</v>
      </c>
      <c r="M190" t="s">
        <v>79</v>
      </c>
      <c r="N190">
        <v>1</v>
      </c>
      <c r="O190" t="s">
        <v>59</v>
      </c>
      <c r="P190" t="s">
        <v>80</v>
      </c>
      <c r="R190" t="s">
        <v>81</v>
      </c>
      <c r="S190" t="s">
        <v>82</v>
      </c>
      <c r="U190" s="4">
        <f>VLOOKUP(D190,Onderhoudsbeurten!$A$2:$D$6,4,1)</f>
        <v>1</v>
      </c>
      <c r="V190" s="6">
        <f t="shared" si="5"/>
        <v>1</v>
      </c>
    </row>
    <row r="191" spans="1:22" x14ac:dyDescent="0.25">
      <c r="A191" t="s">
        <v>825</v>
      </c>
      <c r="B191" t="s">
        <v>826</v>
      </c>
      <c r="C191" s="23">
        <v>44197</v>
      </c>
      <c r="D191" t="s">
        <v>29</v>
      </c>
      <c r="E191" t="s">
        <v>30</v>
      </c>
      <c r="F191" t="s">
        <v>55</v>
      </c>
      <c r="G191" t="s">
        <v>827</v>
      </c>
      <c r="H191" t="s">
        <v>226</v>
      </c>
      <c r="I191" s="3">
        <v>1</v>
      </c>
      <c r="K191" t="s">
        <v>58</v>
      </c>
      <c r="L191" t="s">
        <v>826</v>
      </c>
      <c r="N191">
        <v>1</v>
      </c>
      <c r="O191" t="s">
        <v>59</v>
      </c>
      <c r="R191" t="s">
        <v>828</v>
      </c>
      <c r="U191" s="4">
        <f>VLOOKUP(D191,Onderhoudsbeurten!$A$2:$D$6,4,1)</f>
        <v>1</v>
      </c>
      <c r="V191" s="6">
        <f t="shared" si="5"/>
        <v>1</v>
      </c>
    </row>
    <row r="192" spans="1:22" x14ac:dyDescent="0.25">
      <c r="A192" t="s">
        <v>829</v>
      </c>
      <c r="B192" t="s">
        <v>830</v>
      </c>
      <c r="C192" s="23">
        <v>44197</v>
      </c>
      <c r="D192" t="s">
        <v>29</v>
      </c>
      <c r="E192" t="s">
        <v>30</v>
      </c>
      <c r="F192" t="s">
        <v>55</v>
      </c>
      <c r="H192" t="s">
        <v>831</v>
      </c>
      <c r="I192" s="3">
        <v>0</v>
      </c>
      <c r="K192" t="s">
        <v>58</v>
      </c>
      <c r="L192" t="s">
        <v>830</v>
      </c>
      <c r="M192" t="s">
        <v>832</v>
      </c>
      <c r="N192">
        <v>1</v>
      </c>
      <c r="O192" t="s">
        <v>59</v>
      </c>
      <c r="P192" t="s">
        <v>72</v>
      </c>
      <c r="Q192" s="9">
        <v>8.6</v>
      </c>
      <c r="R192" t="s">
        <v>833</v>
      </c>
      <c r="S192" t="s">
        <v>834</v>
      </c>
      <c r="T192" s="9" t="s">
        <v>835</v>
      </c>
      <c r="U192" s="4">
        <f>VLOOKUP(D192,Onderhoudsbeurten!$A$2:$D$6,4,1)</f>
        <v>1</v>
      </c>
      <c r="V192" s="6">
        <f t="shared" si="5"/>
        <v>1</v>
      </c>
    </row>
    <row r="193" spans="1:22" x14ac:dyDescent="0.25">
      <c r="A193" t="s">
        <v>836</v>
      </c>
      <c r="B193" t="s">
        <v>837</v>
      </c>
      <c r="C193" s="23">
        <v>44197</v>
      </c>
      <c r="D193" t="s">
        <v>29</v>
      </c>
      <c r="E193" t="s">
        <v>30</v>
      </c>
      <c r="F193" t="s">
        <v>55</v>
      </c>
      <c r="H193" t="s">
        <v>831</v>
      </c>
      <c r="I193" s="3">
        <v>0</v>
      </c>
      <c r="K193" t="s">
        <v>58</v>
      </c>
      <c r="L193" t="s">
        <v>837</v>
      </c>
      <c r="M193" t="s">
        <v>832</v>
      </c>
      <c r="N193">
        <v>1</v>
      </c>
      <c r="O193" t="s">
        <v>59</v>
      </c>
      <c r="P193" t="s">
        <v>72</v>
      </c>
      <c r="Q193" s="9">
        <v>8.6</v>
      </c>
      <c r="R193" t="s">
        <v>833</v>
      </c>
      <c r="S193" t="s">
        <v>834</v>
      </c>
      <c r="T193" s="9" t="s">
        <v>838</v>
      </c>
      <c r="U193" s="4">
        <f>VLOOKUP(D193,Onderhoudsbeurten!$A$2:$D$6,4,1)</f>
        <v>1</v>
      </c>
      <c r="V193" s="6">
        <f t="shared" si="5"/>
        <v>1</v>
      </c>
    </row>
    <row r="194" spans="1:22" x14ac:dyDescent="0.25">
      <c r="A194" t="s">
        <v>839</v>
      </c>
      <c r="B194" t="s">
        <v>830</v>
      </c>
      <c r="C194" s="23">
        <v>44197</v>
      </c>
      <c r="D194" t="s">
        <v>29</v>
      </c>
      <c r="E194" t="s">
        <v>30</v>
      </c>
      <c r="F194" t="s">
        <v>55</v>
      </c>
      <c r="G194" t="s">
        <v>840</v>
      </c>
      <c r="H194" t="s">
        <v>831</v>
      </c>
      <c r="I194" s="3">
        <v>0</v>
      </c>
      <c r="K194" t="s">
        <v>58</v>
      </c>
      <c r="L194" t="s">
        <v>830</v>
      </c>
      <c r="M194" t="s">
        <v>841</v>
      </c>
      <c r="N194">
        <v>1</v>
      </c>
      <c r="O194" t="s">
        <v>59</v>
      </c>
      <c r="P194" t="s">
        <v>72</v>
      </c>
      <c r="Q194" s="9">
        <v>16.3</v>
      </c>
      <c r="R194" t="s">
        <v>833</v>
      </c>
      <c r="S194" t="s">
        <v>842</v>
      </c>
      <c r="T194" s="9" t="s">
        <v>843</v>
      </c>
      <c r="U194" s="4">
        <f>VLOOKUP(D194,Onderhoudsbeurten!$A$2:$D$6,4,1)</f>
        <v>1</v>
      </c>
      <c r="V194" s="6">
        <f t="shared" ref="V194:V197" si="6">U194*N194</f>
        <v>1</v>
      </c>
    </row>
    <row r="195" spans="1:22" x14ac:dyDescent="0.25">
      <c r="A195" t="s">
        <v>844</v>
      </c>
      <c r="B195" t="s">
        <v>845</v>
      </c>
      <c r="C195" s="23">
        <v>44197</v>
      </c>
      <c r="D195" t="s">
        <v>29</v>
      </c>
      <c r="E195" t="s">
        <v>30</v>
      </c>
      <c r="F195" t="s">
        <v>55</v>
      </c>
      <c r="G195" t="s">
        <v>846</v>
      </c>
      <c r="H195" t="s">
        <v>847</v>
      </c>
      <c r="I195" s="3">
        <v>3</v>
      </c>
      <c r="K195" t="s">
        <v>58</v>
      </c>
      <c r="L195" t="s">
        <v>845</v>
      </c>
      <c r="N195">
        <v>1</v>
      </c>
      <c r="O195" t="s">
        <v>59</v>
      </c>
      <c r="R195" t="s">
        <v>848</v>
      </c>
      <c r="T195" s="9" t="s">
        <v>849</v>
      </c>
      <c r="U195" s="4">
        <f>VLOOKUP(D195,Onderhoudsbeurten!$A$2:$D$6,4,1)</f>
        <v>1</v>
      </c>
      <c r="V195" s="6">
        <f t="shared" si="6"/>
        <v>1</v>
      </c>
    </row>
    <row r="196" spans="1:22" x14ac:dyDescent="0.25">
      <c r="A196" t="s">
        <v>850</v>
      </c>
      <c r="B196" t="s">
        <v>845</v>
      </c>
      <c r="C196" s="23">
        <v>44197</v>
      </c>
      <c r="D196" t="s">
        <v>29</v>
      </c>
      <c r="E196" t="s">
        <v>30</v>
      </c>
      <c r="F196" t="s">
        <v>55</v>
      </c>
      <c r="G196" t="s">
        <v>846</v>
      </c>
      <c r="H196" t="s">
        <v>847</v>
      </c>
      <c r="I196" s="3">
        <v>3</v>
      </c>
      <c r="K196" t="s">
        <v>58</v>
      </c>
      <c r="L196" t="s">
        <v>845</v>
      </c>
      <c r="N196">
        <v>1</v>
      </c>
      <c r="O196" t="s">
        <v>59</v>
      </c>
      <c r="R196" t="s">
        <v>848</v>
      </c>
      <c r="T196" s="9" t="s">
        <v>851</v>
      </c>
      <c r="U196" s="4">
        <f>VLOOKUP(D196,Onderhoudsbeurten!$A$2:$D$6,4,1)</f>
        <v>1</v>
      </c>
      <c r="V196" s="6">
        <f t="shared" si="6"/>
        <v>1</v>
      </c>
    </row>
    <row r="197" spans="1:22" x14ac:dyDescent="0.25">
      <c r="A197" t="s">
        <v>852</v>
      </c>
      <c r="B197" t="s">
        <v>853</v>
      </c>
      <c r="C197" s="23">
        <v>44228</v>
      </c>
      <c r="D197" t="s">
        <v>29</v>
      </c>
      <c r="E197" t="s">
        <v>30</v>
      </c>
      <c r="F197" t="s">
        <v>55</v>
      </c>
      <c r="G197" t="s">
        <v>854</v>
      </c>
      <c r="H197" t="s">
        <v>340</v>
      </c>
      <c r="I197" s="3">
        <v>12</v>
      </c>
      <c r="K197" t="s">
        <v>58</v>
      </c>
      <c r="L197" t="s">
        <v>853</v>
      </c>
      <c r="M197" t="s">
        <v>582</v>
      </c>
      <c r="N197">
        <v>1</v>
      </c>
      <c r="O197" t="s">
        <v>59</v>
      </c>
      <c r="P197" t="s">
        <v>72</v>
      </c>
      <c r="Q197" s="9" t="s">
        <v>855</v>
      </c>
      <c r="R197" t="s">
        <v>81</v>
      </c>
      <c r="S197" t="s">
        <v>856</v>
      </c>
      <c r="T197" s="9" t="s">
        <v>857</v>
      </c>
      <c r="U197" s="4">
        <f>VLOOKUP(D197,Onderhoudsbeurten!$A$2:$D$6,4,1)</f>
        <v>1</v>
      </c>
      <c r="V197" s="6">
        <f t="shared" si="6"/>
        <v>1</v>
      </c>
    </row>
    <row r="198" spans="1:22" x14ac:dyDescent="0.25">
      <c r="A198" t="s">
        <v>858</v>
      </c>
      <c r="B198" t="s">
        <v>859</v>
      </c>
      <c r="C198" s="23">
        <v>44197</v>
      </c>
      <c r="D198" t="s">
        <v>29</v>
      </c>
      <c r="E198" t="s">
        <v>30</v>
      </c>
      <c r="F198" t="s">
        <v>860</v>
      </c>
      <c r="G198" t="s">
        <v>861</v>
      </c>
      <c r="H198" t="s">
        <v>340</v>
      </c>
      <c r="I198" s="3">
        <v>15</v>
      </c>
      <c r="J198" t="s">
        <v>861</v>
      </c>
      <c r="K198" t="s">
        <v>58</v>
      </c>
      <c r="L198" t="s">
        <v>859</v>
      </c>
      <c r="M198" t="s">
        <v>862</v>
      </c>
      <c r="N198">
        <v>1</v>
      </c>
      <c r="O198" t="s">
        <v>59</v>
      </c>
      <c r="R198" t="s">
        <v>777</v>
      </c>
      <c r="S198" t="s">
        <v>863</v>
      </c>
      <c r="U198" s="4">
        <f>VLOOKUP(D198,Onderhoudsbeurten!$A$2:$D$6,4,1)</f>
        <v>1</v>
      </c>
      <c r="V198" s="6">
        <f>U198*N198*4</f>
        <v>4</v>
      </c>
    </row>
    <row r="199" spans="1:22" x14ac:dyDescent="0.25">
      <c r="A199" t="s">
        <v>864</v>
      </c>
      <c r="B199" t="s">
        <v>859</v>
      </c>
      <c r="C199" s="23">
        <v>44197</v>
      </c>
      <c r="D199" t="s">
        <v>29</v>
      </c>
      <c r="E199" t="s">
        <v>30</v>
      </c>
      <c r="F199" t="s">
        <v>860</v>
      </c>
      <c r="G199" t="s">
        <v>861</v>
      </c>
      <c r="H199" t="s">
        <v>340</v>
      </c>
      <c r="I199" s="3">
        <v>15</v>
      </c>
      <c r="J199" t="s">
        <v>861</v>
      </c>
      <c r="K199" t="s">
        <v>58</v>
      </c>
      <c r="L199" t="s">
        <v>859</v>
      </c>
      <c r="M199" t="s">
        <v>862</v>
      </c>
      <c r="N199">
        <v>1</v>
      </c>
      <c r="O199" t="s">
        <v>59</v>
      </c>
      <c r="R199" t="s">
        <v>777</v>
      </c>
      <c r="S199" t="s">
        <v>863</v>
      </c>
      <c r="U199" s="4">
        <f>VLOOKUP(D199,Onderhoudsbeurten!$A$2:$D$6,4,1)</f>
        <v>1</v>
      </c>
      <c r="V199" s="6">
        <f>U199*N199*4</f>
        <v>4</v>
      </c>
    </row>
    <row r="200" spans="1:22" x14ac:dyDescent="0.25">
      <c r="A200" t="s">
        <v>865</v>
      </c>
      <c r="B200" t="s">
        <v>859</v>
      </c>
      <c r="C200" s="23">
        <v>44197</v>
      </c>
      <c r="D200" t="s">
        <v>29</v>
      </c>
      <c r="E200" t="s">
        <v>30</v>
      </c>
      <c r="F200" t="s">
        <v>860</v>
      </c>
      <c r="G200" t="s">
        <v>861</v>
      </c>
      <c r="H200" t="s">
        <v>340</v>
      </c>
      <c r="I200" s="3">
        <v>15</v>
      </c>
      <c r="J200" t="s">
        <v>861</v>
      </c>
      <c r="K200" t="s">
        <v>58</v>
      </c>
      <c r="L200" t="s">
        <v>859</v>
      </c>
      <c r="M200" t="s">
        <v>862</v>
      </c>
      <c r="N200">
        <v>1</v>
      </c>
      <c r="O200" t="s">
        <v>59</v>
      </c>
      <c r="R200" t="s">
        <v>777</v>
      </c>
      <c r="S200" t="s">
        <v>863</v>
      </c>
      <c r="U200" s="4">
        <f>VLOOKUP(D200,Onderhoudsbeurten!$A$2:$D$6,4,1)</f>
        <v>1</v>
      </c>
      <c r="V200" s="6">
        <f>U200*N200*4</f>
        <v>4</v>
      </c>
    </row>
    <row r="201" spans="1:22" x14ac:dyDescent="0.25">
      <c r="A201" t="s">
        <v>866</v>
      </c>
      <c r="B201" t="s">
        <v>859</v>
      </c>
      <c r="C201" s="23">
        <v>44197</v>
      </c>
      <c r="D201" t="s">
        <v>29</v>
      </c>
      <c r="E201" t="s">
        <v>30</v>
      </c>
      <c r="F201" t="s">
        <v>860</v>
      </c>
      <c r="G201" t="s">
        <v>861</v>
      </c>
      <c r="H201" t="s">
        <v>340</v>
      </c>
      <c r="I201" s="3">
        <v>15</v>
      </c>
      <c r="K201" t="s">
        <v>58</v>
      </c>
      <c r="L201" t="s">
        <v>859</v>
      </c>
      <c r="M201" t="s">
        <v>862</v>
      </c>
      <c r="N201">
        <v>1</v>
      </c>
      <c r="O201" t="s">
        <v>59</v>
      </c>
      <c r="P201" t="s">
        <v>72</v>
      </c>
      <c r="Q201" s="9" t="s">
        <v>867</v>
      </c>
      <c r="R201" t="s">
        <v>777</v>
      </c>
      <c r="S201" t="s">
        <v>868</v>
      </c>
      <c r="U201" s="4">
        <f>VLOOKUP(D201,Onderhoudsbeurten!$A$2:$D$6,4,1)</f>
        <v>1</v>
      </c>
      <c r="V201" s="6">
        <f>U201*N201*4</f>
        <v>4</v>
      </c>
    </row>
    <row r="202" spans="1:22" x14ac:dyDescent="0.25">
      <c r="A202" t="s">
        <v>869</v>
      </c>
      <c r="B202" t="s">
        <v>870</v>
      </c>
      <c r="C202" s="23">
        <v>44197</v>
      </c>
      <c r="D202" t="s">
        <v>29</v>
      </c>
      <c r="E202" t="s">
        <v>30</v>
      </c>
      <c r="F202" t="s">
        <v>55</v>
      </c>
      <c r="G202" t="s">
        <v>871</v>
      </c>
      <c r="H202" t="s">
        <v>656</v>
      </c>
      <c r="I202" s="3">
        <v>5</v>
      </c>
      <c r="K202" t="s">
        <v>58</v>
      </c>
      <c r="L202" t="s">
        <v>870</v>
      </c>
      <c r="N202">
        <v>1</v>
      </c>
      <c r="O202" t="s">
        <v>59</v>
      </c>
      <c r="R202" t="s">
        <v>583</v>
      </c>
      <c r="S202" t="s">
        <v>872</v>
      </c>
      <c r="U202" s="4">
        <f>VLOOKUP(D202,Onderhoudsbeurten!$A$2:$D$6,4,1)</f>
        <v>1</v>
      </c>
      <c r="V202" s="6">
        <f t="shared" ref="V202:V233" si="7">U202*N202</f>
        <v>1</v>
      </c>
    </row>
    <row r="203" spans="1:22" x14ac:dyDescent="0.25">
      <c r="A203" t="s">
        <v>869</v>
      </c>
      <c r="B203" t="s">
        <v>870</v>
      </c>
      <c r="C203" s="23">
        <v>44197</v>
      </c>
      <c r="D203" t="s">
        <v>29</v>
      </c>
      <c r="E203" t="s">
        <v>30</v>
      </c>
      <c r="F203" t="s">
        <v>55</v>
      </c>
      <c r="G203" t="s">
        <v>871</v>
      </c>
      <c r="H203" t="s">
        <v>656</v>
      </c>
      <c r="I203" s="3">
        <v>5</v>
      </c>
      <c r="K203" t="s">
        <v>58</v>
      </c>
      <c r="L203" t="s">
        <v>870</v>
      </c>
      <c r="N203">
        <v>1</v>
      </c>
      <c r="O203" t="s">
        <v>59</v>
      </c>
      <c r="R203" t="s">
        <v>583</v>
      </c>
      <c r="S203" t="s">
        <v>872</v>
      </c>
      <c r="U203" s="4">
        <f>VLOOKUP(D203,Onderhoudsbeurten!$A$2:$D$6,4,1)</f>
        <v>1</v>
      </c>
      <c r="V203" s="6">
        <f t="shared" si="7"/>
        <v>1</v>
      </c>
    </row>
    <row r="204" spans="1:22" x14ac:dyDescent="0.25">
      <c r="A204" t="s">
        <v>873</v>
      </c>
      <c r="B204" t="s">
        <v>870</v>
      </c>
      <c r="C204" s="23">
        <v>44197</v>
      </c>
      <c r="D204" t="s">
        <v>29</v>
      </c>
      <c r="E204" t="s">
        <v>30</v>
      </c>
      <c r="F204" t="s">
        <v>55</v>
      </c>
      <c r="G204" t="s">
        <v>871</v>
      </c>
      <c r="H204" t="s">
        <v>656</v>
      </c>
      <c r="I204" s="3">
        <v>5</v>
      </c>
      <c r="K204" t="s">
        <v>58</v>
      </c>
      <c r="L204" t="s">
        <v>870</v>
      </c>
      <c r="N204">
        <v>1</v>
      </c>
      <c r="O204" t="s">
        <v>59</v>
      </c>
      <c r="R204" t="s">
        <v>583</v>
      </c>
      <c r="S204" t="s">
        <v>872</v>
      </c>
      <c r="U204" s="4">
        <f>VLOOKUP(D204,Onderhoudsbeurten!$A$2:$D$6,4,1)</f>
        <v>1</v>
      </c>
      <c r="V204" s="6">
        <f t="shared" si="7"/>
        <v>1</v>
      </c>
    </row>
    <row r="205" spans="1:22" x14ac:dyDescent="0.25">
      <c r="A205" t="s">
        <v>873</v>
      </c>
      <c r="B205" t="s">
        <v>870</v>
      </c>
      <c r="C205" s="23">
        <v>44197</v>
      </c>
      <c r="D205" t="s">
        <v>29</v>
      </c>
      <c r="E205" t="s">
        <v>30</v>
      </c>
      <c r="F205" t="s">
        <v>55</v>
      </c>
      <c r="G205" t="s">
        <v>871</v>
      </c>
      <c r="H205" t="s">
        <v>656</v>
      </c>
      <c r="I205" s="3">
        <v>5</v>
      </c>
      <c r="K205" t="s">
        <v>58</v>
      </c>
      <c r="L205" t="s">
        <v>870</v>
      </c>
      <c r="N205">
        <v>1</v>
      </c>
      <c r="O205" t="s">
        <v>59</v>
      </c>
      <c r="R205" t="s">
        <v>583</v>
      </c>
      <c r="S205" t="s">
        <v>872</v>
      </c>
      <c r="U205" s="4">
        <f>VLOOKUP(D205,Onderhoudsbeurten!$A$2:$D$6,4,1)</f>
        <v>1</v>
      </c>
      <c r="V205" s="6">
        <f t="shared" si="7"/>
        <v>1</v>
      </c>
    </row>
    <row r="206" spans="1:22" x14ac:dyDescent="0.25">
      <c r="A206" t="s">
        <v>874</v>
      </c>
      <c r="B206" t="s">
        <v>870</v>
      </c>
      <c r="C206" s="23">
        <v>44197</v>
      </c>
      <c r="D206" t="s">
        <v>29</v>
      </c>
      <c r="E206" t="s">
        <v>30</v>
      </c>
      <c r="F206" t="s">
        <v>55</v>
      </c>
      <c r="G206" t="s">
        <v>871</v>
      </c>
      <c r="H206" t="s">
        <v>656</v>
      </c>
      <c r="I206" s="3">
        <v>5</v>
      </c>
      <c r="K206" t="s">
        <v>58</v>
      </c>
      <c r="L206" t="s">
        <v>870</v>
      </c>
      <c r="N206">
        <v>1</v>
      </c>
      <c r="O206" t="s">
        <v>59</v>
      </c>
      <c r="R206" t="s">
        <v>583</v>
      </c>
      <c r="S206" t="s">
        <v>872</v>
      </c>
      <c r="U206" s="4">
        <f>VLOOKUP(D206,Onderhoudsbeurten!$A$2:$D$6,4,1)</f>
        <v>1</v>
      </c>
      <c r="V206" s="6">
        <f t="shared" si="7"/>
        <v>1</v>
      </c>
    </row>
    <row r="207" spans="1:22" x14ac:dyDescent="0.25">
      <c r="A207" t="s">
        <v>874</v>
      </c>
      <c r="B207" t="s">
        <v>870</v>
      </c>
      <c r="C207" s="23">
        <v>44197</v>
      </c>
      <c r="D207" t="s">
        <v>29</v>
      </c>
      <c r="E207" t="s">
        <v>30</v>
      </c>
      <c r="F207" t="s">
        <v>55</v>
      </c>
      <c r="G207" t="s">
        <v>871</v>
      </c>
      <c r="H207" t="s">
        <v>656</v>
      </c>
      <c r="I207" s="3">
        <v>5</v>
      </c>
      <c r="K207" t="s">
        <v>58</v>
      </c>
      <c r="L207" t="s">
        <v>870</v>
      </c>
      <c r="N207">
        <v>1</v>
      </c>
      <c r="O207" t="s">
        <v>59</v>
      </c>
      <c r="R207" t="s">
        <v>583</v>
      </c>
      <c r="S207" t="s">
        <v>872</v>
      </c>
      <c r="U207" s="4">
        <f>VLOOKUP(D207,Onderhoudsbeurten!$A$2:$D$6,4,1)</f>
        <v>1</v>
      </c>
      <c r="V207" s="6">
        <f t="shared" si="7"/>
        <v>1</v>
      </c>
    </row>
    <row r="208" spans="1:22" x14ac:dyDescent="0.25">
      <c r="A208" t="s">
        <v>875</v>
      </c>
      <c r="B208" t="s">
        <v>845</v>
      </c>
      <c r="C208" s="23">
        <v>44197</v>
      </c>
      <c r="D208" t="s">
        <v>29</v>
      </c>
      <c r="E208" t="s">
        <v>30</v>
      </c>
      <c r="F208" t="s">
        <v>55</v>
      </c>
      <c r="G208" t="s">
        <v>876</v>
      </c>
      <c r="H208" t="s">
        <v>877</v>
      </c>
      <c r="I208" s="3">
        <v>3</v>
      </c>
      <c r="K208" t="s">
        <v>58</v>
      </c>
      <c r="L208" t="s">
        <v>845</v>
      </c>
      <c r="N208">
        <v>1</v>
      </c>
      <c r="O208" t="s">
        <v>59</v>
      </c>
      <c r="R208" t="s">
        <v>848</v>
      </c>
      <c r="T208" s="9" t="s">
        <v>878</v>
      </c>
      <c r="U208" s="4">
        <f>VLOOKUP(D208,Onderhoudsbeurten!$A$2:$D$6,4,1)</f>
        <v>1</v>
      </c>
      <c r="V208" s="6">
        <f t="shared" si="7"/>
        <v>1</v>
      </c>
    </row>
    <row r="209" spans="1:22" x14ac:dyDescent="0.25">
      <c r="A209" t="s">
        <v>879</v>
      </c>
      <c r="B209" t="s">
        <v>845</v>
      </c>
      <c r="C209" s="23">
        <v>44197</v>
      </c>
      <c r="D209" t="s">
        <v>29</v>
      </c>
      <c r="E209" t="s">
        <v>30</v>
      </c>
      <c r="F209" t="s">
        <v>55</v>
      </c>
      <c r="G209" t="s">
        <v>876</v>
      </c>
      <c r="H209" t="s">
        <v>877</v>
      </c>
      <c r="I209" s="3">
        <v>3</v>
      </c>
      <c r="K209" t="s">
        <v>58</v>
      </c>
      <c r="L209" t="s">
        <v>845</v>
      </c>
      <c r="N209">
        <v>1</v>
      </c>
      <c r="O209" t="s">
        <v>59</v>
      </c>
      <c r="R209" t="s">
        <v>848</v>
      </c>
      <c r="T209" s="9" t="s">
        <v>880</v>
      </c>
      <c r="U209" s="4">
        <f>VLOOKUP(D209,Onderhoudsbeurten!$A$2:$D$6,4,1)</f>
        <v>1</v>
      </c>
      <c r="V209" s="6">
        <f t="shared" si="7"/>
        <v>1</v>
      </c>
    </row>
    <row r="210" spans="1:22" x14ac:dyDescent="0.25">
      <c r="A210" t="s">
        <v>881</v>
      </c>
      <c r="B210" t="s">
        <v>882</v>
      </c>
      <c r="C210" s="23">
        <v>44378</v>
      </c>
      <c r="D210" t="s">
        <v>29</v>
      </c>
      <c r="E210" t="s">
        <v>30</v>
      </c>
      <c r="F210" t="s">
        <v>55</v>
      </c>
      <c r="G210" t="s">
        <v>883</v>
      </c>
      <c r="H210" t="s">
        <v>884</v>
      </c>
      <c r="I210" s="3">
        <v>3</v>
      </c>
      <c r="K210" t="s">
        <v>58</v>
      </c>
      <c r="L210" t="s">
        <v>882</v>
      </c>
      <c r="M210" t="s">
        <v>885</v>
      </c>
      <c r="N210">
        <v>1</v>
      </c>
      <c r="O210" t="s">
        <v>59</v>
      </c>
      <c r="R210" t="s">
        <v>848</v>
      </c>
      <c r="S210" t="s">
        <v>886</v>
      </c>
      <c r="U210" s="4">
        <f>VLOOKUP(D210,Onderhoudsbeurten!$A$2:$D$6,4,1)</f>
        <v>1</v>
      </c>
      <c r="V210" s="6">
        <f t="shared" si="7"/>
        <v>1</v>
      </c>
    </row>
    <row r="211" spans="1:22" x14ac:dyDescent="0.25">
      <c r="A211" t="s">
        <v>887</v>
      </c>
      <c r="B211" t="s">
        <v>882</v>
      </c>
      <c r="C211" s="23">
        <v>44378</v>
      </c>
      <c r="D211" t="s">
        <v>29</v>
      </c>
      <c r="E211" t="s">
        <v>30</v>
      </c>
      <c r="F211" t="s">
        <v>55</v>
      </c>
      <c r="G211" t="s">
        <v>883</v>
      </c>
      <c r="H211" t="s">
        <v>884</v>
      </c>
      <c r="I211" s="3">
        <v>3</v>
      </c>
      <c r="K211" t="s">
        <v>58</v>
      </c>
      <c r="L211" t="s">
        <v>882</v>
      </c>
      <c r="M211" t="s">
        <v>888</v>
      </c>
      <c r="N211">
        <v>1</v>
      </c>
      <c r="O211" t="s">
        <v>59</v>
      </c>
      <c r="R211" t="s">
        <v>848</v>
      </c>
      <c r="S211" t="s">
        <v>886</v>
      </c>
      <c r="U211" s="4">
        <f>VLOOKUP(D211,Onderhoudsbeurten!$A$2:$D$6,4,1)</f>
        <v>1</v>
      </c>
      <c r="V211" s="6">
        <f t="shared" si="7"/>
        <v>1</v>
      </c>
    </row>
    <row r="212" spans="1:22" x14ac:dyDescent="0.25">
      <c r="A212" t="s">
        <v>889</v>
      </c>
      <c r="B212" t="s">
        <v>890</v>
      </c>
      <c r="C212" s="23">
        <v>44197</v>
      </c>
      <c r="D212" t="s">
        <v>29</v>
      </c>
      <c r="E212" t="s">
        <v>30</v>
      </c>
      <c r="F212" t="s">
        <v>55</v>
      </c>
      <c r="G212" t="s">
        <v>891</v>
      </c>
      <c r="H212" t="s">
        <v>688</v>
      </c>
      <c r="I212" s="3">
        <v>2</v>
      </c>
      <c r="J212" t="s">
        <v>892</v>
      </c>
      <c r="K212" t="s">
        <v>58</v>
      </c>
      <c r="L212" t="s">
        <v>890</v>
      </c>
      <c r="M212" t="s">
        <v>893</v>
      </c>
      <c r="N212">
        <v>1</v>
      </c>
      <c r="O212" t="s">
        <v>59</v>
      </c>
      <c r="P212">
        <v>16.5</v>
      </c>
      <c r="R212" t="s">
        <v>894</v>
      </c>
      <c r="S212" t="s">
        <v>895</v>
      </c>
      <c r="T212" s="9">
        <v>505682</v>
      </c>
      <c r="U212" s="4">
        <f>VLOOKUP(D212,Onderhoudsbeurten!$A$2:$D$6,4,1)</f>
        <v>1</v>
      </c>
      <c r="V212" s="6">
        <f t="shared" si="7"/>
        <v>1</v>
      </c>
    </row>
    <row r="213" spans="1:22" x14ac:dyDescent="0.25">
      <c r="A213" t="s">
        <v>896</v>
      </c>
      <c r="B213" t="s">
        <v>897</v>
      </c>
      <c r="C213" s="23">
        <v>44197</v>
      </c>
      <c r="D213" t="s">
        <v>29</v>
      </c>
      <c r="E213" t="s">
        <v>30</v>
      </c>
      <c r="F213" t="s">
        <v>55</v>
      </c>
      <c r="G213" t="s">
        <v>891</v>
      </c>
      <c r="H213" t="s">
        <v>688</v>
      </c>
      <c r="I213" s="3">
        <v>2</v>
      </c>
      <c r="J213" t="s">
        <v>892</v>
      </c>
      <c r="K213" t="s">
        <v>58</v>
      </c>
      <c r="L213" t="s">
        <v>897</v>
      </c>
      <c r="M213" t="s">
        <v>898</v>
      </c>
      <c r="N213">
        <v>1</v>
      </c>
      <c r="O213" t="s">
        <v>59</v>
      </c>
      <c r="P213">
        <v>16.5</v>
      </c>
      <c r="R213" t="s">
        <v>894</v>
      </c>
      <c r="S213" t="s">
        <v>895</v>
      </c>
      <c r="T213" s="9" t="s">
        <v>899</v>
      </c>
      <c r="U213" s="4">
        <f>VLOOKUP(D213,Onderhoudsbeurten!$A$2:$D$6,4,1)</f>
        <v>1</v>
      </c>
      <c r="V213" s="6">
        <f t="shared" si="7"/>
        <v>1</v>
      </c>
    </row>
    <row r="214" spans="1:22" x14ac:dyDescent="0.25">
      <c r="A214" t="s">
        <v>900</v>
      </c>
      <c r="B214" t="s">
        <v>901</v>
      </c>
      <c r="C214" s="23">
        <v>44470</v>
      </c>
      <c r="D214" t="s">
        <v>29</v>
      </c>
      <c r="E214" t="s">
        <v>30</v>
      </c>
      <c r="F214" t="s">
        <v>55</v>
      </c>
      <c r="G214" t="s">
        <v>902</v>
      </c>
      <c r="H214" t="s">
        <v>688</v>
      </c>
      <c r="I214" s="3">
        <v>10</v>
      </c>
      <c r="K214" t="s">
        <v>58</v>
      </c>
      <c r="L214" t="s">
        <v>901</v>
      </c>
      <c r="N214">
        <v>1</v>
      </c>
      <c r="O214" t="s">
        <v>59</v>
      </c>
      <c r="Q214" s="9" t="s">
        <v>903</v>
      </c>
      <c r="R214" t="s">
        <v>904</v>
      </c>
      <c r="S214" t="s">
        <v>905</v>
      </c>
      <c r="T214" s="9" t="s">
        <v>906</v>
      </c>
      <c r="U214" s="4">
        <f>VLOOKUP(D214,Onderhoudsbeurten!$A$2:$D$6,4,1)</f>
        <v>1</v>
      </c>
      <c r="V214" s="6">
        <f t="shared" si="7"/>
        <v>1</v>
      </c>
    </row>
    <row r="215" spans="1:22" x14ac:dyDescent="0.25">
      <c r="A215" t="s">
        <v>907</v>
      </c>
      <c r="B215" t="s">
        <v>901</v>
      </c>
      <c r="C215" s="23">
        <v>44470</v>
      </c>
      <c r="D215" t="s">
        <v>29</v>
      </c>
      <c r="E215" t="s">
        <v>30</v>
      </c>
      <c r="F215" t="s">
        <v>55</v>
      </c>
      <c r="G215" t="s">
        <v>908</v>
      </c>
      <c r="H215" t="s">
        <v>688</v>
      </c>
      <c r="I215" s="3">
        <v>10</v>
      </c>
      <c r="K215" t="s">
        <v>58</v>
      </c>
      <c r="L215" t="s">
        <v>901</v>
      </c>
      <c r="N215">
        <v>1</v>
      </c>
      <c r="O215" t="s">
        <v>59</v>
      </c>
      <c r="Q215" s="9" t="s">
        <v>903</v>
      </c>
      <c r="R215" t="s">
        <v>904</v>
      </c>
      <c r="S215" t="s">
        <v>905</v>
      </c>
      <c r="U215" s="4">
        <f>VLOOKUP(D215,Onderhoudsbeurten!$A$2:$D$6,4,1)</f>
        <v>1</v>
      </c>
      <c r="V215" s="6">
        <f t="shared" si="7"/>
        <v>1</v>
      </c>
    </row>
    <row r="216" spans="1:22" x14ac:dyDescent="0.25">
      <c r="A216" t="s">
        <v>909</v>
      </c>
      <c r="B216" t="s">
        <v>837</v>
      </c>
      <c r="C216" s="23">
        <v>44409</v>
      </c>
      <c r="D216" t="s">
        <v>29</v>
      </c>
      <c r="E216" t="s">
        <v>30</v>
      </c>
      <c r="F216" t="s">
        <v>55</v>
      </c>
      <c r="G216" t="s">
        <v>910</v>
      </c>
      <c r="H216" t="s">
        <v>911</v>
      </c>
      <c r="I216" s="3">
        <v>0</v>
      </c>
      <c r="J216" t="s">
        <v>912</v>
      </c>
      <c r="K216" t="s">
        <v>58</v>
      </c>
      <c r="L216" t="s">
        <v>837</v>
      </c>
      <c r="M216" t="s">
        <v>243</v>
      </c>
      <c r="N216">
        <v>1</v>
      </c>
      <c r="O216" t="s">
        <v>59</v>
      </c>
      <c r="Q216" s="9" t="s">
        <v>913</v>
      </c>
      <c r="R216" t="s">
        <v>914</v>
      </c>
      <c r="S216" t="s">
        <v>915</v>
      </c>
      <c r="T216" s="9">
        <v>1521211</v>
      </c>
      <c r="U216" s="4">
        <f>VLOOKUP(D216,Onderhoudsbeurten!$A$2:$D$6,4,1)</f>
        <v>1</v>
      </c>
      <c r="V216" s="6">
        <f t="shared" si="7"/>
        <v>1</v>
      </c>
    </row>
    <row r="217" spans="1:22" x14ac:dyDescent="0.25">
      <c r="A217" t="s">
        <v>916</v>
      </c>
      <c r="B217" t="s">
        <v>837</v>
      </c>
      <c r="C217" s="23">
        <v>44409</v>
      </c>
      <c r="D217" t="s">
        <v>29</v>
      </c>
      <c r="E217" t="s">
        <v>30</v>
      </c>
      <c r="F217" t="s">
        <v>55</v>
      </c>
      <c r="G217" t="s">
        <v>910</v>
      </c>
      <c r="H217" t="s">
        <v>911</v>
      </c>
      <c r="I217" s="3">
        <v>0</v>
      </c>
      <c r="J217" t="s">
        <v>917</v>
      </c>
      <c r="K217" t="s">
        <v>58</v>
      </c>
      <c r="L217" t="s">
        <v>837</v>
      </c>
      <c r="M217" t="s">
        <v>243</v>
      </c>
      <c r="N217">
        <v>1</v>
      </c>
      <c r="O217" t="s">
        <v>59</v>
      </c>
      <c r="Q217" s="9" t="s">
        <v>913</v>
      </c>
      <c r="R217" t="s">
        <v>914</v>
      </c>
      <c r="S217" t="s">
        <v>915</v>
      </c>
      <c r="T217" s="9">
        <v>1521202</v>
      </c>
      <c r="U217" s="4">
        <f>VLOOKUP(D217,Onderhoudsbeurten!$A$2:$D$6,4,1)</f>
        <v>1</v>
      </c>
      <c r="V217" s="6">
        <f t="shared" si="7"/>
        <v>1</v>
      </c>
    </row>
    <row r="218" spans="1:22" x14ac:dyDescent="0.25">
      <c r="A218" t="s">
        <v>918</v>
      </c>
      <c r="B218" t="s">
        <v>837</v>
      </c>
      <c r="C218" s="23">
        <v>44409</v>
      </c>
      <c r="D218" t="s">
        <v>29</v>
      </c>
      <c r="E218" t="s">
        <v>30</v>
      </c>
      <c r="F218" t="s">
        <v>55</v>
      </c>
      <c r="G218" t="s">
        <v>919</v>
      </c>
      <c r="H218" t="s">
        <v>911</v>
      </c>
      <c r="I218" s="3">
        <v>7</v>
      </c>
      <c r="J218" t="s">
        <v>920</v>
      </c>
      <c r="K218" t="s">
        <v>58</v>
      </c>
      <c r="L218" t="s">
        <v>837</v>
      </c>
      <c r="M218" t="s">
        <v>243</v>
      </c>
      <c r="N218">
        <v>1</v>
      </c>
      <c r="O218" t="s">
        <v>59</v>
      </c>
      <c r="Q218" s="9" t="s">
        <v>921</v>
      </c>
      <c r="R218" t="s">
        <v>914</v>
      </c>
      <c r="S218" t="s">
        <v>922</v>
      </c>
      <c r="T218" s="9">
        <v>1521301</v>
      </c>
      <c r="U218" s="4">
        <f>VLOOKUP(D218,Onderhoudsbeurten!$A$2:$D$6,4,1)</f>
        <v>1</v>
      </c>
      <c r="V218" s="6">
        <f t="shared" si="7"/>
        <v>1</v>
      </c>
    </row>
    <row r="219" spans="1:22" x14ac:dyDescent="0.25">
      <c r="A219" t="s">
        <v>923</v>
      </c>
      <c r="B219" t="s">
        <v>837</v>
      </c>
      <c r="C219" s="23">
        <v>44409</v>
      </c>
      <c r="D219" t="s">
        <v>29</v>
      </c>
      <c r="E219" t="s">
        <v>30</v>
      </c>
      <c r="F219" t="s">
        <v>55</v>
      </c>
      <c r="G219" t="s">
        <v>919</v>
      </c>
      <c r="H219" t="s">
        <v>911</v>
      </c>
      <c r="I219" s="3">
        <v>7</v>
      </c>
      <c r="J219" t="s">
        <v>924</v>
      </c>
      <c r="K219" t="s">
        <v>58</v>
      </c>
      <c r="L219" t="s">
        <v>837</v>
      </c>
      <c r="M219" t="s">
        <v>243</v>
      </c>
      <c r="N219">
        <v>1</v>
      </c>
      <c r="O219" t="s">
        <v>59</v>
      </c>
      <c r="Q219" s="9" t="s">
        <v>921</v>
      </c>
      <c r="R219" t="s">
        <v>914</v>
      </c>
      <c r="S219" t="s">
        <v>922</v>
      </c>
      <c r="T219" s="9">
        <v>1521302</v>
      </c>
      <c r="U219" s="4">
        <f>VLOOKUP(D219,Onderhoudsbeurten!$A$2:$D$6,4,1)</f>
        <v>1</v>
      </c>
      <c r="V219" s="6">
        <f t="shared" si="7"/>
        <v>1</v>
      </c>
    </row>
    <row r="220" spans="1:22" x14ac:dyDescent="0.25">
      <c r="A220" t="s">
        <v>925</v>
      </c>
      <c r="B220" t="s">
        <v>837</v>
      </c>
      <c r="C220" s="23">
        <v>44409</v>
      </c>
      <c r="D220" t="s">
        <v>29</v>
      </c>
      <c r="E220" t="s">
        <v>30</v>
      </c>
      <c r="F220" t="s">
        <v>55</v>
      </c>
      <c r="G220" t="s">
        <v>919</v>
      </c>
      <c r="H220" t="s">
        <v>911</v>
      </c>
      <c r="I220" s="3">
        <v>7</v>
      </c>
      <c r="J220" t="s">
        <v>926</v>
      </c>
      <c r="K220" t="s">
        <v>58</v>
      </c>
      <c r="L220" t="s">
        <v>837</v>
      </c>
      <c r="M220" t="s">
        <v>243</v>
      </c>
      <c r="N220">
        <v>1</v>
      </c>
      <c r="O220" t="s">
        <v>59</v>
      </c>
      <c r="Q220" s="9" t="s">
        <v>921</v>
      </c>
      <c r="R220" t="s">
        <v>914</v>
      </c>
      <c r="S220" t="s">
        <v>922</v>
      </c>
      <c r="T220" s="9">
        <v>1521303</v>
      </c>
      <c r="U220" s="4">
        <f>VLOOKUP(D220,Onderhoudsbeurten!$A$2:$D$6,4,1)</f>
        <v>1</v>
      </c>
      <c r="V220" s="6">
        <f t="shared" si="7"/>
        <v>1</v>
      </c>
    </row>
    <row r="221" spans="1:22" x14ac:dyDescent="0.25">
      <c r="A221" t="s">
        <v>927</v>
      </c>
      <c r="B221" t="s">
        <v>837</v>
      </c>
      <c r="C221" s="23">
        <v>44409</v>
      </c>
      <c r="D221" t="s">
        <v>29</v>
      </c>
      <c r="E221" t="s">
        <v>30</v>
      </c>
      <c r="F221" t="s">
        <v>55</v>
      </c>
      <c r="G221" t="s">
        <v>928</v>
      </c>
      <c r="H221" t="s">
        <v>911</v>
      </c>
      <c r="I221" s="3">
        <v>13</v>
      </c>
      <c r="J221" t="s">
        <v>929</v>
      </c>
      <c r="K221" t="s">
        <v>58</v>
      </c>
      <c r="L221" t="s">
        <v>837</v>
      </c>
      <c r="M221" t="s">
        <v>243</v>
      </c>
      <c r="N221">
        <v>1</v>
      </c>
      <c r="O221" t="s">
        <v>59</v>
      </c>
      <c r="Q221" s="9" t="s">
        <v>913</v>
      </c>
      <c r="R221" t="s">
        <v>914</v>
      </c>
      <c r="S221" t="s">
        <v>915</v>
      </c>
      <c r="T221" s="9">
        <v>1521203</v>
      </c>
      <c r="U221" s="4">
        <f>VLOOKUP(D221,Onderhoudsbeurten!$A$2:$D$6,4,1)</f>
        <v>1</v>
      </c>
      <c r="V221" s="6">
        <f t="shared" si="7"/>
        <v>1</v>
      </c>
    </row>
    <row r="222" spans="1:22" x14ac:dyDescent="0.25">
      <c r="A222" t="s">
        <v>930</v>
      </c>
      <c r="B222" t="s">
        <v>837</v>
      </c>
      <c r="C222" s="23">
        <v>44409</v>
      </c>
      <c r="D222" t="s">
        <v>29</v>
      </c>
      <c r="E222" t="s">
        <v>30</v>
      </c>
      <c r="F222" t="s">
        <v>55</v>
      </c>
      <c r="G222" t="s">
        <v>928</v>
      </c>
      <c r="H222" t="s">
        <v>911</v>
      </c>
      <c r="I222" s="3">
        <v>13</v>
      </c>
      <c r="J222" t="s">
        <v>931</v>
      </c>
      <c r="K222" t="s">
        <v>58</v>
      </c>
      <c r="L222" t="s">
        <v>837</v>
      </c>
      <c r="M222" t="s">
        <v>243</v>
      </c>
      <c r="N222">
        <v>1</v>
      </c>
      <c r="O222" t="s">
        <v>59</v>
      </c>
      <c r="Q222" s="9" t="s">
        <v>913</v>
      </c>
      <c r="R222" t="s">
        <v>914</v>
      </c>
      <c r="S222" t="s">
        <v>915</v>
      </c>
      <c r="T222" s="9">
        <v>1521305</v>
      </c>
      <c r="U222" s="4">
        <f>VLOOKUP(D222,Onderhoudsbeurten!$A$2:$D$6,4,1)</f>
        <v>1</v>
      </c>
      <c r="V222" s="6">
        <f t="shared" si="7"/>
        <v>1</v>
      </c>
    </row>
    <row r="223" spans="1:22" x14ac:dyDescent="0.25">
      <c r="A223" t="s">
        <v>932</v>
      </c>
      <c r="B223" t="s">
        <v>837</v>
      </c>
      <c r="C223" s="23">
        <v>44409</v>
      </c>
      <c r="D223" t="s">
        <v>29</v>
      </c>
      <c r="E223" t="s">
        <v>30</v>
      </c>
      <c r="F223" t="s">
        <v>55</v>
      </c>
      <c r="G223" t="s">
        <v>933</v>
      </c>
      <c r="H223" t="s">
        <v>911</v>
      </c>
      <c r="I223" s="3">
        <v>19</v>
      </c>
      <c r="J223" t="s">
        <v>934</v>
      </c>
      <c r="K223" t="s">
        <v>58</v>
      </c>
      <c r="L223" t="s">
        <v>837</v>
      </c>
      <c r="M223" t="s">
        <v>243</v>
      </c>
      <c r="N223">
        <v>1</v>
      </c>
      <c r="O223" t="s">
        <v>59</v>
      </c>
      <c r="Q223" s="9" t="s">
        <v>913</v>
      </c>
      <c r="R223" t="s">
        <v>914</v>
      </c>
      <c r="S223" t="s">
        <v>915</v>
      </c>
      <c r="T223" s="9">
        <v>1521210</v>
      </c>
      <c r="U223" s="4">
        <f>VLOOKUP(D223,Onderhoudsbeurten!$A$2:$D$6,4,1)</f>
        <v>1</v>
      </c>
      <c r="V223" s="6">
        <f t="shared" si="7"/>
        <v>1</v>
      </c>
    </row>
    <row r="224" spans="1:22" x14ac:dyDescent="0.25">
      <c r="A224" t="s">
        <v>935</v>
      </c>
      <c r="B224" t="s">
        <v>837</v>
      </c>
      <c r="C224" s="23">
        <v>44409</v>
      </c>
      <c r="D224" t="s">
        <v>29</v>
      </c>
      <c r="E224" t="s">
        <v>30</v>
      </c>
      <c r="F224" t="s">
        <v>55</v>
      </c>
      <c r="G224" t="s">
        <v>933</v>
      </c>
      <c r="H224" t="s">
        <v>911</v>
      </c>
      <c r="I224" s="3">
        <v>19</v>
      </c>
      <c r="J224" t="s">
        <v>936</v>
      </c>
      <c r="K224" t="s">
        <v>58</v>
      </c>
      <c r="L224" t="s">
        <v>837</v>
      </c>
      <c r="M224" t="s">
        <v>243</v>
      </c>
      <c r="N224">
        <v>1</v>
      </c>
      <c r="O224" t="s">
        <v>59</v>
      </c>
      <c r="Q224" s="9" t="s">
        <v>913</v>
      </c>
      <c r="R224" t="s">
        <v>914</v>
      </c>
      <c r="S224" t="s">
        <v>915</v>
      </c>
      <c r="T224" s="9">
        <v>1521213</v>
      </c>
      <c r="U224" s="4">
        <f>VLOOKUP(D224,Onderhoudsbeurten!$A$2:$D$6,4,1)</f>
        <v>1</v>
      </c>
      <c r="V224" s="6">
        <f t="shared" si="7"/>
        <v>1</v>
      </c>
    </row>
    <row r="225" spans="1:22" x14ac:dyDescent="0.25">
      <c r="A225" t="s">
        <v>937</v>
      </c>
      <c r="B225" t="s">
        <v>837</v>
      </c>
      <c r="C225" s="23">
        <v>44409</v>
      </c>
      <c r="D225" t="s">
        <v>29</v>
      </c>
      <c r="E225" t="s">
        <v>30</v>
      </c>
      <c r="F225" t="s">
        <v>55</v>
      </c>
      <c r="G225" t="s">
        <v>938</v>
      </c>
      <c r="H225" t="s">
        <v>911</v>
      </c>
      <c r="I225" s="3">
        <v>29</v>
      </c>
      <c r="J225" t="s">
        <v>939</v>
      </c>
      <c r="K225" t="s">
        <v>58</v>
      </c>
      <c r="L225" t="s">
        <v>837</v>
      </c>
      <c r="M225" t="s">
        <v>243</v>
      </c>
      <c r="N225">
        <v>1</v>
      </c>
      <c r="O225" t="s">
        <v>59</v>
      </c>
      <c r="Q225" s="9" t="s">
        <v>913</v>
      </c>
      <c r="R225" t="s">
        <v>914</v>
      </c>
      <c r="S225" t="s">
        <v>915</v>
      </c>
      <c r="T225" s="9">
        <v>1520903</v>
      </c>
      <c r="U225" s="4">
        <f>VLOOKUP(D225,Onderhoudsbeurten!$A$2:$D$6,4,1)</f>
        <v>1</v>
      </c>
      <c r="V225" s="6">
        <f t="shared" si="7"/>
        <v>1</v>
      </c>
    </row>
    <row r="226" spans="1:22" x14ac:dyDescent="0.25">
      <c r="A226" t="s">
        <v>940</v>
      </c>
      <c r="B226" t="s">
        <v>837</v>
      </c>
      <c r="C226" s="23">
        <v>44409</v>
      </c>
      <c r="D226" t="s">
        <v>29</v>
      </c>
      <c r="E226" t="s">
        <v>30</v>
      </c>
      <c r="F226" t="s">
        <v>55</v>
      </c>
      <c r="G226" t="s">
        <v>938</v>
      </c>
      <c r="H226" t="s">
        <v>911</v>
      </c>
      <c r="I226" s="3">
        <v>29</v>
      </c>
      <c r="J226" t="s">
        <v>941</v>
      </c>
      <c r="K226" t="s">
        <v>58</v>
      </c>
      <c r="L226" t="s">
        <v>837</v>
      </c>
      <c r="M226" t="s">
        <v>243</v>
      </c>
      <c r="N226">
        <v>1</v>
      </c>
      <c r="O226" t="s">
        <v>59</v>
      </c>
      <c r="Q226" s="9" t="s">
        <v>913</v>
      </c>
      <c r="R226" t="s">
        <v>914</v>
      </c>
      <c r="S226" t="s">
        <v>915</v>
      </c>
      <c r="T226" s="9">
        <v>1521201</v>
      </c>
      <c r="U226" s="4">
        <f>VLOOKUP(D226,Onderhoudsbeurten!$A$2:$D$6,4,1)</f>
        <v>1</v>
      </c>
      <c r="V226" s="6">
        <f t="shared" si="7"/>
        <v>1</v>
      </c>
    </row>
    <row r="227" spans="1:22" x14ac:dyDescent="0.25">
      <c r="A227" t="s">
        <v>942</v>
      </c>
      <c r="B227" t="s">
        <v>837</v>
      </c>
      <c r="C227" s="23">
        <v>44409</v>
      </c>
      <c r="D227" t="s">
        <v>29</v>
      </c>
      <c r="E227" t="s">
        <v>30</v>
      </c>
      <c r="F227" t="s">
        <v>55</v>
      </c>
      <c r="G227" t="s">
        <v>943</v>
      </c>
      <c r="H227" t="s">
        <v>944</v>
      </c>
      <c r="I227" s="3">
        <v>0</v>
      </c>
      <c r="J227" t="s">
        <v>945</v>
      </c>
      <c r="K227" t="s">
        <v>58</v>
      </c>
      <c r="L227" t="s">
        <v>837</v>
      </c>
      <c r="M227" t="s">
        <v>243</v>
      </c>
      <c r="N227">
        <v>1</v>
      </c>
      <c r="O227" t="s">
        <v>59</v>
      </c>
      <c r="Q227" s="9" t="s">
        <v>913</v>
      </c>
      <c r="R227" t="s">
        <v>914</v>
      </c>
      <c r="S227" t="s">
        <v>915</v>
      </c>
      <c r="T227" s="9">
        <v>1521206</v>
      </c>
      <c r="U227" s="4">
        <f>VLOOKUP(D227,Onderhoudsbeurten!$A$2:$D$6,4,1)</f>
        <v>1</v>
      </c>
      <c r="V227" s="6">
        <f t="shared" si="7"/>
        <v>1</v>
      </c>
    </row>
    <row r="228" spans="1:22" x14ac:dyDescent="0.25">
      <c r="A228" t="s">
        <v>946</v>
      </c>
      <c r="B228" t="s">
        <v>837</v>
      </c>
      <c r="C228" s="23">
        <v>44409</v>
      </c>
      <c r="D228" t="s">
        <v>29</v>
      </c>
      <c r="E228" t="s">
        <v>30</v>
      </c>
      <c r="F228" t="s">
        <v>55</v>
      </c>
      <c r="G228" t="s">
        <v>943</v>
      </c>
      <c r="H228" t="s">
        <v>944</v>
      </c>
      <c r="I228" s="3">
        <v>0</v>
      </c>
      <c r="J228" t="s">
        <v>947</v>
      </c>
      <c r="K228" t="s">
        <v>58</v>
      </c>
      <c r="L228" t="s">
        <v>837</v>
      </c>
      <c r="M228" t="s">
        <v>243</v>
      </c>
      <c r="N228">
        <v>1</v>
      </c>
      <c r="O228" t="s">
        <v>59</v>
      </c>
      <c r="Q228" s="9" t="s">
        <v>913</v>
      </c>
      <c r="R228" t="s">
        <v>914</v>
      </c>
      <c r="S228" t="s">
        <v>915</v>
      </c>
      <c r="T228" s="9">
        <v>1521208</v>
      </c>
      <c r="U228" s="4">
        <f>VLOOKUP(D228,Onderhoudsbeurten!$A$2:$D$6,4,1)</f>
        <v>1</v>
      </c>
      <c r="V228" s="6">
        <f t="shared" si="7"/>
        <v>1</v>
      </c>
    </row>
    <row r="229" spans="1:22" x14ac:dyDescent="0.25">
      <c r="A229" t="s">
        <v>948</v>
      </c>
      <c r="B229" t="s">
        <v>837</v>
      </c>
      <c r="C229" s="23">
        <v>44409</v>
      </c>
      <c r="D229" t="s">
        <v>29</v>
      </c>
      <c r="E229" t="s">
        <v>30</v>
      </c>
      <c r="F229" t="s">
        <v>55</v>
      </c>
      <c r="G229" t="s">
        <v>949</v>
      </c>
      <c r="H229" t="s">
        <v>944</v>
      </c>
      <c r="I229" s="3">
        <v>12</v>
      </c>
      <c r="J229" t="s">
        <v>950</v>
      </c>
      <c r="K229" t="s">
        <v>58</v>
      </c>
      <c r="L229" t="s">
        <v>837</v>
      </c>
      <c r="M229" t="s">
        <v>243</v>
      </c>
      <c r="N229">
        <v>1</v>
      </c>
      <c r="O229" t="s">
        <v>59</v>
      </c>
      <c r="Q229" s="9" t="s">
        <v>913</v>
      </c>
      <c r="R229" t="s">
        <v>914</v>
      </c>
      <c r="S229" t="s">
        <v>915</v>
      </c>
      <c r="T229" s="9">
        <v>1520901</v>
      </c>
      <c r="U229" s="4">
        <f>VLOOKUP(D229,Onderhoudsbeurten!$A$2:$D$6,4,1)</f>
        <v>1</v>
      </c>
      <c r="V229" s="6">
        <f t="shared" si="7"/>
        <v>1</v>
      </c>
    </row>
    <row r="230" spans="1:22" x14ac:dyDescent="0.25">
      <c r="A230" t="s">
        <v>951</v>
      </c>
      <c r="B230" t="s">
        <v>837</v>
      </c>
      <c r="C230" s="23">
        <v>44409</v>
      </c>
      <c r="D230" t="s">
        <v>29</v>
      </c>
      <c r="E230" t="s">
        <v>30</v>
      </c>
      <c r="F230" t="s">
        <v>55</v>
      </c>
      <c r="G230" t="s">
        <v>952</v>
      </c>
      <c r="H230" t="s">
        <v>944</v>
      </c>
      <c r="I230" s="3">
        <v>12</v>
      </c>
      <c r="J230" t="s">
        <v>953</v>
      </c>
      <c r="K230" t="s">
        <v>58</v>
      </c>
      <c r="L230" t="s">
        <v>837</v>
      </c>
      <c r="M230" t="s">
        <v>243</v>
      </c>
      <c r="N230">
        <v>1</v>
      </c>
      <c r="O230" t="s">
        <v>59</v>
      </c>
      <c r="Q230" s="9" t="s">
        <v>913</v>
      </c>
      <c r="R230" t="s">
        <v>914</v>
      </c>
      <c r="S230" t="s">
        <v>915</v>
      </c>
      <c r="T230" s="9">
        <v>1520902</v>
      </c>
      <c r="U230" s="4">
        <f>VLOOKUP(D230,Onderhoudsbeurten!$A$2:$D$6,4,1)</f>
        <v>1</v>
      </c>
      <c r="V230" s="6">
        <f t="shared" si="7"/>
        <v>1</v>
      </c>
    </row>
    <row r="231" spans="1:22" x14ac:dyDescent="0.25">
      <c r="A231" t="s">
        <v>954</v>
      </c>
      <c r="B231" t="s">
        <v>837</v>
      </c>
      <c r="C231" s="23">
        <v>44409</v>
      </c>
      <c r="D231" t="s">
        <v>29</v>
      </c>
      <c r="E231" t="s">
        <v>30</v>
      </c>
      <c r="F231" t="s">
        <v>55</v>
      </c>
      <c r="G231" t="s">
        <v>955</v>
      </c>
      <c r="H231" t="s">
        <v>956</v>
      </c>
      <c r="I231" s="3">
        <v>0</v>
      </c>
      <c r="J231" t="s">
        <v>957</v>
      </c>
      <c r="K231" t="s">
        <v>58</v>
      </c>
      <c r="L231" t="s">
        <v>837</v>
      </c>
      <c r="M231" t="s">
        <v>243</v>
      </c>
      <c r="N231">
        <v>1</v>
      </c>
      <c r="O231" t="s">
        <v>59</v>
      </c>
      <c r="Q231" s="9" t="s">
        <v>913</v>
      </c>
      <c r="R231" t="s">
        <v>914</v>
      </c>
      <c r="S231" t="s">
        <v>915</v>
      </c>
      <c r="T231" s="9">
        <v>1521207</v>
      </c>
      <c r="U231" s="4">
        <f>VLOOKUP(D231,Onderhoudsbeurten!$A$2:$D$6,4,1)</f>
        <v>1</v>
      </c>
      <c r="V231" s="6">
        <f t="shared" si="7"/>
        <v>1</v>
      </c>
    </row>
    <row r="232" spans="1:22" x14ac:dyDescent="0.25">
      <c r="A232" t="s">
        <v>958</v>
      </c>
      <c r="B232" t="s">
        <v>837</v>
      </c>
      <c r="C232" s="23">
        <v>44409</v>
      </c>
      <c r="D232" t="s">
        <v>29</v>
      </c>
      <c r="E232" t="s">
        <v>30</v>
      </c>
      <c r="F232" t="s">
        <v>55</v>
      </c>
      <c r="G232" t="s">
        <v>955</v>
      </c>
      <c r="H232" t="s">
        <v>956</v>
      </c>
      <c r="I232" s="3">
        <v>0</v>
      </c>
      <c r="J232" t="s">
        <v>959</v>
      </c>
      <c r="K232" t="s">
        <v>58</v>
      </c>
      <c r="L232" t="s">
        <v>837</v>
      </c>
      <c r="M232" t="s">
        <v>243</v>
      </c>
      <c r="N232">
        <v>1</v>
      </c>
      <c r="O232" t="s">
        <v>59</v>
      </c>
      <c r="Q232" s="9" t="s">
        <v>913</v>
      </c>
      <c r="R232" t="s">
        <v>914</v>
      </c>
      <c r="S232" t="s">
        <v>915</v>
      </c>
      <c r="T232" s="9">
        <v>1521204</v>
      </c>
      <c r="U232" s="4">
        <f>VLOOKUP(D232,Onderhoudsbeurten!$A$2:$D$6,4,1)</f>
        <v>1</v>
      </c>
      <c r="V232" s="6">
        <f t="shared" si="7"/>
        <v>1</v>
      </c>
    </row>
    <row r="233" spans="1:22" x14ac:dyDescent="0.25">
      <c r="A233" t="s">
        <v>960</v>
      </c>
      <c r="B233" t="s">
        <v>837</v>
      </c>
      <c r="C233" s="23">
        <v>44409</v>
      </c>
      <c r="D233" t="s">
        <v>29</v>
      </c>
      <c r="E233" t="s">
        <v>30</v>
      </c>
      <c r="F233" t="s">
        <v>55</v>
      </c>
      <c r="G233" t="s">
        <v>961</v>
      </c>
      <c r="H233" t="s">
        <v>956</v>
      </c>
      <c r="I233" s="3">
        <v>7</v>
      </c>
      <c r="J233" t="s">
        <v>962</v>
      </c>
      <c r="K233" t="s">
        <v>58</v>
      </c>
      <c r="L233" t="s">
        <v>837</v>
      </c>
      <c r="M233" t="s">
        <v>243</v>
      </c>
      <c r="N233">
        <v>1</v>
      </c>
      <c r="O233" t="s">
        <v>59</v>
      </c>
      <c r="R233" t="s">
        <v>914</v>
      </c>
      <c r="S233" t="s">
        <v>915</v>
      </c>
      <c r="T233" s="9">
        <v>1520904</v>
      </c>
      <c r="U233" s="4">
        <f>VLOOKUP(D233,Onderhoudsbeurten!$A$2:$D$6,4,1)</f>
        <v>1</v>
      </c>
      <c r="V233" s="6">
        <f t="shared" si="7"/>
        <v>1</v>
      </c>
    </row>
    <row r="234" spans="1:22" x14ac:dyDescent="0.25">
      <c r="A234" t="s">
        <v>963</v>
      </c>
      <c r="B234" t="s">
        <v>837</v>
      </c>
      <c r="C234" s="23">
        <v>44409</v>
      </c>
      <c r="D234" t="s">
        <v>29</v>
      </c>
      <c r="E234" t="s">
        <v>30</v>
      </c>
      <c r="F234" t="s">
        <v>55</v>
      </c>
      <c r="G234" t="s">
        <v>961</v>
      </c>
      <c r="H234" t="s">
        <v>956</v>
      </c>
      <c r="I234" s="3">
        <v>7</v>
      </c>
      <c r="J234" t="s">
        <v>964</v>
      </c>
      <c r="K234" t="s">
        <v>58</v>
      </c>
      <c r="L234" t="s">
        <v>837</v>
      </c>
      <c r="M234" t="s">
        <v>243</v>
      </c>
      <c r="N234">
        <v>1</v>
      </c>
      <c r="O234" t="s">
        <v>59</v>
      </c>
      <c r="R234" t="s">
        <v>914</v>
      </c>
      <c r="S234" t="s">
        <v>915</v>
      </c>
      <c r="T234" s="9">
        <v>1521210</v>
      </c>
      <c r="U234" s="4">
        <f>VLOOKUP(D234,Onderhoudsbeurten!$A$2:$D$6,4,1)</f>
        <v>1</v>
      </c>
      <c r="V234" s="6">
        <f t="shared" ref="V234:V265" si="8">U234*N234</f>
        <v>1</v>
      </c>
    </row>
    <row r="235" spans="1:22" x14ac:dyDescent="0.25">
      <c r="A235" t="s">
        <v>965</v>
      </c>
      <c r="B235" t="s">
        <v>837</v>
      </c>
      <c r="C235" s="23">
        <v>44409</v>
      </c>
      <c r="D235" t="s">
        <v>29</v>
      </c>
      <c r="E235" t="s">
        <v>30</v>
      </c>
      <c r="F235" t="s">
        <v>55</v>
      </c>
      <c r="G235" t="s">
        <v>966</v>
      </c>
      <c r="H235" t="s">
        <v>956</v>
      </c>
      <c r="I235" s="3">
        <v>7</v>
      </c>
      <c r="J235" t="s">
        <v>920</v>
      </c>
      <c r="K235" t="s">
        <v>58</v>
      </c>
      <c r="L235" t="s">
        <v>837</v>
      </c>
      <c r="M235" t="s">
        <v>243</v>
      </c>
      <c r="N235">
        <v>1</v>
      </c>
      <c r="O235" t="s">
        <v>59</v>
      </c>
      <c r="Q235" s="9" t="s">
        <v>967</v>
      </c>
      <c r="R235" t="s">
        <v>914</v>
      </c>
      <c r="S235" t="s">
        <v>968</v>
      </c>
      <c r="T235" s="9">
        <v>1544103</v>
      </c>
      <c r="U235" s="4">
        <f>VLOOKUP(D235,Onderhoudsbeurten!$A$2:$D$6,4,1)</f>
        <v>1</v>
      </c>
      <c r="V235" s="6">
        <f t="shared" si="8"/>
        <v>1</v>
      </c>
    </row>
    <row r="236" spans="1:22" x14ac:dyDescent="0.25">
      <c r="A236" t="s">
        <v>969</v>
      </c>
      <c r="B236" t="s">
        <v>837</v>
      </c>
      <c r="C236" s="23">
        <v>44409</v>
      </c>
      <c r="D236" t="s">
        <v>29</v>
      </c>
      <c r="E236" t="s">
        <v>30</v>
      </c>
      <c r="F236" t="s">
        <v>55</v>
      </c>
      <c r="G236" t="s">
        <v>966</v>
      </c>
      <c r="H236" t="s">
        <v>956</v>
      </c>
      <c r="I236" s="3">
        <v>7</v>
      </c>
      <c r="J236" t="s">
        <v>924</v>
      </c>
      <c r="K236" t="s">
        <v>58</v>
      </c>
      <c r="L236" t="s">
        <v>837</v>
      </c>
      <c r="M236" t="s">
        <v>243</v>
      </c>
      <c r="N236">
        <v>1</v>
      </c>
      <c r="O236" t="s">
        <v>59</v>
      </c>
      <c r="Q236" s="9" t="s">
        <v>967</v>
      </c>
      <c r="R236" t="s">
        <v>914</v>
      </c>
      <c r="S236" t="s">
        <v>968</v>
      </c>
      <c r="T236" s="9">
        <v>1544102</v>
      </c>
      <c r="U236" s="4">
        <f>VLOOKUP(D236,Onderhoudsbeurten!$A$2:$D$6,4,1)</f>
        <v>1</v>
      </c>
      <c r="V236" s="6">
        <f t="shared" si="8"/>
        <v>1</v>
      </c>
    </row>
    <row r="237" spans="1:22" x14ac:dyDescent="0.25">
      <c r="A237" t="s">
        <v>970</v>
      </c>
      <c r="B237" t="s">
        <v>837</v>
      </c>
      <c r="C237" s="23">
        <v>44409</v>
      </c>
      <c r="D237" t="s">
        <v>29</v>
      </c>
      <c r="E237" t="s">
        <v>30</v>
      </c>
      <c r="F237" t="s">
        <v>55</v>
      </c>
      <c r="G237" t="s">
        <v>966</v>
      </c>
      <c r="H237" t="s">
        <v>956</v>
      </c>
      <c r="I237" s="3">
        <v>7</v>
      </c>
      <c r="J237" t="s">
        <v>926</v>
      </c>
      <c r="K237" t="s">
        <v>58</v>
      </c>
      <c r="L237" t="s">
        <v>837</v>
      </c>
      <c r="M237" t="s">
        <v>243</v>
      </c>
      <c r="N237">
        <v>1</v>
      </c>
      <c r="O237" t="s">
        <v>59</v>
      </c>
      <c r="Q237" s="9" t="s">
        <v>967</v>
      </c>
      <c r="R237" t="s">
        <v>914</v>
      </c>
      <c r="S237" t="s">
        <v>968</v>
      </c>
      <c r="T237" s="9">
        <v>1544101</v>
      </c>
      <c r="U237" s="4">
        <f>VLOOKUP(D237,Onderhoudsbeurten!$A$2:$D$6,4,1)</f>
        <v>1</v>
      </c>
      <c r="V237" s="6">
        <f t="shared" si="8"/>
        <v>1</v>
      </c>
    </row>
    <row r="238" spans="1:22" x14ac:dyDescent="0.25">
      <c r="A238" t="s">
        <v>971</v>
      </c>
      <c r="B238" t="s">
        <v>837</v>
      </c>
      <c r="C238" s="23">
        <v>44440</v>
      </c>
      <c r="D238" t="s">
        <v>29</v>
      </c>
      <c r="E238" t="s">
        <v>30</v>
      </c>
      <c r="F238" t="s">
        <v>55</v>
      </c>
      <c r="G238" t="s">
        <v>972</v>
      </c>
      <c r="H238" t="s">
        <v>973</v>
      </c>
      <c r="I238" s="3">
        <v>0</v>
      </c>
      <c r="J238" t="s">
        <v>974</v>
      </c>
      <c r="K238" t="s">
        <v>58</v>
      </c>
      <c r="L238" t="s">
        <v>837</v>
      </c>
      <c r="M238" t="s">
        <v>243</v>
      </c>
      <c r="N238">
        <v>1</v>
      </c>
      <c r="O238" t="s">
        <v>59</v>
      </c>
      <c r="R238" t="s">
        <v>914</v>
      </c>
      <c r="S238" t="s">
        <v>915</v>
      </c>
      <c r="T238" s="9">
        <v>763337</v>
      </c>
      <c r="U238" s="4">
        <f>VLOOKUP(D238,Onderhoudsbeurten!$A$2:$D$6,4,1)</f>
        <v>1</v>
      </c>
      <c r="V238" s="6">
        <f t="shared" si="8"/>
        <v>1</v>
      </c>
    </row>
    <row r="239" spans="1:22" x14ac:dyDescent="0.25">
      <c r="A239" t="s">
        <v>975</v>
      </c>
      <c r="B239" t="s">
        <v>837</v>
      </c>
      <c r="C239" s="23">
        <v>44440</v>
      </c>
      <c r="D239" t="s">
        <v>29</v>
      </c>
      <c r="E239" t="s">
        <v>30</v>
      </c>
      <c r="F239" t="s">
        <v>55</v>
      </c>
      <c r="G239" t="s">
        <v>972</v>
      </c>
      <c r="H239" t="s">
        <v>973</v>
      </c>
      <c r="I239" s="3">
        <v>0</v>
      </c>
      <c r="J239" t="s">
        <v>976</v>
      </c>
      <c r="K239" t="s">
        <v>58</v>
      </c>
      <c r="L239" t="s">
        <v>837</v>
      </c>
      <c r="M239" t="s">
        <v>243</v>
      </c>
      <c r="N239">
        <v>1</v>
      </c>
      <c r="O239" t="s">
        <v>59</v>
      </c>
      <c r="R239" t="s">
        <v>914</v>
      </c>
      <c r="S239" t="s">
        <v>915</v>
      </c>
      <c r="T239" s="9">
        <v>763338</v>
      </c>
      <c r="U239" s="4">
        <f>VLOOKUP(D239,Onderhoudsbeurten!$A$2:$D$6,4,1)</f>
        <v>1</v>
      </c>
      <c r="V239" s="6">
        <f t="shared" si="8"/>
        <v>1</v>
      </c>
    </row>
    <row r="240" spans="1:22" x14ac:dyDescent="0.25">
      <c r="A240" t="s">
        <v>977</v>
      </c>
      <c r="B240" t="s">
        <v>837</v>
      </c>
      <c r="C240" s="23">
        <v>44440</v>
      </c>
      <c r="D240" t="s">
        <v>29</v>
      </c>
      <c r="E240" t="s">
        <v>30</v>
      </c>
      <c r="F240" t="s">
        <v>55</v>
      </c>
      <c r="G240" t="s">
        <v>978</v>
      </c>
      <c r="H240" t="s">
        <v>973</v>
      </c>
      <c r="I240" s="3">
        <v>7</v>
      </c>
      <c r="J240" t="s">
        <v>979</v>
      </c>
      <c r="K240" t="s">
        <v>58</v>
      </c>
      <c r="L240" t="s">
        <v>837</v>
      </c>
      <c r="M240" t="s">
        <v>243</v>
      </c>
      <c r="N240">
        <v>1</v>
      </c>
      <c r="O240" t="s">
        <v>59</v>
      </c>
      <c r="R240" t="s">
        <v>914</v>
      </c>
      <c r="S240" t="s">
        <v>980</v>
      </c>
      <c r="T240" s="9">
        <v>983897</v>
      </c>
      <c r="U240" s="4">
        <f>VLOOKUP(D240,Onderhoudsbeurten!$A$2:$D$6,4,1)</f>
        <v>1</v>
      </c>
      <c r="V240" s="6">
        <f t="shared" si="8"/>
        <v>1</v>
      </c>
    </row>
    <row r="241" spans="1:22" x14ac:dyDescent="0.25">
      <c r="A241" t="s">
        <v>981</v>
      </c>
      <c r="B241" t="s">
        <v>837</v>
      </c>
      <c r="C241" s="23">
        <v>44440</v>
      </c>
      <c r="D241" t="s">
        <v>29</v>
      </c>
      <c r="E241" t="s">
        <v>30</v>
      </c>
      <c r="F241" t="s">
        <v>55</v>
      </c>
      <c r="G241" t="s">
        <v>978</v>
      </c>
      <c r="H241" t="s">
        <v>973</v>
      </c>
      <c r="I241" s="3">
        <v>7</v>
      </c>
      <c r="J241" t="s">
        <v>982</v>
      </c>
      <c r="K241" t="s">
        <v>58</v>
      </c>
      <c r="L241" t="s">
        <v>837</v>
      </c>
      <c r="M241" t="s">
        <v>243</v>
      </c>
      <c r="N241">
        <v>1</v>
      </c>
      <c r="O241" t="s">
        <v>59</v>
      </c>
      <c r="R241" t="s">
        <v>914</v>
      </c>
      <c r="S241" t="s">
        <v>980</v>
      </c>
      <c r="T241" s="9">
        <v>983898</v>
      </c>
      <c r="U241" s="4">
        <f>VLOOKUP(D241,Onderhoudsbeurten!$A$2:$D$6,4,1)</f>
        <v>1</v>
      </c>
      <c r="V241" s="6">
        <f t="shared" si="8"/>
        <v>1</v>
      </c>
    </row>
    <row r="242" spans="1:22" x14ac:dyDescent="0.25">
      <c r="A242" t="s">
        <v>983</v>
      </c>
      <c r="B242" t="s">
        <v>837</v>
      </c>
      <c r="C242" s="23">
        <v>44440</v>
      </c>
      <c r="D242" t="s">
        <v>29</v>
      </c>
      <c r="E242" t="s">
        <v>30</v>
      </c>
      <c r="F242" t="s">
        <v>55</v>
      </c>
      <c r="G242" t="s">
        <v>978</v>
      </c>
      <c r="H242" t="s">
        <v>973</v>
      </c>
      <c r="I242" s="3">
        <v>7</v>
      </c>
      <c r="J242" t="s">
        <v>984</v>
      </c>
      <c r="K242" t="s">
        <v>58</v>
      </c>
      <c r="L242" t="s">
        <v>837</v>
      </c>
      <c r="M242" t="s">
        <v>243</v>
      </c>
      <c r="N242">
        <v>1</v>
      </c>
      <c r="O242" t="s">
        <v>59</v>
      </c>
      <c r="R242" t="s">
        <v>914</v>
      </c>
      <c r="S242" t="s">
        <v>980</v>
      </c>
      <c r="T242" s="9">
        <v>983899</v>
      </c>
      <c r="U242" s="4">
        <f>VLOOKUP(D242,Onderhoudsbeurten!$A$2:$D$6,4,1)</f>
        <v>1</v>
      </c>
      <c r="V242" s="6">
        <f t="shared" si="8"/>
        <v>1</v>
      </c>
    </row>
    <row r="243" spans="1:22" x14ac:dyDescent="0.25">
      <c r="A243" t="s">
        <v>985</v>
      </c>
      <c r="B243" t="s">
        <v>837</v>
      </c>
      <c r="C243" s="23">
        <v>44440</v>
      </c>
      <c r="D243" t="s">
        <v>29</v>
      </c>
      <c r="E243" t="s">
        <v>30</v>
      </c>
      <c r="F243" t="s">
        <v>55</v>
      </c>
      <c r="G243" t="s">
        <v>986</v>
      </c>
      <c r="H243" t="s">
        <v>987</v>
      </c>
      <c r="I243" s="3">
        <v>7</v>
      </c>
      <c r="J243" t="s">
        <v>988</v>
      </c>
      <c r="K243" t="s">
        <v>58</v>
      </c>
      <c r="L243" t="s">
        <v>837</v>
      </c>
      <c r="M243" t="s">
        <v>243</v>
      </c>
      <c r="N243">
        <v>1</v>
      </c>
      <c r="O243" t="s">
        <v>59</v>
      </c>
      <c r="R243" t="s">
        <v>914</v>
      </c>
      <c r="S243" t="s">
        <v>915</v>
      </c>
      <c r="T243" s="9">
        <v>968386</v>
      </c>
      <c r="U243" s="4">
        <f>VLOOKUP(D243,Onderhoudsbeurten!$A$2:$D$6,4,1)</f>
        <v>1</v>
      </c>
      <c r="V243" s="6">
        <f t="shared" si="8"/>
        <v>1</v>
      </c>
    </row>
    <row r="244" spans="1:22" x14ac:dyDescent="0.25">
      <c r="A244" t="s">
        <v>989</v>
      </c>
      <c r="B244" t="s">
        <v>837</v>
      </c>
      <c r="C244" s="23">
        <v>44440</v>
      </c>
      <c r="D244" t="s">
        <v>29</v>
      </c>
      <c r="E244" t="s">
        <v>30</v>
      </c>
      <c r="F244" t="s">
        <v>55</v>
      </c>
      <c r="G244" t="s">
        <v>986</v>
      </c>
      <c r="H244" t="s">
        <v>987</v>
      </c>
      <c r="I244" s="3">
        <v>7</v>
      </c>
      <c r="J244" t="s">
        <v>990</v>
      </c>
      <c r="K244" t="s">
        <v>58</v>
      </c>
      <c r="L244" t="s">
        <v>837</v>
      </c>
      <c r="M244" t="s">
        <v>243</v>
      </c>
      <c r="N244">
        <v>1</v>
      </c>
      <c r="O244" t="s">
        <v>59</v>
      </c>
      <c r="R244" t="s">
        <v>914</v>
      </c>
      <c r="S244" t="s">
        <v>915</v>
      </c>
      <c r="T244" s="9">
        <v>968387</v>
      </c>
      <c r="U244" s="4">
        <f>VLOOKUP(D244,Onderhoudsbeurten!$A$2:$D$6,4,1)</f>
        <v>1</v>
      </c>
      <c r="V244" s="6">
        <f t="shared" si="8"/>
        <v>1</v>
      </c>
    </row>
    <row r="245" spans="1:22" x14ac:dyDescent="0.25">
      <c r="A245" t="s">
        <v>991</v>
      </c>
      <c r="B245" t="s">
        <v>837</v>
      </c>
      <c r="C245" s="23">
        <v>44440</v>
      </c>
      <c r="D245" t="s">
        <v>29</v>
      </c>
      <c r="E245" t="s">
        <v>30</v>
      </c>
      <c r="F245" t="s">
        <v>55</v>
      </c>
      <c r="G245" t="s">
        <v>992</v>
      </c>
      <c r="H245" t="s">
        <v>987</v>
      </c>
      <c r="I245" s="3">
        <v>13</v>
      </c>
      <c r="J245" t="s">
        <v>993</v>
      </c>
      <c r="K245" t="s">
        <v>58</v>
      </c>
      <c r="L245" t="s">
        <v>837</v>
      </c>
      <c r="M245" t="s">
        <v>243</v>
      </c>
      <c r="N245">
        <v>1</v>
      </c>
      <c r="O245" t="s">
        <v>59</v>
      </c>
      <c r="R245" t="s">
        <v>914</v>
      </c>
      <c r="S245" t="s">
        <v>994</v>
      </c>
      <c r="T245" s="9">
        <v>1160874</v>
      </c>
      <c r="U245" s="4">
        <f>VLOOKUP(D245,Onderhoudsbeurten!$A$2:$D$6,4,1)</f>
        <v>1</v>
      </c>
      <c r="V245" s="6">
        <f t="shared" si="8"/>
        <v>1</v>
      </c>
    </row>
    <row r="246" spans="1:22" x14ac:dyDescent="0.25">
      <c r="A246" t="s">
        <v>995</v>
      </c>
      <c r="B246" t="s">
        <v>837</v>
      </c>
      <c r="C246" s="23">
        <v>44440</v>
      </c>
      <c r="D246" t="s">
        <v>29</v>
      </c>
      <c r="E246" t="s">
        <v>30</v>
      </c>
      <c r="F246" t="s">
        <v>55</v>
      </c>
      <c r="G246" t="s">
        <v>996</v>
      </c>
      <c r="H246" t="s">
        <v>997</v>
      </c>
      <c r="I246" s="3">
        <v>0</v>
      </c>
      <c r="J246" t="s">
        <v>998</v>
      </c>
      <c r="K246" t="s">
        <v>58</v>
      </c>
      <c r="L246" t="s">
        <v>837</v>
      </c>
      <c r="M246" t="s">
        <v>243</v>
      </c>
      <c r="N246">
        <v>1</v>
      </c>
      <c r="O246" t="s">
        <v>59</v>
      </c>
      <c r="R246" t="s">
        <v>914</v>
      </c>
      <c r="S246" t="s">
        <v>915</v>
      </c>
      <c r="T246" s="9">
        <v>771042</v>
      </c>
      <c r="U246" s="4">
        <f>VLOOKUP(D246,Onderhoudsbeurten!$A$2:$D$6,4,1)</f>
        <v>1</v>
      </c>
      <c r="V246" s="6">
        <f t="shared" si="8"/>
        <v>1</v>
      </c>
    </row>
    <row r="247" spans="1:22" x14ac:dyDescent="0.25">
      <c r="A247" t="s">
        <v>999</v>
      </c>
      <c r="B247" t="s">
        <v>837</v>
      </c>
      <c r="C247" s="23">
        <v>44440</v>
      </c>
      <c r="D247" t="s">
        <v>29</v>
      </c>
      <c r="E247" t="s">
        <v>30</v>
      </c>
      <c r="F247" t="s">
        <v>55</v>
      </c>
      <c r="G247" t="s">
        <v>996</v>
      </c>
      <c r="H247" t="s">
        <v>997</v>
      </c>
      <c r="I247" s="3">
        <v>0</v>
      </c>
      <c r="J247" t="s">
        <v>1000</v>
      </c>
      <c r="K247" t="s">
        <v>58</v>
      </c>
      <c r="L247" t="s">
        <v>837</v>
      </c>
      <c r="M247" t="s">
        <v>243</v>
      </c>
      <c r="N247">
        <v>1</v>
      </c>
      <c r="O247" t="s">
        <v>59</v>
      </c>
      <c r="R247" t="s">
        <v>914</v>
      </c>
      <c r="S247" t="s">
        <v>915</v>
      </c>
      <c r="T247" s="9">
        <v>763336</v>
      </c>
      <c r="U247" s="4">
        <f>VLOOKUP(D247,Onderhoudsbeurten!$A$2:$D$6,4,1)</f>
        <v>1</v>
      </c>
      <c r="V247" s="6">
        <f t="shared" si="8"/>
        <v>1</v>
      </c>
    </row>
    <row r="248" spans="1:22" x14ac:dyDescent="0.25">
      <c r="A248" t="s">
        <v>1001</v>
      </c>
      <c r="B248" t="s">
        <v>837</v>
      </c>
      <c r="C248" s="23">
        <v>44440</v>
      </c>
      <c r="D248" t="s">
        <v>29</v>
      </c>
      <c r="E248" t="s">
        <v>30</v>
      </c>
      <c r="F248" t="s">
        <v>55</v>
      </c>
      <c r="G248" t="s">
        <v>1002</v>
      </c>
      <c r="H248" t="s">
        <v>997</v>
      </c>
      <c r="I248" s="3">
        <v>0</v>
      </c>
      <c r="J248" t="s">
        <v>1003</v>
      </c>
      <c r="K248" t="s">
        <v>58</v>
      </c>
      <c r="L248" t="s">
        <v>837</v>
      </c>
      <c r="M248" t="s">
        <v>243</v>
      </c>
      <c r="N248">
        <v>1</v>
      </c>
      <c r="O248" t="s">
        <v>59</v>
      </c>
      <c r="R248" t="s">
        <v>914</v>
      </c>
      <c r="S248" t="s">
        <v>915</v>
      </c>
      <c r="T248" s="9">
        <v>477314</v>
      </c>
      <c r="U248" s="4">
        <f>VLOOKUP(D248,Onderhoudsbeurten!$A$2:$D$6,4,1)</f>
        <v>1</v>
      </c>
      <c r="V248" s="6">
        <f t="shared" si="8"/>
        <v>1</v>
      </c>
    </row>
    <row r="249" spans="1:22" x14ac:dyDescent="0.25">
      <c r="A249" t="s">
        <v>1004</v>
      </c>
      <c r="B249" t="s">
        <v>837</v>
      </c>
      <c r="C249" s="23">
        <v>44440</v>
      </c>
      <c r="D249" t="s">
        <v>29</v>
      </c>
      <c r="E249" t="s">
        <v>30</v>
      </c>
      <c r="F249" t="s">
        <v>55</v>
      </c>
      <c r="G249" t="s">
        <v>1002</v>
      </c>
      <c r="H249" t="s">
        <v>997</v>
      </c>
      <c r="I249" s="3">
        <v>0</v>
      </c>
      <c r="J249" t="s">
        <v>1005</v>
      </c>
      <c r="K249" t="s">
        <v>58</v>
      </c>
      <c r="L249" t="s">
        <v>837</v>
      </c>
      <c r="M249" t="s">
        <v>243</v>
      </c>
      <c r="N249">
        <v>1</v>
      </c>
      <c r="O249" t="s">
        <v>59</v>
      </c>
      <c r="R249" t="s">
        <v>914</v>
      </c>
      <c r="S249" t="s">
        <v>915</v>
      </c>
      <c r="T249" s="9">
        <v>477313</v>
      </c>
      <c r="U249" s="4">
        <f>VLOOKUP(D249,Onderhoudsbeurten!$A$2:$D$6,4,1)</f>
        <v>1</v>
      </c>
      <c r="V249" s="6">
        <f t="shared" si="8"/>
        <v>1</v>
      </c>
    </row>
    <row r="250" spans="1:22" x14ac:dyDescent="0.25">
      <c r="A250" t="s">
        <v>1006</v>
      </c>
      <c r="B250" t="s">
        <v>837</v>
      </c>
      <c r="C250" s="23">
        <v>44440</v>
      </c>
      <c r="D250" t="s">
        <v>29</v>
      </c>
      <c r="E250" t="s">
        <v>30</v>
      </c>
      <c r="F250" t="s">
        <v>55</v>
      </c>
      <c r="G250" t="s">
        <v>1007</v>
      </c>
      <c r="H250" t="s">
        <v>997</v>
      </c>
      <c r="I250" s="3">
        <v>6</v>
      </c>
      <c r="J250" t="s">
        <v>1008</v>
      </c>
      <c r="K250" t="s">
        <v>58</v>
      </c>
      <c r="L250" t="s">
        <v>837</v>
      </c>
      <c r="M250" t="s">
        <v>1009</v>
      </c>
      <c r="N250">
        <v>1</v>
      </c>
      <c r="O250" t="s">
        <v>59</v>
      </c>
      <c r="R250" t="s">
        <v>914</v>
      </c>
      <c r="S250" t="s">
        <v>1010</v>
      </c>
      <c r="T250" s="9">
        <v>1674910</v>
      </c>
      <c r="U250" s="4">
        <f>VLOOKUP(D250,Onderhoudsbeurten!$A$2:$D$6,4,1)</f>
        <v>1</v>
      </c>
      <c r="V250" s="6">
        <f t="shared" si="8"/>
        <v>1</v>
      </c>
    </row>
    <row r="251" spans="1:22" x14ac:dyDescent="0.25">
      <c r="A251" t="s">
        <v>1011</v>
      </c>
      <c r="B251" t="s">
        <v>837</v>
      </c>
      <c r="C251" s="23">
        <v>44440</v>
      </c>
      <c r="D251" t="s">
        <v>29</v>
      </c>
      <c r="E251" t="s">
        <v>30</v>
      </c>
      <c r="F251" t="s">
        <v>55</v>
      </c>
      <c r="G251" t="s">
        <v>1012</v>
      </c>
      <c r="H251" t="s">
        <v>997</v>
      </c>
      <c r="I251" s="3">
        <v>7</v>
      </c>
      <c r="J251" t="s">
        <v>1013</v>
      </c>
      <c r="K251" t="s">
        <v>58</v>
      </c>
      <c r="L251" t="s">
        <v>837</v>
      </c>
      <c r="M251" t="s">
        <v>243</v>
      </c>
      <c r="N251">
        <v>1</v>
      </c>
      <c r="O251" t="s">
        <v>59</v>
      </c>
      <c r="R251" t="s">
        <v>914</v>
      </c>
      <c r="S251" t="s">
        <v>980</v>
      </c>
      <c r="T251" s="9">
        <v>480375</v>
      </c>
      <c r="U251" s="4">
        <f>VLOOKUP(D251,Onderhoudsbeurten!$A$2:$D$6,4,1)</f>
        <v>1</v>
      </c>
      <c r="V251" s="6">
        <f t="shared" si="8"/>
        <v>1</v>
      </c>
    </row>
    <row r="252" spans="1:22" x14ac:dyDescent="0.25">
      <c r="A252" t="s">
        <v>1014</v>
      </c>
      <c r="B252" t="s">
        <v>837</v>
      </c>
      <c r="C252" s="23">
        <v>44440</v>
      </c>
      <c r="D252" t="s">
        <v>29</v>
      </c>
      <c r="E252" t="s">
        <v>30</v>
      </c>
      <c r="F252" t="s">
        <v>55</v>
      </c>
      <c r="G252" t="s">
        <v>1012</v>
      </c>
      <c r="H252" t="s">
        <v>997</v>
      </c>
      <c r="I252" s="3">
        <v>7</v>
      </c>
      <c r="J252" t="s">
        <v>1015</v>
      </c>
      <c r="K252" t="s">
        <v>58</v>
      </c>
      <c r="L252" t="s">
        <v>837</v>
      </c>
      <c r="M252" t="s">
        <v>243</v>
      </c>
      <c r="N252">
        <v>1</v>
      </c>
      <c r="O252" t="s">
        <v>59</v>
      </c>
      <c r="R252" t="s">
        <v>914</v>
      </c>
      <c r="S252" t="s">
        <v>980</v>
      </c>
      <c r="T252" s="9">
        <v>480373</v>
      </c>
      <c r="U252" s="4">
        <f>VLOOKUP(D252,Onderhoudsbeurten!$A$2:$D$6,4,1)</f>
        <v>1</v>
      </c>
      <c r="V252" s="6">
        <f t="shared" si="8"/>
        <v>1</v>
      </c>
    </row>
    <row r="253" spans="1:22" x14ac:dyDescent="0.25">
      <c r="A253" t="s">
        <v>1016</v>
      </c>
      <c r="B253" t="s">
        <v>837</v>
      </c>
      <c r="C253" s="23">
        <v>44440</v>
      </c>
      <c r="D253" t="s">
        <v>29</v>
      </c>
      <c r="E253" t="s">
        <v>30</v>
      </c>
      <c r="F253" t="s">
        <v>55</v>
      </c>
      <c r="G253" t="s">
        <v>1012</v>
      </c>
      <c r="H253" t="s">
        <v>997</v>
      </c>
      <c r="I253" s="3">
        <v>7</v>
      </c>
      <c r="J253" t="s">
        <v>1017</v>
      </c>
      <c r="K253" t="s">
        <v>58</v>
      </c>
      <c r="L253" t="s">
        <v>837</v>
      </c>
      <c r="M253" t="s">
        <v>243</v>
      </c>
      <c r="N253">
        <v>1</v>
      </c>
      <c r="O253" t="s">
        <v>59</v>
      </c>
      <c r="R253" t="s">
        <v>914</v>
      </c>
      <c r="S253" t="s">
        <v>980</v>
      </c>
      <c r="T253" s="9">
        <v>480376</v>
      </c>
      <c r="U253" s="4">
        <f>VLOOKUP(D253,Onderhoudsbeurten!$A$2:$D$6,4,1)</f>
        <v>1</v>
      </c>
      <c r="V253" s="6">
        <f t="shared" si="8"/>
        <v>1</v>
      </c>
    </row>
    <row r="254" spans="1:22" x14ac:dyDescent="0.25">
      <c r="A254" t="s">
        <v>1018</v>
      </c>
      <c r="B254" t="s">
        <v>837</v>
      </c>
      <c r="C254" s="23">
        <v>44440</v>
      </c>
      <c r="D254" t="s">
        <v>29</v>
      </c>
      <c r="E254" t="s">
        <v>30</v>
      </c>
      <c r="F254" t="s">
        <v>55</v>
      </c>
      <c r="G254" t="s">
        <v>1019</v>
      </c>
      <c r="H254" t="s">
        <v>997</v>
      </c>
      <c r="I254" s="3" t="s">
        <v>1020</v>
      </c>
      <c r="J254" t="s">
        <v>1021</v>
      </c>
      <c r="K254" t="s">
        <v>58</v>
      </c>
      <c r="L254" t="s">
        <v>837</v>
      </c>
      <c r="M254" t="s">
        <v>1009</v>
      </c>
      <c r="N254">
        <v>1</v>
      </c>
      <c r="O254" t="s">
        <v>59</v>
      </c>
      <c r="R254" t="s">
        <v>914</v>
      </c>
      <c r="S254" t="s">
        <v>1022</v>
      </c>
      <c r="T254" s="9">
        <v>1735344</v>
      </c>
      <c r="U254" s="4">
        <f>VLOOKUP(D254,Onderhoudsbeurten!$A$2:$D$6,4,1)</f>
        <v>1</v>
      </c>
      <c r="V254" s="6">
        <f t="shared" si="8"/>
        <v>1</v>
      </c>
    </row>
    <row r="255" spans="1:22" x14ac:dyDescent="0.25">
      <c r="A255" t="s">
        <v>1023</v>
      </c>
      <c r="B255" t="s">
        <v>837</v>
      </c>
      <c r="C255" s="23">
        <v>44440</v>
      </c>
      <c r="D255" t="s">
        <v>29</v>
      </c>
      <c r="E255" t="s">
        <v>30</v>
      </c>
      <c r="F255" t="s">
        <v>55</v>
      </c>
      <c r="G255" t="s">
        <v>1019</v>
      </c>
      <c r="H255" t="s">
        <v>997</v>
      </c>
      <c r="I255" s="3" t="s">
        <v>1020</v>
      </c>
      <c r="J255" t="s">
        <v>1024</v>
      </c>
      <c r="K255" t="s">
        <v>58</v>
      </c>
      <c r="L255" t="s">
        <v>837</v>
      </c>
      <c r="M255" t="s">
        <v>1009</v>
      </c>
      <c r="N255">
        <v>1</v>
      </c>
      <c r="O255" t="s">
        <v>59</v>
      </c>
      <c r="R255" t="s">
        <v>914</v>
      </c>
      <c r="S255" t="s">
        <v>1022</v>
      </c>
      <c r="T255" s="9">
        <v>735345</v>
      </c>
      <c r="U255" s="4">
        <f>VLOOKUP(D255,Onderhoudsbeurten!$A$2:$D$6,4,1)</f>
        <v>1</v>
      </c>
      <c r="V255" s="6">
        <f t="shared" si="8"/>
        <v>1</v>
      </c>
    </row>
    <row r="256" spans="1:22" x14ac:dyDescent="0.25">
      <c r="A256" t="s">
        <v>1025</v>
      </c>
      <c r="B256" t="s">
        <v>837</v>
      </c>
      <c r="C256" s="23">
        <v>44440</v>
      </c>
      <c r="D256" t="s">
        <v>29</v>
      </c>
      <c r="E256" t="s">
        <v>30</v>
      </c>
      <c r="F256" t="s">
        <v>55</v>
      </c>
      <c r="G256" t="s">
        <v>1026</v>
      </c>
      <c r="H256" t="s">
        <v>1027</v>
      </c>
      <c r="I256" s="3">
        <v>0</v>
      </c>
      <c r="J256" t="s">
        <v>1028</v>
      </c>
      <c r="K256" t="s">
        <v>58</v>
      </c>
      <c r="L256" t="s">
        <v>837</v>
      </c>
      <c r="M256" t="s">
        <v>243</v>
      </c>
      <c r="N256">
        <v>1</v>
      </c>
      <c r="O256" t="s">
        <v>59</v>
      </c>
      <c r="R256" t="s">
        <v>914</v>
      </c>
      <c r="S256" t="s">
        <v>1029</v>
      </c>
      <c r="T256" s="9">
        <v>477312</v>
      </c>
      <c r="U256" s="4">
        <f>VLOOKUP(D256,Onderhoudsbeurten!$A$2:$D$6,4,1)</f>
        <v>1</v>
      </c>
      <c r="V256" s="6">
        <f t="shared" si="8"/>
        <v>1</v>
      </c>
    </row>
    <row r="257" spans="1:22" x14ac:dyDescent="0.25">
      <c r="A257" t="s">
        <v>1030</v>
      </c>
      <c r="B257" t="s">
        <v>837</v>
      </c>
      <c r="C257" s="23">
        <v>44440</v>
      </c>
      <c r="D257" t="s">
        <v>29</v>
      </c>
      <c r="E257" t="s">
        <v>30</v>
      </c>
      <c r="F257" t="s">
        <v>55</v>
      </c>
      <c r="G257" t="s">
        <v>1026</v>
      </c>
      <c r="H257" t="s">
        <v>1027</v>
      </c>
      <c r="I257" s="3">
        <v>0</v>
      </c>
      <c r="J257" t="s">
        <v>1031</v>
      </c>
      <c r="K257" t="s">
        <v>58</v>
      </c>
      <c r="L257" t="s">
        <v>837</v>
      </c>
      <c r="M257" t="s">
        <v>243</v>
      </c>
      <c r="N257">
        <v>1</v>
      </c>
      <c r="O257" t="s">
        <v>59</v>
      </c>
      <c r="R257" t="s">
        <v>914</v>
      </c>
      <c r="S257" t="s">
        <v>1029</v>
      </c>
      <c r="T257" s="9">
        <v>477311</v>
      </c>
      <c r="U257" s="4">
        <f>VLOOKUP(D257,Onderhoudsbeurten!$A$2:$D$6,4,1)</f>
        <v>1</v>
      </c>
      <c r="V257" s="6">
        <f t="shared" si="8"/>
        <v>1</v>
      </c>
    </row>
    <row r="258" spans="1:22" x14ac:dyDescent="0.25">
      <c r="A258" t="s">
        <v>1032</v>
      </c>
      <c r="B258" t="s">
        <v>837</v>
      </c>
      <c r="C258" s="23">
        <v>44440</v>
      </c>
      <c r="D258" t="s">
        <v>29</v>
      </c>
      <c r="E258" t="s">
        <v>30</v>
      </c>
      <c r="F258" t="s">
        <v>55</v>
      </c>
      <c r="G258" t="s">
        <v>1033</v>
      </c>
      <c r="H258" t="s">
        <v>1027</v>
      </c>
      <c r="I258" s="3">
        <v>5</v>
      </c>
      <c r="J258" t="s">
        <v>1034</v>
      </c>
      <c r="K258" t="s">
        <v>58</v>
      </c>
      <c r="L258" t="s">
        <v>837</v>
      </c>
      <c r="M258" t="s">
        <v>1009</v>
      </c>
      <c r="N258">
        <v>1</v>
      </c>
      <c r="O258" t="s">
        <v>59</v>
      </c>
      <c r="R258" t="s">
        <v>914</v>
      </c>
      <c r="S258" t="s">
        <v>1010</v>
      </c>
      <c r="T258" s="9">
        <v>1171127</v>
      </c>
      <c r="U258" s="4">
        <f>VLOOKUP(D258,Onderhoudsbeurten!$A$2:$D$6,4,1)</f>
        <v>1</v>
      </c>
      <c r="V258" s="6">
        <f t="shared" si="8"/>
        <v>1</v>
      </c>
    </row>
    <row r="259" spans="1:22" x14ac:dyDescent="0.25">
      <c r="A259" t="s">
        <v>1035</v>
      </c>
      <c r="B259" t="s">
        <v>837</v>
      </c>
      <c r="C259" s="23">
        <v>44440</v>
      </c>
      <c r="D259" t="s">
        <v>29</v>
      </c>
      <c r="E259" t="s">
        <v>30</v>
      </c>
      <c r="F259" t="s">
        <v>55</v>
      </c>
      <c r="G259" t="s">
        <v>1033</v>
      </c>
      <c r="H259" t="s">
        <v>1027</v>
      </c>
      <c r="I259" s="3">
        <v>5</v>
      </c>
      <c r="J259" t="s">
        <v>1036</v>
      </c>
      <c r="K259" t="s">
        <v>58</v>
      </c>
      <c r="L259" t="s">
        <v>837</v>
      </c>
      <c r="M259" t="s">
        <v>1009</v>
      </c>
      <c r="N259">
        <v>1</v>
      </c>
      <c r="O259" t="s">
        <v>59</v>
      </c>
      <c r="R259" t="s">
        <v>914</v>
      </c>
      <c r="S259" t="s">
        <v>1010</v>
      </c>
      <c r="T259" s="9">
        <v>1171124</v>
      </c>
      <c r="U259" s="4">
        <f>VLOOKUP(D259,Onderhoudsbeurten!$A$2:$D$6,4,1)</f>
        <v>1</v>
      </c>
      <c r="V259" s="6">
        <f t="shared" si="8"/>
        <v>1</v>
      </c>
    </row>
    <row r="260" spans="1:22" x14ac:dyDescent="0.25">
      <c r="A260" t="s">
        <v>1037</v>
      </c>
      <c r="B260" t="s">
        <v>837</v>
      </c>
      <c r="C260" s="23">
        <v>44440</v>
      </c>
      <c r="D260" t="s">
        <v>29</v>
      </c>
      <c r="E260" t="s">
        <v>30</v>
      </c>
      <c r="F260" t="s">
        <v>55</v>
      </c>
      <c r="G260" t="s">
        <v>1038</v>
      </c>
      <c r="H260" t="s">
        <v>1027</v>
      </c>
      <c r="I260" s="3">
        <v>5</v>
      </c>
      <c r="J260" t="s">
        <v>1039</v>
      </c>
      <c r="K260" t="s">
        <v>58</v>
      </c>
      <c r="L260" t="s">
        <v>837</v>
      </c>
      <c r="M260" t="s">
        <v>1009</v>
      </c>
      <c r="N260">
        <v>1</v>
      </c>
      <c r="O260" t="s">
        <v>59</v>
      </c>
      <c r="R260" t="s">
        <v>914</v>
      </c>
      <c r="S260" t="s">
        <v>1010</v>
      </c>
      <c r="T260" s="9">
        <v>1171119</v>
      </c>
      <c r="U260" s="4">
        <f>VLOOKUP(D260,Onderhoudsbeurten!$A$2:$D$6,4,1)</f>
        <v>1</v>
      </c>
      <c r="V260" s="6">
        <f t="shared" si="8"/>
        <v>1</v>
      </c>
    </row>
    <row r="261" spans="1:22" x14ac:dyDescent="0.25">
      <c r="A261" t="s">
        <v>1040</v>
      </c>
      <c r="B261" t="s">
        <v>837</v>
      </c>
      <c r="C261" s="23">
        <v>44440</v>
      </c>
      <c r="D261" t="s">
        <v>29</v>
      </c>
      <c r="E261" t="s">
        <v>30</v>
      </c>
      <c r="F261" t="s">
        <v>55</v>
      </c>
      <c r="G261" t="s">
        <v>1041</v>
      </c>
      <c r="H261" t="s">
        <v>1027</v>
      </c>
      <c r="I261" s="3">
        <v>7</v>
      </c>
      <c r="J261" t="s">
        <v>1042</v>
      </c>
      <c r="K261" t="s">
        <v>58</v>
      </c>
      <c r="L261" t="s">
        <v>837</v>
      </c>
      <c r="M261" t="s">
        <v>243</v>
      </c>
      <c r="N261">
        <v>1</v>
      </c>
      <c r="O261" t="s">
        <v>59</v>
      </c>
      <c r="R261" t="s">
        <v>914</v>
      </c>
      <c r="S261" t="s">
        <v>1043</v>
      </c>
      <c r="T261" s="9">
        <v>480371</v>
      </c>
      <c r="U261" s="4">
        <f>VLOOKUP(D261,Onderhoudsbeurten!$A$2:$D$6,4,1)</f>
        <v>1</v>
      </c>
      <c r="V261" s="6">
        <f t="shared" si="8"/>
        <v>1</v>
      </c>
    </row>
    <row r="262" spans="1:22" x14ac:dyDescent="0.25">
      <c r="A262" t="s">
        <v>1044</v>
      </c>
      <c r="B262" t="s">
        <v>837</v>
      </c>
      <c r="C262" s="23">
        <v>44440</v>
      </c>
      <c r="D262" t="s">
        <v>29</v>
      </c>
      <c r="E262" t="s">
        <v>30</v>
      </c>
      <c r="F262" t="s">
        <v>55</v>
      </c>
      <c r="G262" t="s">
        <v>1041</v>
      </c>
      <c r="H262" t="s">
        <v>1027</v>
      </c>
      <c r="I262" s="3">
        <v>7</v>
      </c>
      <c r="J262" t="s">
        <v>1045</v>
      </c>
      <c r="K262" t="s">
        <v>58</v>
      </c>
      <c r="L262" t="s">
        <v>837</v>
      </c>
      <c r="M262" t="s">
        <v>243</v>
      </c>
      <c r="N262">
        <v>1</v>
      </c>
      <c r="O262" t="s">
        <v>59</v>
      </c>
      <c r="R262" t="s">
        <v>914</v>
      </c>
      <c r="S262" t="s">
        <v>1043</v>
      </c>
      <c r="T262" s="9">
        <v>480372</v>
      </c>
      <c r="U262" s="4">
        <f>VLOOKUP(D262,Onderhoudsbeurten!$A$2:$D$6,4,1)</f>
        <v>1</v>
      </c>
      <c r="V262" s="6">
        <f t="shared" si="8"/>
        <v>1</v>
      </c>
    </row>
    <row r="263" spans="1:22" x14ac:dyDescent="0.25">
      <c r="A263" t="s">
        <v>1046</v>
      </c>
      <c r="B263" t="s">
        <v>837</v>
      </c>
      <c r="C263" s="23">
        <v>44440</v>
      </c>
      <c r="D263" t="s">
        <v>29</v>
      </c>
      <c r="E263" t="s">
        <v>30</v>
      </c>
      <c r="F263" t="s">
        <v>55</v>
      </c>
      <c r="G263" t="s">
        <v>1041</v>
      </c>
      <c r="H263" t="s">
        <v>1027</v>
      </c>
      <c r="I263" s="3">
        <v>7</v>
      </c>
      <c r="J263" t="s">
        <v>1047</v>
      </c>
      <c r="K263" t="s">
        <v>58</v>
      </c>
      <c r="L263" t="s">
        <v>837</v>
      </c>
      <c r="M263" t="s">
        <v>243</v>
      </c>
      <c r="N263">
        <v>1</v>
      </c>
      <c r="O263" t="s">
        <v>59</v>
      </c>
      <c r="R263" t="s">
        <v>914</v>
      </c>
      <c r="S263" t="s">
        <v>1043</v>
      </c>
      <c r="T263" s="9">
        <v>480374</v>
      </c>
      <c r="U263" s="4">
        <f>VLOOKUP(D263,Onderhoudsbeurten!$A$2:$D$6,4,1)</f>
        <v>1</v>
      </c>
      <c r="V263" s="6">
        <f t="shared" si="8"/>
        <v>1</v>
      </c>
    </row>
    <row r="264" spans="1:22" x14ac:dyDescent="0.25">
      <c r="A264" t="s">
        <v>1048</v>
      </c>
      <c r="B264" t="s">
        <v>837</v>
      </c>
      <c r="C264" s="23">
        <v>44440</v>
      </c>
      <c r="D264" t="s">
        <v>29</v>
      </c>
      <c r="E264" t="s">
        <v>30</v>
      </c>
      <c r="F264" t="s">
        <v>55</v>
      </c>
      <c r="G264" t="s">
        <v>1049</v>
      </c>
      <c r="H264" t="s">
        <v>1027</v>
      </c>
      <c r="I264" s="3">
        <v>13</v>
      </c>
      <c r="J264" t="s">
        <v>1050</v>
      </c>
      <c r="K264" t="s">
        <v>58</v>
      </c>
      <c r="L264" t="s">
        <v>837</v>
      </c>
      <c r="M264" t="s">
        <v>243</v>
      </c>
      <c r="N264">
        <v>1</v>
      </c>
      <c r="O264" t="s">
        <v>59</v>
      </c>
      <c r="R264" t="s">
        <v>914</v>
      </c>
      <c r="S264" t="s">
        <v>915</v>
      </c>
      <c r="T264" s="9">
        <v>486013</v>
      </c>
      <c r="U264" s="4">
        <f>VLOOKUP(D264,Onderhoudsbeurten!$A$2:$D$6,4,1)</f>
        <v>1</v>
      </c>
      <c r="V264" s="6">
        <f t="shared" si="8"/>
        <v>1</v>
      </c>
    </row>
    <row r="265" spans="1:22" x14ac:dyDescent="0.25">
      <c r="A265" t="s">
        <v>1051</v>
      </c>
      <c r="B265" t="s">
        <v>837</v>
      </c>
      <c r="C265" s="23">
        <v>44440</v>
      </c>
      <c r="D265" t="s">
        <v>29</v>
      </c>
      <c r="E265" t="s">
        <v>30</v>
      </c>
      <c r="F265" t="s">
        <v>55</v>
      </c>
      <c r="G265" t="s">
        <v>1052</v>
      </c>
      <c r="H265" t="s">
        <v>1053</v>
      </c>
      <c r="I265" s="3">
        <v>0</v>
      </c>
      <c r="J265" t="s">
        <v>1054</v>
      </c>
      <c r="K265" t="s">
        <v>58</v>
      </c>
      <c r="L265" t="s">
        <v>837</v>
      </c>
      <c r="M265" t="s">
        <v>243</v>
      </c>
      <c r="N265">
        <v>1</v>
      </c>
      <c r="O265" t="s">
        <v>59</v>
      </c>
      <c r="R265" t="s">
        <v>914</v>
      </c>
      <c r="S265" t="s">
        <v>915</v>
      </c>
      <c r="T265" s="9">
        <v>477315</v>
      </c>
      <c r="U265" s="4">
        <f>VLOOKUP(D265,Onderhoudsbeurten!$A$2:$D$6,4,1)</f>
        <v>1</v>
      </c>
      <c r="V265" s="6">
        <f t="shared" si="8"/>
        <v>1</v>
      </c>
    </row>
    <row r="266" spans="1:22" x14ac:dyDescent="0.25">
      <c r="A266" t="s">
        <v>1055</v>
      </c>
      <c r="B266" t="s">
        <v>837</v>
      </c>
      <c r="C266" s="23">
        <v>44440</v>
      </c>
      <c r="D266" t="s">
        <v>29</v>
      </c>
      <c r="E266" t="s">
        <v>30</v>
      </c>
      <c r="F266" t="s">
        <v>55</v>
      </c>
      <c r="G266" t="s">
        <v>1052</v>
      </c>
      <c r="H266" t="s">
        <v>1053</v>
      </c>
      <c r="I266" s="3">
        <v>0</v>
      </c>
      <c r="J266" t="s">
        <v>1056</v>
      </c>
      <c r="K266" t="s">
        <v>58</v>
      </c>
      <c r="L266" t="s">
        <v>837</v>
      </c>
      <c r="M266" t="s">
        <v>243</v>
      </c>
      <c r="N266">
        <v>1</v>
      </c>
      <c r="O266" t="s">
        <v>59</v>
      </c>
      <c r="R266" t="s">
        <v>914</v>
      </c>
      <c r="S266" t="s">
        <v>915</v>
      </c>
      <c r="T266" s="9">
        <v>477310</v>
      </c>
      <c r="U266" s="4">
        <f>VLOOKUP(D266,Onderhoudsbeurten!$A$2:$D$6,4,1)</f>
        <v>1</v>
      </c>
      <c r="V266" s="6">
        <f t="shared" ref="V266:V296" si="9">U266*N266</f>
        <v>1</v>
      </c>
    </row>
    <row r="267" spans="1:22" x14ac:dyDescent="0.25">
      <c r="A267" t="s">
        <v>1057</v>
      </c>
      <c r="B267" t="s">
        <v>837</v>
      </c>
      <c r="C267" s="23">
        <v>44440</v>
      </c>
      <c r="D267" t="s">
        <v>29</v>
      </c>
      <c r="E267" t="s">
        <v>30</v>
      </c>
      <c r="F267" t="s">
        <v>55</v>
      </c>
      <c r="G267" t="s">
        <v>1058</v>
      </c>
      <c r="H267" t="s">
        <v>1053</v>
      </c>
      <c r="I267" s="3">
        <v>4</v>
      </c>
      <c r="J267" t="s">
        <v>1059</v>
      </c>
      <c r="K267" t="s">
        <v>58</v>
      </c>
      <c r="L267" t="s">
        <v>837</v>
      </c>
      <c r="M267" t="s">
        <v>1009</v>
      </c>
      <c r="N267">
        <v>1</v>
      </c>
      <c r="O267" t="s">
        <v>59</v>
      </c>
      <c r="R267" t="s">
        <v>914</v>
      </c>
      <c r="S267" t="s">
        <v>1060</v>
      </c>
      <c r="T267" s="9">
        <v>2130841</v>
      </c>
      <c r="U267" s="4">
        <f>VLOOKUP(D267,Onderhoudsbeurten!$A$2:$D$6,4,1)</f>
        <v>1</v>
      </c>
      <c r="V267" s="6">
        <f t="shared" si="9"/>
        <v>1</v>
      </c>
    </row>
    <row r="268" spans="1:22" x14ac:dyDescent="0.25">
      <c r="A268" t="s">
        <v>1061</v>
      </c>
      <c r="B268" t="s">
        <v>837</v>
      </c>
      <c r="C268" s="23">
        <v>44440</v>
      </c>
      <c r="D268" t="s">
        <v>29</v>
      </c>
      <c r="E268" t="s">
        <v>30</v>
      </c>
      <c r="F268" t="s">
        <v>55</v>
      </c>
      <c r="G268" t="s">
        <v>1062</v>
      </c>
      <c r="H268" t="s">
        <v>1053</v>
      </c>
      <c r="I268" s="3">
        <v>7</v>
      </c>
      <c r="J268" t="s">
        <v>1063</v>
      </c>
      <c r="K268" t="s">
        <v>58</v>
      </c>
      <c r="L268" t="s">
        <v>837</v>
      </c>
      <c r="M268" t="s">
        <v>243</v>
      </c>
      <c r="N268">
        <v>1</v>
      </c>
      <c r="O268" t="s">
        <v>59</v>
      </c>
      <c r="R268" t="s">
        <v>914</v>
      </c>
      <c r="S268" t="s">
        <v>980</v>
      </c>
      <c r="T268" s="9">
        <v>1089317</v>
      </c>
      <c r="U268" s="4">
        <f>VLOOKUP(D268,Onderhoudsbeurten!$A$2:$D$6,4,1)</f>
        <v>1</v>
      </c>
      <c r="V268" s="6">
        <f t="shared" si="9"/>
        <v>1</v>
      </c>
    </row>
    <row r="269" spans="1:22" x14ac:dyDescent="0.25">
      <c r="A269" t="s">
        <v>1064</v>
      </c>
      <c r="B269" t="s">
        <v>837</v>
      </c>
      <c r="C269" s="23">
        <v>44440</v>
      </c>
      <c r="D269" t="s">
        <v>29</v>
      </c>
      <c r="E269" t="s">
        <v>30</v>
      </c>
      <c r="F269" t="s">
        <v>55</v>
      </c>
      <c r="G269" t="s">
        <v>1062</v>
      </c>
      <c r="H269" t="s">
        <v>1053</v>
      </c>
      <c r="I269" s="3">
        <v>7</v>
      </c>
      <c r="J269" t="s">
        <v>1065</v>
      </c>
      <c r="K269" t="s">
        <v>58</v>
      </c>
      <c r="L269" t="s">
        <v>837</v>
      </c>
      <c r="M269" t="s">
        <v>243</v>
      </c>
      <c r="N269">
        <v>1</v>
      </c>
      <c r="O269" t="s">
        <v>59</v>
      </c>
      <c r="R269" t="s">
        <v>914</v>
      </c>
      <c r="S269" t="s">
        <v>980</v>
      </c>
      <c r="T269" s="9">
        <v>1089316</v>
      </c>
      <c r="U269" s="4">
        <f>VLOOKUP(D269,Onderhoudsbeurten!$A$2:$D$6,4,1)</f>
        <v>1</v>
      </c>
      <c r="V269" s="6">
        <f t="shared" si="9"/>
        <v>1</v>
      </c>
    </row>
    <row r="270" spans="1:22" x14ac:dyDescent="0.25">
      <c r="A270" t="s">
        <v>1066</v>
      </c>
      <c r="B270" t="s">
        <v>837</v>
      </c>
      <c r="C270" s="23">
        <v>44440</v>
      </c>
      <c r="D270" t="s">
        <v>29</v>
      </c>
      <c r="E270" t="s">
        <v>30</v>
      </c>
      <c r="F270" t="s">
        <v>55</v>
      </c>
      <c r="G270" t="s">
        <v>1062</v>
      </c>
      <c r="H270" t="s">
        <v>1053</v>
      </c>
      <c r="I270" s="3">
        <v>7</v>
      </c>
      <c r="J270" t="s">
        <v>1067</v>
      </c>
      <c r="K270" t="s">
        <v>58</v>
      </c>
      <c r="L270" t="s">
        <v>837</v>
      </c>
      <c r="M270" t="s">
        <v>243</v>
      </c>
      <c r="N270">
        <v>1</v>
      </c>
      <c r="O270" t="s">
        <v>59</v>
      </c>
      <c r="R270" t="s">
        <v>914</v>
      </c>
      <c r="S270" t="s">
        <v>980</v>
      </c>
      <c r="T270" s="9">
        <v>1089315</v>
      </c>
      <c r="U270" s="4">
        <f>VLOOKUP(D270,Onderhoudsbeurten!$A$2:$D$6,4,1)</f>
        <v>1</v>
      </c>
      <c r="V270" s="6">
        <f t="shared" si="9"/>
        <v>1</v>
      </c>
    </row>
    <row r="271" spans="1:22" x14ac:dyDescent="0.25">
      <c r="A271" t="s">
        <v>1068</v>
      </c>
      <c r="B271" t="s">
        <v>837</v>
      </c>
      <c r="C271" s="23">
        <v>44440</v>
      </c>
      <c r="D271" t="s">
        <v>29</v>
      </c>
      <c r="E271" t="s">
        <v>30</v>
      </c>
      <c r="F271" t="s">
        <v>55</v>
      </c>
      <c r="G271" t="s">
        <v>1069</v>
      </c>
      <c r="H271" t="s">
        <v>1053</v>
      </c>
      <c r="I271" s="3" t="s">
        <v>1020</v>
      </c>
      <c r="J271" t="s">
        <v>1021</v>
      </c>
      <c r="K271" t="s">
        <v>58</v>
      </c>
      <c r="L271" t="s">
        <v>837</v>
      </c>
      <c r="M271" t="s">
        <v>1009</v>
      </c>
      <c r="N271">
        <v>1</v>
      </c>
      <c r="O271" t="s">
        <v>59</v>
      </c>
      <c r="R271" t="s">
        <v>914</v>
      </c>
      <c r="S271" t="s">
        <v>1070</v>
      </c>
      <c r="T271" s="9">
        <v>1735346</v>
      </c>
      <c r="U271" s="4">
        <f>VLOOKUP(D271,Onderhoudsbeurten!$A$2:$D$6,4,1)</f>
        <v>1</v>
      </c>
      <c r="V271" s="6">
        <f t="shared" si="9"/>
        <v>1</v>
      </c>
    </row>
    <row r="272" spans="1:22" x14ac:dyDescent="0.25">
      <c r="A272" t="s">
        <v>1071</v>
      </c>
      <c r="B272" t="s">
        <v>837</v>
      </c>
      <c r="C272" s="23">
        <v>44440</v>
      </c>
      <c r="D272" t="s">
        <v>29</v>
      </c>
      <c r="E272" t="s">
        <v>30</v>
      </c>
      <c r="F272" t="s">
        <v>55</v>
      </c>
      <c r="G272" t="s">
        <v>1069</v>
      </c>
      <c r="H272" t="s">
        <v>1053</v>
      </c>
      <c r="I272" s="3" t="s">
        <v>1020</v>
      </c>
      <c r="J272" t="s">
        <v>1024</v>
      </c>
      <c r="K272" t="s">
        <v>58</v>
      </c>
      <c r="L272" t="s">
        <v>837</v>
      </c>
      <c r="M272" t="s">
        <v>1009</v>
      </c>
      <c r="N272">
        <v>1</v>
      </c>
      <c r="O272" t="s">
        <v>59</v>
      </c>
      <c r="R272" t="s">
        <v>914</v>
      </c>
      <c r="S272" t="s">
        <v>1070</v>
      </c>
      <c r="T272" s="9">
        <v>1735347</v>
      </c>
      <c r="U272" s="4">
        <f>VLOOKUP(D272,Onderhoudsbeurten!$A$2:$D$6,4,1)</f>
        <v>1</v>
      </c>
      <c r="V272" s="6">
        <f t="shared" si="9"/>
        <v>1</v>
      </c>
    </row>
    <row r="273" spans="1:22" x14ac:dyDescent="0.25">
      <c r="A273" t="s">
        <v>1072</v>
      </c>
      <c r="B273" t="s">
        <v>837</v>
      </c>
      <c r="C273" s="23">
        <v>44470</v>
      </c>
      <c r="D273" t="s">
        <v>29</v>
      </c>
      <c r="E273" t="s">
        <v>30</v>
      </c>
      <c r="F273" t="s">
        <v>55</v>
      </c>
      <c r="G273" t="s">
        <v>1073</v>
      </c>
      <c r="H273" t="s">
        <v>1074</v>
      </c>
      <c r="I273" s="3">
        <v>0</v>
      </c>
      <c r="J273" t="s">
        <v>1075</v>
      </c>
      <c r="K273" t="s">
        <v>58</v>
      </c>
      <c r="L273" t="s">
        <v>837</v>
      </c>
      <c r="M273" t="s">
        <v>243</v>
      </c>
      <c r="N273">
        <v>1</v>
      </c>
      <c r="O273" t="s">
        <v>59</v>
      </c>
      <c r="R273" t="s">
        <v>914</v>
      </c>
      <c r="S273" t="s">
        <v>915</v>
      </c>
      <c r="T273" s="9">
        <v>763335</v>
      </c>
      <c r="U273" s="4">
        <f>VLOOKUP(D273,Onderhoudsbeurten!$A$2:$D$6,4,1)</f>
        <v>1</v>
      </c>
      <c r="V273" s="6">
        <f t="shared" si="9"/>
        <v>1</v>
      </c>
    </row>
    <row r="274" spans="1:22" x14ac:dyDescent="0.25">
      <c r="A274" t="s">
        <v>1076</v>
      </c>
      <c r="B274" t="s">
        <v>837</v>
      </c>
      <c r="C274" s="23">
        <v>44470</v>
      </c>
      <c r="D274" t="s">
        <v>29</v>
      </c>
      <c r="E274" t="s">
        <v>30</v>
      </c>
      <c r="F274" t="s">
        <v>55</v>
      </c>
      <c r="G274" t="s">
        <v>1073</v>
      </c>
      <c r="H274" t="s">
        <v>1074</v>
      </c>
      <c r="I274" s="3">
        <v>0</v>
      </c>
      <c r="J274" t="s">
        <v>1077</v>
      </c>
      <c r="K274" t="s">
        <v>58</v>
      </c>
      <c r="L274" t="s">
        <v>837</v>
      </c>
      <c r="M274" t="s">
        <v>243</v>
      </c>
      <c r="N274">
        <v>1</v>
      </c>
      <c r="O274" t="s">
        <v>59</v>
      </c>
      <c r="R274" t="s">
        <v>914</v>
      </c>
      <c r="S274" t="s">
        <v>915</v>
      </c>
      <c r="T274" s="9">
        <v>771043</v>
      </c>
      <c r="U274" s="4">
        <f>VLOOKUP(D274,Onderhoudsbeurten!$A$2:$D$6,4,1)</f>
        <v>1</v>
      </c>
      <c r="V274" s="6">
        <f t="shared" si="9"/>
        <v>1</v>
      </c>
    </row>
    <row r="275" spans="1:22" x14ac:dyDescent="0.25">
      <c r="A275" t="s">
        <v>1078</v>
      </c>
      <c r="B275" t="s">
        <v>837</v>
      </c>
      <c r="C275" s="23">
        <v>44470</v>
      </c>
      <c r="D275" t="s">
        <v>29</v>
      </c>
      <c r="E275" t="s">
        <v>30</v>
      </c>
      <c r="F275" t="s">
        <v>55</v>
      </c>
      <c r="G275" t="s">
        <v>1079</v>
      </c>
      <c r="H275" t="s">
        <v>1074</v>
      </c>
      <c r="I275" s="3">
        <v>6</v>
      </c>
      <c r="J275" t="s">
        <v>1080</v>
      </c>
      <c r="K275" t="s">
        <v>58</v>
      </c>
      <c r="L275" t="s">
        <v>837</v>
      </c>
      <c r="M275" t="s">
        <v>1009</v>
      </c>
      <c r="N275">
        <v>1</v>
      </c>
      <c r="O275" t="s">
        <v>59</v>
      </c>
      <c r="R275" t="s">
        <v>914</v>
      </c>
      <c r="S275" t="s">
        <v>1070</v>
      </c>
      <c r="T275" s="9">
        <v>1636765</v>
      </c>
      <c r="U275" s="4">
        <f>VLOOKUP(D275,Onderhoudsbeurten!$A$2:$D$6,4,1)</f>
        <v>1</v>
      </c>
      <c r="V275" s="6">
        <f t="shared" si="9"/>
        <v>1</v>
      </c>
    </row>
    <row r="276" spans="1:22" x14ac:dyDescent="0.25">
      <c r="A276" t="s">
        <v>1081</v>
      </c>
      <c r="B276" t="s">
        <v>837</v>
      </c>
      <c r="C276" s="23">
        <v>44470</v>
      </c>
      <c r="D276" t="s">
        <v>29</v>
      </c>
      <c r="E276" t="s">
        <v>30</v>
      </c>
      <c r="F276" t="s">
        <v>55</v>
      </c>
      <c r="G276" t="s">
        <v>1082</v>
      </c>
      <c r="H276" t="s">
        <v>1074</v>
      </c>
      <c r="I276" s="3">
        <v>6</v>
      </c>
      <c r="J276" t="s">
        <v>1083</v>
      </c>
      <c r="K276" t="s">
        <v>58</v>
      </c>
      <c r="L276" t="s">
        <v>837</v>
      </c>
      <c r="M276" t="s">
        <v>1009</v>
      </c>
      <c r="N276">
        <v>1</v>
      </c>
      <c r="O276" t="s">
        <v>59</v>
      </c>
      <c r="R276" t="s">
        <v>914</v>
      </c>
      <c r="S276" t="s">
        <v>1070</v>
      </c>
      <c r="T276" s="9">
        <v>1636764</v>
      </c>
      <c r="U276" s="4">
        <f>VLOOKUP(D276,Onderhoudsbeurten!$A$2:$D$6,4,1)</f>
        <v>1</v>
      </c>
      <c r="V276" s="6">
        <f t="shared" si="9"/>
        <v>1</v>
      </c>
    </row>
    <row r="277" spans="1:22" x14ac:dyDescent="0.25">
      <c r="A277" t="s">
        <v>1084</v>
      </c>
      <c r="B277" t="s">
        <v>837</v>
      </c>
      <c r="C277" s="23">
        <v>44470</v>
      </c>
      <c r="D277" t="s">
        <v>29</v>
      </c>
      <c r="E277" t="s">
        <v>30</v>
      </c>
      <c r="F277" t="s">
        <v>55</v>
      </c>
      <c r="G277" t="s">
        <v>1085</v>
      </c>
      <c r="H277" t="s">
        <v>1074</v>
      </c>
      <c r="I277" s="3">
        <v>6</v>
      </c>
      <c r="J277" t="s">
        <v>1086</v>
      </c>
      <c r="K277" t="s">
        <v>58</v>
      </c>
      <c r="L277" t="s">
        <v>837</v>
      </c>
      <c r="M277" t="s">
        <v>1009</v>
      </c>
      <c r="N277">
        <v>1</v>
      </c>
      <c r="O277" t="s">
        <v>59</v>
      </c>
      <c r="R277" t="s">
        <v>914</v>
      </c>
      <c r="S277" t="s">
        <v>1070</v>
      </c>
      <c r="T277" s="9">
        <v>1636766</v>
      </c>
      <c r="U277" s="4">
        <f>VLOOKUP(D277,Onderhoudsbeurten!$A$2:$D$6,4,1)</f>
        <v>1</v>
      </c>
      <c r="V277" s="6">
        <f t="shared" si="9"/>
        <v>1</v>
      </c>
    </row>
    <row r="278" spans="1:22" x14ac:dyDescent="0.25">
      <c r="A278" t="s">
        <v>1087</v>
      </c>
      <c r="B278" t="s">
        <v>837</v>
      </c>
      <c r="C278" s="23">
        <v>44470</v>
      </c>
      <c r="D278" t="s">
        <v>29</v>
      </c>
      <c r="E278" t="s">
        <v>30</v>
      </c>
      <c r="F278" t="s">
        <v>55</v>
      </c>
      <c r="G278" t="s">
        <v>1088</v>
      </c>
      <c r="H278" t="s">
        <v>1074</v>
      </c>
      <c r="I278" s="3">
        <v>7</v>
      </c>
      <c r="J278" t="s">
        <v>1089</v>
      </c>
      <c r="K278" t="s">
        <v>58</v>
      </c>
      <c r="L278" t="s">
        <v>837</v>
      </c>
      <c r="M278" t="s">
        <v>243</v>
      </c>
      <c r="N278">
        <v>1</v>
      </c>
      <c r="O278" t="s">
        <v>59</v>
      </c>
      <c r="R278" t="s">
        <v>914</v>
      </c>
      <c r="S278" t="s">
        <v>915</v>
      </c>
      <c r="T278" s="9">
        <v>480386</v>
      </c>
      <c r="U278" s="4">
        <f>VLOOKUP(D278,Onderhoudsbeurten!$A$2:$D$6,4,1)</f>
        <v>1</v>
      </c>
      <c r="V278" s="6">
        <f t="shared" si="9"/>
        <v>1</v>
      </c>
    </row>
    <row r="279" spans="1:22" x14ac:dyDescent="0.25">
      <c r="A279" t="s">
        <v>1090</v>
      </c>
      <c r="B279" t="s">
        <v>837</v>
      </c>
      <c r="C279" s="23">
        <v>44470</v>
      </c>
      <c r="D279" t="s">
        <v>29</v>
      </c>
      <c r="E279" t="s">
        <v>30</v>
      </c>
      <c r="F279" t="s">
        <v>55</v>
      </c>
      <c r="G279" t="s">
        <v>1088</v>
      </c>
      <c r="H279" t="s">
        <v>1074</v>
      </c>
      <c r="I279" s="3">
        <v>7</v>
      </c>
      <c r="J279" t="s">
        <v>1091</v>
      </c>
      <c r="K279" t="s">
        <v>58</v>
      </c>
      <c r="L279" t="s">
        <v>837</v>
      </c>
      <c r="M279" t="s">
        <v>243</v>
      </c>
      <c r="N279">
        <v>1</v>
      </c>
      <c r="O279" t="s">
        <v>59</v>
      </c>
      <c r="R279" t="s">
        <v>914</v>
      </c>
      <c r="S279" t="s">
        <v>915</v>
      </c>
      <c r="T279" s="9">
        <v>480385</v>
      </c>
      <c r="U279" s="4">
        <f>VLOOKUP(D279,Onderhoudsbeurten!$A$2:$D$6,4,1)</f>
        <v>1</v>
      </c>
      <c r="V279" s="6">
        <f t="shared" si="9"/>
        <v>1</v>
      </c>
    </row>
    <row r="280" spans="1:22" x14ac:dyDescent="0.25">
      <c r="A280" t="s">
        <v>1092</v>
      </c>
      <c r="B280" t="s">
        <v>837</v>
      </c>
      <c r="C280" s="23">
        <v>44470</v>
      </c>
      <c r="D280" t="s">
        <v>29</v>
      </c>
      <c r="E280" t="s">
        <v>30</v>
      </c>
      <c r="F280" t="s">
        <v>55</v>
      </c>
      <c r="G280" t="s">
        <v>1093</v>
      </c>
      <c r="H280" t="s">
        <v>1094</v>
      </c>
      <c r="I280" s="3">
        <v>0</v>
      </c>
      <c r="J280" t="s">
        <v>1095</v>
      </c>
      <c r="K280" t="s">
        <v>58</v>
      </c>
      <c r="L280" t="s">
        <v>837</v>
      </c>
      <c r="M280" t="s">
        <v>243</v>
      </c>
      <c r="N280">
        <v>1</v>
      </c>
      <c r="O280" t="s">
        <v>59</v>
      </c>
      <c r="R280" t="s">
        <v>914</v>
      </c>
      <c r="S280" t="s">
        <v>915</v>
      </c>
      <c r="T280" s="9">
        <v>1871835</v>
      </c>
      <c r="U280" s="4">
        <f>VLOOKUP(D280,Onderhoudsbeurten!$A$2:$D$6,4,1)</f>
        <v>1</v>
      </c>
      <c r="V280" s="6">
        <f t="shared" si="9"/>
        <v>1</v>
      </c>
    </row>
    <row r="281" spans="1:22" x14ac:dyDescent="0.25">
      <c r="A281" t="s">
        <v>1096</v>
      </c>
      <c r="B281" t="s">
        <v>837</v>
      </c>
      <c r="C281" s="23">
        <v>44470</v>
      </c>
      <c r="D281" t="s">
        <v>29</v>
      </c>
      <c r="E281" t="s">
        <v>30</v>
      </c>
      <c r="F281" t="s">
        <v>55</v>
      </c>
      <c r="G281" t="s">
        <v>1093</v>
      </c>
      <c r="H281" t="s">
        <v>1094</v>
      </c>
      <c r="I281" s="3">
        <v>0</v>
      </c>
      <c r="J281" t="s">
        <v>1097</v>
      </c>
      <c r="K281" t="s">
        <v>58</v>
      </c>
      <c r="L281" t="s">
        <v>837</v>
      </c>
      <c r="M281" t="s">
        <v>243</v>
      </c>
      <c r="N281">
        <v>1</v>
      </c>
      <c r="O281" t="s">
        <v>59</v>
      </c>
      <c r="R281" t="s">
        <v>914</v>
      </c>
      <c r="S281" t="s">
        <v>915</v>
      </c>
      <c r="T281" s="9">
        <v>1871836</v>
      </c>
      <c r="U281" s="4">
        <f>VLOOKUP(D281,Onderhoudsbeurten!$A$2:$D$6,4,1)</f>
        <v>1</v>
      </c>
      <c r="V281" s="6">
        <f t="shared" si="9"/>
        <v>1</v>
      </c>
    </row>
    <row r="282" spans="1:22" x14ac:dyDescent="0.25">
      <c r="A282" t="s">
        <v>1098</v>
      </c>
      <c r="B282" t="s">
        <v>837</v>
      </c>
      <c r="C282" s="23">
        <v>44470</v>
      </c>
      <c r="D282" t="s">
        <v>29</v>
      </c>
      <c r="E282" t="s">
        <v>30</v>
      </c>
      <c r="F282" t="s">
        <v>55</v>
      </c>
      <c r="G282" t="s">
        <v>1099</v>
      </c>
      <c r="H282" t="s">
        <v>1094</v>
      </c>
      <c r="I282" s="3">
        <v>7</v>
      </c>
      <c r="J282" t="s">
        <v>1100</v>
      </c>
      <c r="K282" t="s">
        <v>58</v>
      </c>
      <c r="L282" t="s">
        <v>837</v>
      </c>
      <c r="M282" t="s">
        <v>243</v>
      </c>
      <c r="N282">
        <v>1</v>
      </c>
      <c r="O282" t="s">
        <v>59</v>
      </c>
      <c r="R282" t="s">
        <v>914</v>
      </c>
      <c r="S282" t="s">
        <v>915</v>
      </c>
      <c r="T282" s="9">
        <v>1871837</v>
      </c>
      <c r="U282" s="4">
        <f>VLOOKUP(D282,Onderhoudsbeurten!$A$2:$D$6,4,1)</f>
        <v>1</v>
      </c>
      <c r="V282" s="6">
        <f t="shared" si="9"/>
        <v>1</v>
      </c>
    </row>
    <row r="283" spans="1:22" x14ac:dyDescent="0.25">
      <c r="A283" t="s">
        <v>1101</v>
      </c>
      <c r="B283" t="s">
        <v>837</v>
      </c>
      <c r="C283" s="23">
        <v>44470</v>
      </c>
      <c r="D283" t="s">
        <v>29</v>
      </c>
      <c r="E283" t="s">
        <v>30</v>
      </c>
      <c r="F283" t="s">
        <v>55</v>
      </c>
      <c r="G283" t="s">
        <v>1099</v>
      </c>
      <c r="H283" t="s">
        <v>1094</v>
      </c>
      <c r="I283" s="3">
        <v>7</v>
      </c>
      <c r="J283" t="s">
        <v>1102</v>
      </c>
      <c r="K283" t="s">
        <v>58</v>
      </c>
      <c r="L283" t="s">
        <v>837</v>
      </c>
      <c r="M283" t="s">
        <v>243</v>
      </c>
      <c r="N283">
        <v>1</v>
      </c>
      <c r="O283" t="s">
        <v>59</v>
      </c>
      <c r="R283" t="s">
        <v>914</v>
      </c>
      <c r="S283" t="s">
        <v>915</v>
      </c>
      <c r="T283" s="9">
        <v>1688845</v>
      </c>
      <c r="U283" s="4">
        <f>VLOOKUP(D283,Onderhoudsbeurten!$A$2:$D$6,4,1)</f>
        <v>1</v>
      </c>
      <c r="V283" s="6">
        <f t="shared" si="9"/>
        <v>1</v>
      </c>
    </row>
    <row r="284" spans="1:22" x14ac:dyDescent="0.25">
      <c r="A284" t="s">
        <v>1103</v>
      </c>
      <c r="B284" t="s">
        <v>837</v>
      </c>
      <c r="C284" s="23">
        <v>44470</v>
      </c>
      <c r="D284" t="s">
        <v>29</v>
      </c>
      <c r="E284" t="s">
        <v>30</v>
      </c>
      <c r="F284" t="s">
        <v>55</v>
      </c>
      <c r="G284" t="s">
        <v>1104</v>
      </c>
      <c r="H284" t="s">
        <v>1094</v>
      </c>
      <c r="I284" s="3">
        <v>7</v>
      </c>
      <c r="J284" t="s">
        <v>1105</v>
      </c>
      <c r="K284" t="s">
        <v>58</v>
      </c>
      <c r="L284" t="s">
        <v>837</v>
      </c>
      <c r="M284" t="s">
        <v>243</v>
      </c>
      <c r="N284">
        <v>1</v>
      </c>
      <c r="O284" t="s">
        <v>59</v>
      </c>
      <c r="R284" t="s">
        <v>914</v>
      </c>
      <c r="S284" t="s">
        <v>915</v>
      </c>
      <c r="T284" s="9">
        <v>1688844</v>
      </c>
      <c r="U284" s="4">
        <f>VLOOKUP(D284,Onderhoudsbeurten!$A$2:$D$6,4,1)</f>
        <v>1</v>
      </c>
      <c r="V284" s="6">
        <f t="shared" si="9"/>
        <v>1</v>
      </c>
    </row>
    <row r="285" spans="1:22" x14ac:dyDescent="0.25">
      <c r="A285" t="s">
        <v>1106</v>
      </c>
      <c r="B285" t="s">
        <v>837</v>
      </c>
      <c r="C285" s="23">
        <v>44470</v>
      </c>
      <c r="D285" t="s">
        <v>29</v>
      </c>
      <c r="E285" t="s">
        <v>30</v>
      </c>
      <c r="F285" t="s">
        <v>55</v>
      </c>
      <c r="G285" t="s">
        <v>1104</v>
      </c>
      <c r="H285" t="s">
        <v>1094</v>
      </c>
      <c r="I285" s="3">
        <v>7</v>
      </c>
      <c r="J285" t="s">
        <v>1107</v>
      </c>
      <c r="K285" t="s">
        <v>58</v>
      </c>
      <c r="L285" t="s">
        <v>837</v>
      </c>
      <c r="M285" t="s">
        <v>243</v>
      </c>
      <c r="N285">
        <v>1</v>
      </c>
      <c r="O285" t="s">
        <v>59</v>
      </c>
      <c r="R285" t="s">
        <v>914</v>
      </c>
      <c r="S285" t="s">
        <v>915</v>
      </c>
      <c r="T285" s="9">
        <v>1878138</v>
      </c>
      <c r="U285" s="4">
        <f>VLOOKUP(D285,Onderhoudsbeurten!$A$2:$D$6,4,1)</f>
        <v>1</v>
      </c>
      <c r="V285" s="6">
        <f t="shared" si="9"/>
        <v>1</v>
      </c>
    </row>
    <row r="286" spans="1:22" x14ac:dyDescent="0.25">
      <c r="A286" t="s">
        <v>1108</v>
      </c>
      <c r="B286" t="s">
        <v>837</v>
      </c>
      <c r="C286" s="23">
        <v>44470</v>
      </c>
      <c r="D286" t="s">
        <v>29</v>
      </c>
      <c r="E286" t="s">
        <v>30</v>
      </c>
      <c r="F286" t="s">
        <v>55</v>
      </c>
      <c r="G286" t="s">
        <v>1109</v>
      </c>
      <c r="H286" t="s">
        <v>1094</v>
      </c>
      <c r="I286" s="3">
        <v>13</v>
      </c>
      <c r="J286" t="s">
        <v>1110</v>
      </c>
      <c r="K286" t="s">
        <v>58</v>
      </c>
      <c r="L286" t="s">
        <v>837</v>
      </c>
      <c r="M286" t="s">
        <v>243</v>
      </c>
      <c r="N286">
        <v>1</v>
      </c>
      <c r="O286" t="s">
        <v>59</v>
      </c>
      <c r="R286" t="s">
        <v>914</v>
      </c>
      <c r="S286" t="s">
        <v>915</v>
      </c>
      <c r="T286" s="9">
        <v>2480618</v>
      </c>
      <c r="U286" s="4">
        <f>VLOOKUP(D286,Onderhoudsbeurten!$A$2:$D$6,4,1)</f>
        <v>1</v>
      </c>
      <c r="V286" s="6">
        <f t="shared" si="9"/>
        <v>1</v>
      </c>
    </row>
    <row r="287" spans="1:22" x14ac:dyDescent="0.25">
      <c r="A287" t="s">
        <v>1111</v>
      </c>
      <c r="B287" t="s">
        <v>837</v>
      </c>
      <c r="C287" s="23">
        <v>44470</v>
      </c>
      <c r="D287" t="s">
        <v>29</v>
      </c>
      <c r="E287" t="s">
        <v>30</v>
      </c>
      <c r="F287" t="s">
        <v>55</v>
      </c>
      <c r="G287" t="s">
        <v>1109</v>
      </c>
      <c r="H287" t="s">
        <v>1094</v>
      </c>
      <c r="I287" s="3">
        <v>13</v>
      </c>
      <c r="J287" t="s">
        <v>1112</v>
      </c>
      <c r="K287" t="s">
        <v>58</v>
      </c>
      <c r="L287" t="s">
        <v>837</v>
      </c>
      <c r="M287" t="s">
        <v>243</v>
      </c>
      <c r="N287">
        <v>1</v>
      </c>
      <c r="O287" t="s">
        <v>59</v>
      </c>
      <c r="R287" t="s">
        <v>914</v>
      </c>
      <c r="S287" t="s">
        <v>915</v>
      </c>
      <c r="T287" s="9">
        <v>2480617</v>
      </c>
      <c r="U287" s="4">
        <f>VLOOKUP(D287,Onderhoudsbeurten!$A$2:$D$6,4,1)</f>
        <v>1</v>
      </c>
      <c r="V287" s="6">
        <f t="shared" si="9"/>
        <v>1</v>
      </c>
    </row>
    <row r="288" spans="1:22" x14ac:dyDescent="0.25">
      <c r="A288" t="s">
        <v>1113</v>
      </c>
      <c r="B288" t="s">
        <v>837</v>
      </c>
      <c r="C288" s="23">
        <v>44287</v>
      </c>
      <c r="D288" t="s">
        <v>29</v>
      </c>
      <c r="E288" t="s">
        <v>30</v>
      </c>
      <c r="F288" t="s">
        <v>55</v>
      </c>
      <c r="G288" t="s">
        <v>1114</v>
      </c>
      <c r="H288" t="s">
        <v>712</v>
      </c>
      <c r="I288" s="3">
        <v>1</v>
      </c>
      <c r="K288" t="s">
        <v>58</v>
      </c>
      <c r="L288" t="s">
        <v>837</v>
      </c>
      <c r="N288">
        <v>1</v>
      </c>
      <c r="O288" t="s">
        <v>59</v>
      </c>
      <c r="R288" t="s">
        <v>190</v>
      </c>
      <c r="S288" t="s">
        <v>1115</v>
      </c>
      <c r="U288" s="4">
        <f>VLOOKUP(D288,Onderhoudsbeurten!$A$2:$D$6,4,1)</f>
        <v>1</v>
      </c>
      <c r="V288" s="6">
        <f t="shared" si="9"/>
        <v>1</v>
      </c>
    </row>
    <row r="289" spans="1:22" x14ac:dyDescent="0.25">
      <c r="A289" t="s">
        <v>1116</v>
      </c>
      <c r="B289" t="s">
        <v>1117</v>
      </c>
      <c r="C289" s="23">
        <v>44470</v>
      </c>
      <c r="D289" t="s">
        <v>29</v>
      </c>
      <c r="E289" t="s">
        <v>30</v>
      </c>
      <c r="F289" t="s">
        <v>55</v>
      </c>
      <c r="G289" t="s">
        <v>1118</v>
      </c>
      <c r="H289" t="s">
        <v>712</v>
      </c>
      <c r="I289" s="3">
        <v>1</v>
      </c>
      <c r="K289" t="s">
        <v>58</v>
      </c>
      <c r="L289" t="s">
        <v>1117</v>
      </c>
      <c r="N289">
        <v>1</v>
      </c>
      <c r="O289" t="s">
        <v>59</v>
      </c>
      <c r="P289" t="s">
        <v>72</v>
      </c>
      <c r="Q289" s="9">
        <v>14.5</v>
      </c>
      <c r="R289" t="s">
        <v>833</v>
      </c>
      <c r="S289" t="s">
        <v>1119</v>
      </c>
      <c r="U289" s="4">
        <f>VLOOKUP(D289,Onderhoudsbeurten!$A$2:$D$6,4,1)</f>
        <v>1</v>
      </c>
      <c r="V289" s="6">
        <f t="shared" si="9"/>
        <v>1</v>
      </c>
    </row>
    <row r="290" spans="1:22" x14ac:dyDescent="0.25">
      <c r="A290" t="s">
        <v>1120</v>
      </c>
      <c r="B290" t="s">
        <v>837</v>
      </c>
      <c r="C290" s="23">
        <v>44470</v>
      </c>
      <c r="D290" t="s">
        <v>29</v>
      </c>
      <c r="E290" t="s">
        <v>30</v>
      </c>
      <c r="F290" t="s">
        <v>55</v>
      </c>
      <c r="G290" t="s">
        <v>1121</v>
      </c>
      <c r="H290" t="s">
        <v>712</v>
      </c>
      <c r="I290" s="3">
        <v>1</v>
      </c>
      <c r="K290" t="s">
        <v>58</v>
      </c>
      <c r="L290" t="s">
        <v>837</v>
      </c>
      <c r="M290" t="s">
        <v>1122</v>
      </c>
      <c r="N290">
        <v>1</v>
      </c>
      <c r="O290" t="s">
        <v>59</v>
      </c>
      <c r="R290" t="s">
        <v>1123</v>
      </c>
      <c r="S290" t="s">
        <v>904</v>
      </c>
      <c r="U290" s="4">
        <f>VLOOKUP(D290,Onderhoudsbeurten!$A$2:$D$6,4,1)</f>
        <v>1</v>
      </c>
      <c r="V290" s="6">
        <f t="shared" si="9"/>
        <v>1</v>
      </c>
    </row>
    <row r="291" spans="1:22" x14ac:dyDescent="0.25">
      <c r="A291" t="s">
        <v>1124</v>
      </c>
      <c r="B291" t="s">
        <v>1125</v>
      </c>
      <c r="C291" s="23">
        <v>44287</v>
      </c>
      <c r="D291" t="s">
        <v>29</v>
      </c>
      <c r="E291" t="s">
        <v>30</v>
      </c>
      <c r="F291" t="s">
        <v>55</v>
      </c>
      <c r="G291" t="s">
        <v>1126</v>
      </c>
      <c r="H291" t="s">
        <v>747</v>
      </c>
      <c r="I291" s="3">
        <v>4</v>
      </c>
      <c r="K291" t="s">
        <v>58</v>
      </c>
      <c r="L291" t="s">
        <v>1125</v>
      </c>
      <c r="M291" t="s">
        <v>1127</v>
      </c>
      <c r="N291">
        <v>1</v>
      </c>
      <c r="O291" t="s">
        <v>59</v>
      </c>
      <c r="P291" t="s">
        <v>1128</v>
      </c>
      <c r="R291" t="s">
        <v>1129</v>
      </c>
      <c r="S291" t="s">
        <v>1130</v>
      </c>
      <c r="U291" s="4">
        <f>VLOOKUP(D291,Onderhoudsbeurten!$A$2:$D$6,4,1)</f>
        <v>1</v>
      </c>
      <c r="V291" s="6">
        <f t="shared" si="9"/>
        <v>1</v>
      </c>
    </row>
    <row r="292" spans="1:22" x14ac:dyDescent="0.25">
      <c r="A292" t="s">
        <v>1131</v>
      </c>
      <c r="B292" t="s">
        <v>1132</v>
      </c>
      <c r="C292" s="23">
        <v>44197</v>
      </c>
      <c r="D292" t="s">
        <v>29</v>
      </c>
      <c r="E292" t="s">
        <v>30</v>
      </c>
      <c r="F292" t="s">
        <v>55</v>
      </c>
      <c r="G292" t="s">
        <v>1133</v>
      </c>
      <c r="H292" t="s">
        <v>747</v>
      </c>
      <c r="I292" s="3">
        <v>4</v>
      </c>
      <c r="K292" t="s">
        <v>58</v>
      </c>
      <c r="L292" t="s">
        <v>1132</v>
      </c>
      <c r="M292" t="s">
        <v>1134</v>
      </c>
      <c r="N292">
        <v>1</v>
      </c>
      <c r="O292" t="s">
        <v>59</v>
      </c>
      <c r="R292" t="s">
        <v>1135</v>
      </c>
      <c r="S292" t="s">
        <v>1136</v>
      </c>
      <c r="U292" s="4">
        <f>VLOOKUP(D292,Onderhoudsbeurten!$A$2:$D$6,4,1)</f>
        <v>1</v>
      </c>
      <c r="V292" s="6">
        <f t="shared" si="9"/>
        <v>1</v>
      </c>
    </row>
    <row r="293" spans="1:22" x14ac:dyDescent="0.25">
      <c r="A293" t="s">
        <v>1137</v>
      </c>
      <c r="B293" t="s">
        <v>1132</v>
      </c>
      <c r="C293" s="23">
        <v>44197</v>
      </c>
      <c r="D293" t="s">
        <v>29</v>
      </c>
      <c r="E293" t="s">
        <v>30</v>
      </c>
      <c r="F293" t="s">
        <v>55</v>
      </c>
      <c r="G293" t="s">
        <v>1133</v>
      </c>
      <c r="H293" t="s">
        <v>747</v>
      </c>
      <c r="I293" s="3">
        <v>4</v>
      </c>
      <c r="K293" t="s">
        <v>58</v>
      </c>
      <c r="L293" t="s">
        <v>1132</v>
      </c>
      <c r="M293" t="s">
        <v>1134</v>
      </c>
      <c r="N293">
        <v>1</v>
      </c>
      <c r="O293" t="s">
        <v>59</v>
      </c>
      <c r="R293" t="s">
        <v>1135</v>
      </c>
      <c r="S293" t="s">
        <v>1136</v>
      </c>
      <c r="U293" s="4">
        <f>VLOOKUP(D293,Onderhoudsbeurten!$A$2:$D$6,4,1)</f>
        <v>1</v>
      </c>
      <c r="V293" s="6">
        <f t="shared" si="9"/>
        <v>1</v>
      </c>
    </row>
    <row r="294" spans="1:22" x14ac:dyDescent="0.25">
      <c r="A294" t="s">
        <v>1138</v>
      </c>
      <c r="B294" t="s">
        <v>1139</v>
      </c>
      <c r="C294" s="23">
        <v>44531</v>
      </c>
      <c r="D294" t="s">
        <v>31</v>
      </c>
      <c r="E294" t="s">
        <v>32</v>
      </c>
      <c r="F294" t="s">
        <v>55</v>
      </c>
      <c r="G294" t="s">
        <v>1140</v>
      </c>
      <c r="H294" t="s">
        <v>85</v>
      </c>
      <c r="I294" s="3">
        <v>1</v>
      </c>
      <c r="K294" t="s">
        <v>58</v>
      </c>
      <c r="L294" t="s">
        <v>1139</v>
      </c>
      <c r="M294" t="s">
        <v>1141</v>
      </c>
      <c r="N294">
        <v>1</v>
      </c>
      <c r="O294" t="s">
        <v>59</v>
      </c>
      <c r="P294" t="s">
        <v>72</v>
      </c>
      <c r="Q294" s="9">
        <v>9</v>
      </c>
      <c r="R294" t="s">
        <v>190</v>
      </c>
      <c r="S294" t="s">
        <v>1142</v>
      </c>
      <c r="U294" s="4">
        <f>VLOOKUP(D294,Onderhoudsbeurten!$A$2:$D$6,4,1)</f>
        <v>1</v>
      </c>
      <c r="V294" s="6">
        <f t="shared" si="9"/>
        <v>1</v>
      </c>
    </row>
    <row r="295" spans="1:22" x14ac:dyDescent="0.25">
      <c r="A295" t="s">
        <v>1143</v>
      </c>
      <c r="B295" t="s">
        <v>1139</v>
      </c>
      <c r="C295" s="23">
        <v>44531</v>
      </c>
      <c r="D295" t="s">
        <v>31</v>
      </c>
      <c r="E295" t="s">
        <v>32</v>
      </c>
      <c r="F295" t="s">
        <v>55</v>
      </c>
      <c r="G295" t="s">
        <v>1140</v>
      </c>
      <c r="H295" t="s">
        <v>85</v>
      </c>
      <c r="I295" s="3">
        <v>1</v>
      </c>
      <c r="K295" t="s">
        <v>58</v>
      </c>
      <c r="L295" t="s">
        <v>1139</v>
      </c>
      <c r="M295" t="s">
        <v>1144</v>
      </c>
      <c r="N295">
        <v>1</v>
      </c>
      <c r="O295" t="s">
        <v>59</v>
      </c>
      <c r="P295" t="s">
        <v>72</v>
      </c>
      <c r="Q295" s="9">
        <v>9</v>
      </c>
      <c r="R295" t="s">
        <v>190</v>
      </c>
      <c r="S295" t="s">
        <v>1142</v>
      </c>
      <c r="U295" s="4">
        <f>VLOOKUP(D295,Onderhoudsbeurten!$A$2:$D$6,4,1)</f>
        <v>1</v>
      </c>
      <c r="V295" s="6">
        <f t="shared" si="9"/>
        <v>1</v>
      </c>
    </row>
    <row r="296" spans="1:22" x14ac:dyDescent="0.25">
      <c r="A296" t="s">
        <v>1145</v>
      </c>
      <c r="B296" t="s">
        <v>1146</v>
      </c>
      <c r="C296" s="23">
        <v>44197</v>
      </c>
      <c r="D296" t="s">
        <v>31</v>
      </c>
      <c r="E296" t="s">
        <v>32</v>
      </c>
      <c r="F296" t="s">
        <v>55</v>
      </c>
      <c r="G296" t="s">
        <v>1147</v>
      </c>
      <c r="H296" t="s">
        <v>226</v>
      </c>
      <c r="I296" s="3">
        <v>2</v>
      </c>
      <c r="K296" t="s">
        <v>58</v>
      </c>
      <c r="L296" t="s">
        <v>1146</v>
      </c>
      <c r="M296" t="s">
        <v>1148</v>
      </c>
      <c r="N296">
        <v>1</v>
      </c>
      <c r="O296" t="s">
        <v>59</v>
      </c>
      <c r="R296" t="s">
        <v>828</v>
      </c>
      <c r="U296" s="4">
        <f>VLOOKUP(D296,Onderhoudsbeurten!$A$2:$D$6,4,1)</f>
        <v>1</v>
      </c>
      <c r="V296" s="6">
        <f t="shared" si="9"/>
        <v>1</v>
      </c>
    </row>
    <row r="297" spans="1:22" x14ac:dyDescent="0.25">
      <c r="C297" s="23"/>
    </row>
    <row r="298" spans="1:22" x14ac:dyDescent="0.25">
      <c r="T298" s="46" t="s">
        <v>1149</v>
      </c>
      <c r="U298" s="47"/>
      <c r="V298" s="29">
        <f>SUM(V2:V296)</f>
        <v>337</v>
      </c>
    </row>
  </sheetData>
  <sheetProtection algorithmName="SHA-512" hashValue="4QtTAJ6WjXtF+hhmL5F/xMyA0eWy/sqfJuRCL7oRr8UjTgd717rQvkdlYeEurVhGRXPTSrT8TtqrNAPOGitnww==" saltValue="Jivf2s7Ru0qJp+l8yK+pfA==" spinCount="100000" sheet="1" objects="1" scenarios="1" autoFilter="0"/>
  <autoFilter ref="A1:V298">
    <sortState ref="A2:V296">
      <sortCondition ref="D1:D296"/>
    </sortState>
  </autoFilter>
  <mergeCells count="1">
    <mergeCell ref="T298:U29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5"/>
  <sheetViews>
    <sheetView workbookViewId="0">
      <selection activeCell="B3" sqref="B3"/>
    </sheetView>
  </sheetViews>
  <sheetFormatPr defaultColWidth="9.140625" defaultRowHeight="15" x14ac:dyDescent="0.25"/>
  <cols>
    <col min="1" max="1" width="60.140625" style="32" customWidth="1"/>
    <col min="2" max="2" width="19.5703125" style="32" customWidth="1"/>
    <col min="3" max="16384" width="9.140625" style="32"/>
  </cols>
  <sheetData>
    <row r="1" spans="1:2" x14ac:dyDescent="0.25">
      <c r="A1" s="30" t="s">
        <v>34</v>
      </c>
      <c r="B1" s="31" t="s">
        <v>1150</v>
      </c>
    </row>
    <row r="2" spans="1:2" x14ac:dyDescent="0.25">
      <c r="A2" s="32" t="s">
        <v>1151</v>
      </c>
      <c r="B2" s="33">
        <f>Storingen!G5</f>
        <v>150</v>
      </c>
    </row>
    <row r="3" spans="1:2" x14ac:dyDescent="0.25">
      <c r="A3" s="32" t="s">
        <v>1149</v>
      </c>
      <c r="B3" s="33">
        <f>Cartotheek!V298</f>
        <v>337</v>
      </c>
    </row>
    <row r="4" spans="1:2" ht="11.25" customHeight="1" x14ac:dyDescent="0.25"/>
    <row r="5" spans="1:2" ht="24" customHeight="1" x14ac:dyDescent="0.25">
      <c r="A5" s="34" t="s">
        <v>1152</v>
      </c>
      <c r="B5" s="35">
        <f>B2+B3</f>
        <v>487</v>
      </c>
    </row>
  </sheetData>
  <sheetProtection algorithmName="SHA-512" hashValue="OwHsT69tU9q/ncDvvVS0pPmL5qEk1WbK6ZjkcodgK3bCsymWJq2XQZtJFuQ1sIEW1LoDqwuFw/W0QjEFCMaKhg==" saltValue="eG2YAwDsWrRvyl24A3s7K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3c5260cb-9f5e-4015-8fc2-e6be4485c21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48C18AA7567A4E984A930590454CAE" ma:contentTypeVersion="5" ma:contentTypeDescription="Een nieuw document maken." ma:contentTypeScope="" ma:versionID="2066f4d35389d826b0a51c0e13cdc5c3">
  <xsd:schema xmlns:xsd="http://www.w3.org/2001/XMLSchema" xmlns:xs="http://www.w3.org/2001/XMLSchema" xmlns:p="http://schemas.microsoft.com/office/2006/metadata/properties" xmlns:ns2="3c5260cb-9f5e-4015-8fc2-e6be4485c21c" xmlns:ns3="fbaaa6fe-155a-491a-931f-5eea521bdf3a" targetNamespace="http://schemas.microsoft.com/office/2006/metadata/properties" ma:root="true" ma:fieldsID="30391c06d8158a15fc1308fb453aa1a1" ns2:_="" ns3:_="">
    <xsd:import namespace="3c5260cb-9f5e-4015-8fc2-e6be4485c21c"/>
    <xsd:import namespace="fbaaa6fe-155a-491a-931f-5eea521bdf3a"/>
    <xsd:element name="properties">
      <xsd:complexType>
        <xsd:sequence>
          <xsd:element name="documentManagement">
            <xsd:complexType>
              <xsd:all>
                <xsd:element ref="ns2:MediaServiceMetadata" minOccurs="0"/>
                <xsd:element ref="ns2:MediaServiceFastMetadata" minOccurs="0"/>
                <xsd:element ref="ns2:Opmerkin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260cb-9f5e-4015-8fc2-e6be4485c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Opmerking" ma:index="10" nillable="true" ma:displayName="Opmerking" ma:internalName="Opmerk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aaa6fe-155a-491a-931f-5eea521bdf3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32D7E2-2A86-4B55-A44E-4241FAD1272B}">
  <ds:schemaRefs>
    <ds:schemaRef ds:uri="fbaaa6fe-155a-491a-931f-5eea521bdf3a"/>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3c5260cb-9f5e-4015-8fc2-e6be4485c21c"/>
    <ds:schemaRef ds:uri="http://www.w3.org/XML/1998/namespace"/>
  </ds:schemaRefs>
</ds:datastoreItem>
</file>

<file path=customXml/itemProps2.xml><?xml version="1.0" encoding="utf-8"?>
<ds:datastoreItem xmlns:ds="http://schemas.openxmlformats.org/officeDocument/2006/customXml" ds:itemID="{475DB4C7-4145-4FDB-86FA-438B9CD6E8C3}">
  <ds:schemaRefs>
    <ds:schemaRef ds:uri="http://schemas.microsoft.com/sharepoint/v3/contenttype/forms"/>
  </ds:schemaRefs>
</ds:datastoreItem>
</file>

<file path=customXml/itemProps3.xml><?xml version="1.0" encoding="utf-8"?>
<ds:datastoreItem xmlns:ds="http://schemas.openxmlformats.org/officeDocument/2006/customXml" ds:itemID="{8C61FEC6-84D1-41DE-A2A7-9AF32A7BB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5260cb-9f5e-4015-8fc2-e6be4485c21c"/>
    <ds:schemaRef ds:uri="fbaaa6fe-155a-491a-931f-5eea521bdf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Instructie</vt:lpstr>
      <vt:lpstr>Storingen</vt:lpstr>
      <vt:lpstr>Onderhoudsbeurten</vt:lpstr>
      <vt:lpstr>Cartotheek</vt:lpstr>
      <vt:lpstr>Totaal </vt:lpstr>
      <vt:lpstr>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Kampman</dc:creator>
  <cp:keywords/>
  <dc:description/>
  <cp:lastModifiedBy>J. Kampman</cp:lastModifiedBy>
  <cp:revision/>
  <dcterms:created xsi:type="dcterms:W3CDTF">2020-08-06T09:52:12Z</dcterms:created>
  <dcterms:modified xsi:type="dcterms:W3CDTF">2020-08-25T08:10:16Z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0x0101009348C18AA7567A4E984A930590454CAE</vt:lpwstr>
  </property>
</Properties>
</file>