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2 Maaien watergangen en waterkeringen, incl. NVO's\2. Aanbestedingsdocumenten\"/>
    </mc:Choice>
  </mc:AlternateContent>
  <xr:revisionPtr revIDLastSave="0" documentId="14_{D2D63998-559D-476B-AD26-9639B3EF3A58}" xr6:coauthVersionLast="47" xr6:coauthVersionMax="47" xr10:uidLastSave="{00000000-0000-0000-0000-000000000000}"/>
  <bookViews>
    <workbookView xWindow="-120" yWindow="-120" windowWidth="29040" windowHeight="17640" tabRatio="775" xr2:uid="{00000000-000D-0000-FFFF-FFFF00000000}"/>
  </bookViews>
  <sheets>
    <sheet name="Voorstel nieuw criterium" sheetId="22" r:id="rId1"/>
    <sheet name="Lijsten" sheetId="23" r:id="rId2"/>
  </sheets>
  <definedNames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22" l="1"/>
  <c r="G9" i="22"/>
  <c r="G8" i="22"/>
  <c r="G18" i="22"/>
  <c r="G17" i="22"/>
  <c r="G16" i="22"/>
  <c r="G15" i="22"/>
  <c r="G20" i="22"/>
  <c r="G19" i="22"/>
  <c r="G6" i="22"/>
  <c r="G5" i="22"/>
  <c r="J20" i="22" l="1"/>
  <c r="J9" i="22"/>
</calcChain>
</file>

<file path=xl/sharedStrings.xml><?xml version="1.0" encoding="utf-8"?>
<sst xmlns="http://schemas.openxmlformats.org/spreadsheetml/2006/main" count="42" uniqueCount="31">
  <si>
    <t xml:space="preserve">In te zetten materieel (items) voor maaien watergangen en nvo's </t>
  </si>
  <si>
    <t xml:space="preserve">In te zetten materieel (items) voor maaien waterkeringen en nvo's </t>
  </si>
  <si>
    <t>Tractor (&gt;45kw)</t>
  </si>
  <si>
    <t>Wiel en/of rupskraan</t>
  </si>
  <si>
    <t>Maaiboot</t>
  </si>
  <si>
    <t>Bosmaaier</t>
  </si>
  <si>
    <t>Heggenschaar</t>
  </si>
  <si>
    <t>Tractor (&gt; 45kw)</t>
  </si>
  <si>
    <t>Tractor (25 - 45 kw)</t>
  </si>
  <si>
    <t>Wielkraan</t>
  </si>
  <si>
    <t>HVO 100 Stage IV</t>
  </si>
  <si>
    <t>HVO 100 Stage IIIb</t>
  </si>
  <si>
    <t>Stroom Zero-emissie</t>
  </si>
  <si>
    <t>Duurzaamheidscategorie werktuigen</t>
  </si>
  <si>
    <t>Duurzaamheidscategorie gereedschap</t>
  </si>
  <si>
    <t>Duurzaamheidscategorie</t>
  </si>
  <si>
    <t>Weging</t>
  </si>
  <si>
    <t>Waardering duurzaamheidscategorie werktuigen</t>
  </si>
  <si>
    <t>Waardering duurzaamheidscategorie gereedschap</t>
  </si>
  <si>
    <t>Jaar 1</t>
  </si>
  <si>
    <t>Jaar 2</t>
  </si>
  <si>
    <t>Jaar 3</t>
  </si>
  <si>
    <t>Jaar 4</t>
  </si>
  <si>
    <t>Eindscore</t>
  </si>
  <si>
    <t xml:space="preserve">Eindscore </t>
  </si>
  <si>
    <t>Totaal</t>
  </si>
  <si>
    <t>Perceel 1 t/m 5</t>
  </si>
  <si>
    <t>Perceel 6a t/m 8</t>
  </si>
  <si>
    <t>Aangedreven op synthetische brandstof</t>
  </si>
  <si>
    <t>HVO 100 Stage VI</t>
  </si>
  <si>
    <t>HVO 100 Stage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</si>
</sst>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6" xfId="0" applyFont="1" applyBorder="1" applyAlignment="1" applyProtection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6" xfId="0" applyBorder="1"/>
    <xf numFmtId="0" fontId="2" fillId="2" borderId="6" xfId="0" applyFont="1" applyFill="1" applyBorder="1"/>
    <xf numFmtId="0" fontId="0" fillId="0" borderId="6" xfId="0" applyBorder="1" applyAlignment="1">
      <alignment horizontal="left"/>
    </xf>
    <xf numFmtId="0" fontId="2" fillId="2" borderId="7" xfId="0" applyFont="1" applyFill="1" applyBorder="1"/>
    <xf numFmtId="10" fontId="4" fillId="0" borderId="6" xfId="0" applyNumberFormat="1" applyFont="1" applyBorder="1" applyAlignment="1" applyProtection="1">
      <alignment wrapText="1"/>
    </xf>
    <xf numFmtId="10" fontId="0" fillId="0" borderId="6" xfId="0" applyNumberFormat="1" applyBorder="1"/>
    <xf numFmtId="0" fontId="2" fillId="0" borderId="0" xfId="0" applyFont="1" applyFill="1" applyAlignment="1">
      <alignment horizontal="left"/>
    </xf>
    <xf numFmtId="0" fontId="0" fillId="0" borderId="15" xfId="0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2" fillId="2" borderId="0" xfId="0" applyFont="1" applyFill="1" applyBorder="1"/>
    <xf numFmtId="0" fontId="7" fillId="2" borderId="0" xfId="0" applyFont="1" applyFill="1" applyBorder="1"/>
    <xf numFmtId="0" fontId="5" fillId="2" borderId="1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2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0" fontId="0" fillId="2" borderId="11" xfId="0" applyFill="1" applyBorder="1"/>
    <xf numFmtId="0" fontId="2" fillId="2" borderId="11" xfId="0" applyFont="1" applyFill="1" applyBorder="1" applyAlignment="1">
      <alignment horizontal="left"/>
    </xf>
    <xf numFmtId="2" fontId="0" fillId="0" borderId="14" xfId="0" applyNumberFormat="1" applyBorder="1"/>
    <xf numFmtId="2" fontId="0" fillId="0" borderId="20" xfId="0" applyNumberFormat="1" applyBorder="1"/>
    <xf numFmtId="0" fontId="3" fillId="3" borderId="21" xfId="0" applyFont="1" applyFill="1" applyBorder="1"/>
    <xf numFmtId="2" fontId="0" fillId="3" borderId="13" xfId="0" applyNumberFormat="1" applyFill="1" applyBorder="1"/>
    <xf numFmtId="0" fontId="0" fillId="0" borderId="22" xfId="0" applyBorder="1" applyAlignment="1">
      <alignment horizontal="left"/>
    </xf>
    <xf numFmtId="0" fontId="5" fillId="2" borderId="23" xfId="0" applyFont="1" applyFill="1" applyBorder="1" applyAlignment="1">
      <alignment horizontal="left" vertical="center"/>
    </xf>
    <xf numFmtId="2" fontId="2" fillId="2" borderId="24" xfId="0" applyNumberFormat="1" applyFont="1" applyFill="1" applyBorder="1" applyAlignment="1">
      <alignment horizontal="left"/>
    </xf>
    <xf numFmtId="0" fontId="0" fillId="2" borderId="4" xfId="0" applyFill="1" applyBorder="1"/>
    <xf numFmtId="2" fontId="0" fillId="0" borderId="0" xfId="0" applyNumberFormat="1"/>
    <xf numFmtId="0" fontId="2" fillId="2" borderId="1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A109-B4E2-4B39-B316-4ED4901CFE32}">
  <dimension ref="A1:J21"/>
  <sheetViews>
    <sheetView tabSelected="1" workbookViewId="0">
      <selection activeCell="D30" sqref="D30"/>
    </sheetView>
  </sheetViews>
  <sheetFormatPr defaultRowHeight="15" x14ac:dyDescent="0.25"/>
  <cols>
    <col min="1" max="1" width="64" customWidth="1"/>
    <col min="2" max="2" width="9.5703125" bestFit="1" customWidth="1"/>
    <col min="3" max="3" width="17" customWidth="1"/>
    <col min="4" max="4" width="17.28515625" customWidth="1"/>
    <col min="5" max="5" width="15.7109375" customWidth="1"/>
    <col min="6" max="6" width="18.42578125" customWidth="1"/>
    <col min="7" max="7" width="9.5703125" bestFit="1" customWidth="1"/>
    <col min="9" max="9" width="22" customWidth="1"/>
    <col min="10" max="10" width="16.28515625" customWidth="1"/>
    <col min="13" max="13" width="19.5703125" customWidth="1"/>
  </cols>
  <sheetData>
    <row r="1" spans="1:10" ht="15.75" thickBot="1" x14ac:dyDescent="0.3"/>
    <row r="2" spans="1:10" ht="15.75" thickBot="1" x14ac:dyDescent="0.3">
      <c r="A2" s="34" t="s">
        <v>26</v>
      </c>
      <c r="B2" s="35"/>
      <c r="C2" s="35"/>
      <c r="D2" s="35"/>
      <c r="E2" s="35"/>
      <c r="F2" s="35"/>
      <c r="G2" s="36"/>
    </row>
    <row r="3" spans="1:10" x14ac:dyDescent="0.25">
      <c r="A3" s="42"/>
      <c r="B3" s="43"/>
      <c r="C3" s="14" t="s">
        <v>15</v>
      </c>
      <c r="D3" s="15"/>
      <c r="E3" s="15"/>
      <c r="F3" s="15"/>
      <c r="G3" s="22"/>
    </row>
    <row r="4" spans="1:10" x14ac:dyDescent="0.25">
      <c r="A4" s="16" t="s">
        <v>0</v>
      </c>
      <c r="B4" s="17" t="s">
        <v>16</v>
      </c>
      <c r="C4" s="17" t="s">
        <v>19</v>
      </c>
      <c r="D4" s="17" t="s">
        <v>20</v>
      </c>
      <c r="E4" s="17" t="s">
        <v>21</v>
      </c>
      <c r="F4" s="17" t="s">
        <v>22</v>
      </c>
      <c r="G4" s="23" t="s">
        <v>25</v>
      </c>
      <c r="H4" s="10"/>
    </row>
    <row r="5" spans="1:10" x14ac:dyDescent="0.25">
      <c r="A5" s="18" t="s">
        <v>2</v>
      </c>
      <c r="B5" s="12">
        <v>110</v>
      </c>
      <c r="C5" s="6"/>
      <c r="D5" s="6"/>
      <c r="E5" s="6"/>
      <c r="F5" s="6"/>
      <c r="G5" s="24">
        <f>SUM(IF(ISNA(B5*VLOOKUP(C5,Lijsten!$A$2:$B$6,2,FALSE)*0.25),0,B5*VLOOKUP(C5,Lijsten!$A$2:$B$6,2,FALSE)*0.25),IF(ISNA(B5*VLOOKUP(D5,Lijsten!$A$2:$B$6,2,FALSE)*0.25),0,B5*VLOOKUP(D5,Lijsten!$A$2:$B$6,2,FALSE)*0.25),IF(ISNA(B5*VLOOKUP(E5,Lijsten!$A$2:$B$6,2,FALSE)*0.25),0,B5*VLOOKUP(E5,Lijsten!$A$2:$B$6,2,FALSE)*0.25),IF(ISNA(B5*VLOOKUP(F5,Lijsten!$A$2:$B$6,2,FALSE)*0.25),0,B5*VLOOKUP(F5,Lijsten!$A$2:$B$6,2,FALSE)*0.25))</f>
        <v>0</v>
      </c>
    </row>
    <row r="6" spans="1:10" x14ac:dyDescent="0.25">
      <c r="A6" s="18" t="s">
        <v>3</v>
      </c>
      <c r="B6" s="12">
        <v>60</v>
      </c>
      <c r="C6" s="6"/>
      <c r="D6" s="6"/>
      <c r="E6" s="6"/>
      <c r="F6" s="6"/>
      <c r="G6" s="24">
        <f>SUM(IF(ISNA(B6*VLOOKUP(C6,Lijsten!$A$2:$B$6,2,FALSE)*0.25),0,B6*VLOOKUP(C6,Lijsten!$A$2:$B$6,2,FALSE)*0.25),IF(ISNA(B6*VLOOKUP(D6,Lijsten!$A$2:$B$6,2,FALSE)*0.25),0,B6*VLOOKUP(D6,Lijsten!$A$2:$B$6,2,FALSE)*0.25),IF(ISNA(B6*VLOOKUP(E6,Lijsten!$A$2:$B$6,2,FALSE)*0.25),0,B6*VLOOKUP(E6,Lijsten!$A$2:$B$6,2,FALSE)*0.25),IF(ISNA(B6*VLOOKUP(F6,Lijsten!$A$2:$B$6,2,FALSE)*0.25),0,B6*VLOOKUP(F6,Lijsten!$A$2:$B$6,2,FALSE)*0.25))</f>
        <v>0</v>
      </c>
    </row>
    <row r="7" spans="1:10" x14ac:dyDescent="0.25">
      <c r="A7" s="18" t="s">
        <v>4</v>
      </c>
      <c r="B7" s="12">
        <v>110</v>
      </c>
      <c r="C7" s="6"/>
      <c r="D7" s="6"/>
      <c r="E7" s="6"/>
      <c r="F7" s="6"/>
      <c r="G7" s="24">
        <f>SUM(IF(ISNA(B7*VLOOKUP(C7,Lijsten!$A$2:$B$6,2,FALSE)*0.25),0,B7*VLOOKUP(C7,Lijsten!$A$2:$B$6,2,FALSE)*0.25),IF(ISNA(B7*VLOOKUP(D7,Lijsten!$A$2:$B$6,2,FALSE)*0.25),0,B7*VLOOKUP(D7,Lijsten!$A$2:$B$6,2,FALSE)*0.25),IF(ISNA(B7*VLOOKUP(E7,Lijsten!$A$2:$B$6,2,FALSE)*0.25),0,B7*VLOOKUP(E7,Lijsten!$A$2:$B$6,2,FALSE)*0.25),IF(ISNA(B7*VLOOKUP(F7,Lijsten!$A$2:$B$6,2,FALSE)*0.25),0,B7*VLOOKUP(F7,Lijsten!$A$2:$B$6,2,FALSE)*0.25))</f>
        <v>0</v>
      </c>
    </row>
    <row r="8" spans="1:10" ht="15.75" thickBot="1" x14ac:dyDescent="0.3">
      <c r="A8" s="18" t="s">
        <v>5</v>
      </c>
      <c r="B8" s="12">
        <v>10</v>
      </c>
      <c r="C8" s="6"/>
      <c r="D8" s="6"/>
      <c r="E8" s="6"/>
      <c r="F8" s="6"/>
      <c r="G8" s="24">
        <f>SUM(IF(ISNA(B8*VLOOKUP(C8,Lijsten!$C$2:$D$7,2,FALSE)*0.25),0,B8*VLOOKUP(C8,Lijsten!$C$2:$D$7,2,FALSE)*0.25),IF(ISNA(B8*VLOOKUP(D8,Lijsten!$C$2:$D$7,2,FALSE)*0.25),0,B8*VLOOKUP(D8,Lijsten!$C$2:$D$7,2,FALSE)*0.25),IF(ISNA(B8*VLOOKUP(E8,Lijsten!$C$2:$D$7,2,FALSE)*0.25),0,B8*VLOOKUP(E8,Lijsten!$C$2:$D$7,2,FALSE)*0.25),IF(ISNA(B8*VLOOKUP(F8,Lijsten!$C$2:$D$7,2,FALSE)*0.25),0,B8*VLOOKUP(F8,Lijsten!$C$2:$D$7,2,FALSE)*0.25))</f>
        <v>0</v>
      </c>
    </row>
    <row r="9" spans="1:10" ht="15.75" thickBot="1" x14ac:dyDescent="0.3">
      <c r="A9" s="19" t="s">
        <v>6</v>
      </c>
      <c r="B9" s="20">
        <v>10</v>
      </c>
      <c r="C9" s="21"/>
      <c r="D9" s="21"/>
      <c r="E9" s="21"/>
      <c r="F9" s="21"/>
      <c r="G9" s="25">
        <f>SUM(IF(ISNA(B9*VLOOKUP(C9,Lijsten!$C$2:$D$7,2,FALSE)*0.25),0,B9*VLOOKUP(C9,Lijsten!$C$2:$D$7,2,FALSE)*0.25),IF(ISNA(B9*VLOOKUP(D9,Lijsten!$C$2:$D$7,2,FALSE)*0.25),0,B9*VLOOKUP(D9,Lijsten!$C$2:$D$7,2,FALSE)*0.25),IF(ISNA(B9*VLOOKUP(E9,Lijsten!$C$2:$D$7,2,FALSE)*0.25),0,B9*VLOOKUP(E9,Lijsten!$C$2:$D$7,2,FALSE)*0.25),IF(ISNA(B9*VLOOKUP(F9,Lijsten!$C$2:$D$7,2,FALSE)*0.25),0,B9*VLOOKUP(F9,Lijsten!$C$2:$D$7,2,FALSE)*0.25))</f>
        <v>0</v>
      </c>
      <c r="I9" s="26" t="s">
        <v>23</v>
      </c>
      <c r="J9" s="27">
        <f>SUM(G5:G9)</f>
        <v>0</v>
      </c>
    </row>
    <row r="10" spans="1:10" x14ac:dyDescent="0.25">
      <c r="A10" s="3"/>
      <c r="B10" s="13"/>
      <c r="C10" s="2"/>
      <c r="D10" s="2"/>
      <c r="E10" s="2"/>
      <c r="J10" s="32"/>
    </row>
    <row r="11" spans="1:10" ht="15.75" thickBot="1" x14ac:dyDescent="0.3">
      <c r="A11" s="3"/>
      <c r="B11" s="13"/>
      <c r="C11" s="2"/>
      <c r="D11" s="2"/>
      <c r="E11" s="2"/>
    </row>
    <row r="12" spans="1:10" x14ac:dyDescent="0.25">
      <c r="A12" s="37" t="s">
        <v>27</v>
      </c>
      <c r="B12" s="38"/>
      <c r="C12" s="38"/>
      <c r="D12" s="38"/>
      <c r="E12" s="38"/>
      <c r="F12" s="38"/>
      <c r="G12" s="39"/>
    </row>
    <row r="13" spans="1:10" ht="15.75" thickBot="1" x14ac:dyDescent="0.3">
      <c r="A13" s="40"/>
      <c r="B13" s="41"/>
      <c r="C13" s="33" t="s">
        <v>15</v>
      </c>
      <c r="D13" s="33"/>
      <c r="E13" s="33"/>
      <c r="F13" s="33"/>
      <c r="G13" s="31"/>
    </row>
    <row r="14" spans="1:10" x14ac:dyDescent="0.25">
      <c r="A14" s="29" t="s">
        <v>1</v>
      </c>
      <c r="B14" s="30" t="s">
        <v>16</v>
      </c>
      <c r="C14" s="17" t="s">
        <v>19</v>
      </c>
      <c r="D14" s="17" t="s">
        <v>20</v>
      </c>
      <c r="E14" s="17" t="s">
        <v>21</v>
      </c>
      <c r="F14" s="17" t="s">
        <v>22</v>
      </c>
      <c r="G14" s="23" t="s">
        <v>25</v>
      </c>
    </row>
    <row r="15" spans="1:10" x14ac:dyDescent="0.25">
      <c r="A15" s="18" t="s">
        <v>7</v>
      </c>
      <c r="B15" s="12">
        <v>75</v>
      </c>
      <c r="C15" s="6"/>
      <c r="D15" s="6"/>
      <c r="E15" s="6"/>
      <c r="F15" s="11"/>
      <c r="G15" s="24">
        <f>SUM(IF(ISNA(B15*VLOOKUP(C15,Lijsten!$A$2:$B$6,2,FALSE)*0.25),0,B15*VLOOKUP(C15,Lijsten!$A$2:$B$6,2,FALSE)*0.25),IF(ISNA(B15*VLOOKUP(D15,Lijsten!$A$2:$B$6,2,FALSE)*0.25),0,B15*VLOOKUP(D15,Lijsten!$A$2:$B$6,2,FALSE)*0.25),IF(ISNA(B15*VLOOKUP(E15,Lijsten!$A$2:$B$6,2,FALSE)*0.25),0,B15*VLOOKUP(E15,Lijsten!$A$2:$B$6,2,FALSE)*0.25),IF(ISNA(B15*VLOOKUP(F15,Lijsten!$A$2:$B$6,2,FALSE)*0.25),0,B15*VLOOKUP(F15,Lijsten!$A$2:$B$6,2,FALSE)*0.25))</f>
        <v>0</v>
      </c>
    </row>
    <row r="16" spans="1:10" x14ac:dyDescent="0.25">
      <c r="A16" s="18" t="s">
        <v>8</v>
      </c>
      <c r="B16" s="12">
        <v>90</v>
      </c>
      <c r="C16" s="6"/>
      <c r="D16" s="6"/>
      <c r="E16" s="6"/>
      <c r="F16" s="11"/>
      <c r="G16" s="24">
        <f>SUM(IF(ISNA(B16*VLOOKUP(C16,Lijsten!$A$2:$B$6,2,FALSE)*0.25),0,B16*VLOOKUP(C16,Lijsten!$A$2:$B$6,2,FALSE)*0.25),IF(ISNA(B16*VLOOKUP(D16,Lijsten!$A$2:$B$6,2,FALSE)*0.25),0,B16*VLOOKUP(D16,Lijsten!$A$2:$B$6,2,FALSE)*0.25),IF(ISNA(B16*VLOOKUP(E16,Lijsten!$A$2:$B$6,2,FALSE)*0.25),0,B16*VLOOKUP(E16,Lijsten!$A$2:$B$6,2,FALSE)*0.25),IF(ISNA(B16*VLOOKUP(F16,Lijsten!$A$2:$B$6,2,FALSE)*0.25),0,B16*VLOOKUP(F16,Lijsten!$A$2:$B$6,2,FALSE)*0.25))</f>
        <v>0</v>
      </c>
    </row>
    <row r="17" spans="1:10" x14ac:dyDescent="0.25">
      <c r="A17" s="18" t="s">
        <v>9</v>
      </c>
      <c r="B17" s="12">
        <v>40</v>
      </c>
      <c r="C17" s="6"/>
      <c r="D17" s="6"/>
      <c r="E17" s="6"/>
      <c r="F17" s="11"/>
      <c r="G17" s="24">
        <f>SUM(IF(ISNA(B17*VLOOKUP(C17,Lijsten!$A$2:$B$6,2,FALSE)*0.25),0,B17*VLOOKUP(C17,Lijsten!$A$2:$B$6,2,FALSE)*0.25),IF(ISNA(B17*VLOOKUP(D17,Lijsten!$A$2:$B$6,2,FALSE)*0.25),0,B17*VLOOKUP(D17,Lijsten!$A$2:$B$6,2,FALSE)*0.25),IF(ISNA(B17*VLOOKUP(E17,Lijsten!$A$2:$B$6,2,FALSE)*0.25),0,B17*VLOOKUP(E17,Lijsten!$A$2:$B$6,2,FALSE)*0.25),IF(ISNA(B17*VLOOKUP(F17,Lijsten!$A$2:$B$6,2,FALSE)*0.25),0,B17*VLOOKUP(F17,Lijsten!$A$2:$B$6,2,FALSE)*0.25))</f>
        <v>0</v>
      </c>
    </row>
    <row r="18" spans="1:10" x14ac:dyDescent="0.25">
      <c r="A18" s="18" t="s">
        <v>4</v>
      </c>
      <c r="B18" s="12">
        <v>75</v>
      </c>
      <c r="C18" s="6"/>
      <c r="D18" s="6"/>
      <c r="E18" s="6"/>
      <c r="F18" s="11"/>
      <c r="G18" s="24">
        <f>SUM(IF(ISNA(B18*VLOOKUP(C18,Lijsten!$A$2:$B$6,2,FALSE)*0.25),0,B18*VLOOKUP(C18,Lijsten!$A$2:$B$6,2,FALSE)*0.25),IF(ISNA(B18*VLOOKUP(D18,Lijsten!$A$2:$B$6,2,FALSE)*0.25),0,B18*VLOOKUP(D18,Lijsten!$A$2:$B$6,2,FALSE)*0.25),IF(ISNA(B18*VLOOKUP(E18,Lijsten!$A$2:$B$6,2,FALSE)*0.25),0,B18*VLOOKUP(E18,Lijsten!$A$2:$B$6,2,FALSE)*0.25),IF(ISNA(B18*VLOOKUP(F18,Lijsten!$A$2:$B$6,2,FALSE)*0.25),0,B18*VLOOKUP(F18,Lijsten!$A$2:$B$6,2,FALSE)*0.25))</f>
        <v>0</v>
      </c>
    </row>
    <row r="19" spans="1:10" ht="15.75" thickBot="1" x14ac:dyDescent="0.3">
      <c r="A19" s="18" t="s">
        <v>5</v>
      </c>
      <c r="B19" s="12">
        <v>10</v>
      </c>
      <c r="C19" s="6"/>
      <c r="D19" s="6"/>
      <c r="E19" s="6"/>
      <c r="F19" s="11"/>
      <c r="G19" s="24">
        <f>SUM(IF(ISNA(B19*VLOOKUP(C19,Lijsten!$C$2:$D$7,2,FALSE)*0.25),0,B19*VLOOKUP(C19,Lijsten!$C$2:$D$7,2,FALSE)*0.25),IF(ISNA(B19*VLOOKUP(D19,Lijsten!$C$2:$D$7,2,FALSE)*0.25),0,B19*VLOOKUP(D19,Lijsten!$C$2:$D$7,2,FALSE)*0.25),IF(ISNA(B19*VLOOKUP(E19,Lijsten!$C$2:$D$7,2,FALSE)*0.25),0,B19*VLOOKUP(E19,Lijsten!$C$2:$D$7,2,FALSE)*0.25),IF(ISNA(B19*VLOOKUP(F19,Lijsten!$C$2:$D$7,2,FALSE)*0.25),0,B19*VLOOKUP(F19,Lijsten!$C$2:$D$7,2,FALSE)*0.25))</f>
        <v>0</v>
      </c>
    </row>
    <row r="20" spans="1:10" ht="15.75" thickBot="1" x14ac:dyDescent="0.3">
      <c r="A20" s="19" t="s">
        <v>6</v>
      </c>
      <c r="B20" s="20">
        <v>10</v>
      </c>
      <c r="C20" s="21"/>
      <c r="D20" s="21"/>
      <c r="E20" s="21"/>
      <c r="F20" s="28"/>
      <c r="G20" s="25">
        <f>SUM(IF(ISNA(B20*VLOOKUP(C20,Lijsten!$C$2:$D$7,2,FALSE)*0.25),0,B20*VLOOKUP(C20,Lijsten!$C$2:$D$7,2,FALSE)*0.25),IF(ISNA(B20*VLOOKUP(D20,Lijsten!$C$2:$D$7,2,FALSE)*0.25),0,B20*VLOOKUP(D20,Lijsten!$C$2:$D$7,2,FALSE)*0.25),IF(ISNA(B20*VLOOKUP(E20,Lijsten!$C$2:$D$7,2,FALSE)*0.25),0,B20*VLOOKUP(E20,Lijsten!$C$2:$D$7,2,FALSE)*0.25),IF(ISNA(B20*VLOOKUP(F20,Lijsten!$C$2:$D$7,2,FALSE)*0.25),0,B20*VLOOKUP(F20,Lijsten!$C$2:$D$7,2,FALSE)*0.25))</f>
        <v>0</v>
      </c>
      <c r="I20" s="26" t="s">
        <v>24</v>
      </c>
      <c r="J20" s="27">
        <f>SUM(G15:G20)</f>
        <v>0</v>
      </c>
    </row>
    <row r="21" spans="1:10" x14ac:dyDescent="0.25">
      <c r="B21" s="32"/>
    </row>
  </sheetData>
  <mergeCells count="5">
    <mergeCell ref="C13:F13"/>
    <mergeCell ref="A2:G2"/>
    <mergeCell ref="A12:G12"/>
    <mergeCell ref="A13:B13"/>
    <mergeCell ref="A3:B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44DC10-D68D-427A-85FE-7F163F6C64B5}">
          <x14:formula1>
            <xm:f>Lijsten!$A$2:$A$6</xm:f>
          </x14:formula1>
          <xm:sqref>C5:F7 C15:F18</xm:sqref>
        </x14:dataValidation>
        <x14:dataValidation type="list" allowBlank="1" showInputMessage="1" showErrorMessage="1" xr:uid="{9F916691-EFFB-4017-AC1F-FBE38A859271}">
          <x14:formula1>
            <xm:f>Lijsten!$C$2:$C$7</xm:f>
          </x14:formula1>
          <xm:sqref>C8:F9 C19:F20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1640-FCF7-469A-BA3C-F18E1674ACCA}">
  <dimension ref="A1:D7"/>
  <sheetViews>
    <sheetView workbookViewId="0">
      <selection activeCell="D2" sqref="D2"/>
    </sheetView>
  </sheetViews>
  <sheetFormatPr defaultRowHeight="15" x14ac:dyDescent="0.25"/>
  <cols>
    <col min="1" max="1" width="34.42578125" bestFit="1" customWidth="1"/>
    <col min="2" max="2" width="34.42578125" customWidth="1"/>
    <col min="3" max="3" width="41.5703125" customWidth="1"/>
    <col min="4" max="4" width="46.7109375" bestFit="1" customWidth="1"/>
  </cols>
  <sheetData>
    <row r="1" spans="1:4" x14ac:dyDescent="0.25">
      <c r="A1" s="5" t="s">
        <v>13</v>
      </c>
      <c r="B1" s="5" t="s">
        <v>17</v>
      </c>
      <c r="C1" s="5" t="s">
        <v>14</v>
      </c>
      <c r="D1" s="7" t="s">
        <v>18</v>
      </c>
    </row>
    <row r="2" spans="1:4" x14ac:dyDescent="0.25">
      <c r="A2" s="1" t="s">
        <v>12</v>
      </c>
      <c r="B2" s="8">
        <v>1</v>
      </c>
      <c r="C2" s="1" t="s">
        <v>12</v>
      </c>
      <c r="D2" s="9">
        <v>1</v>
      </c>
    </row>
    <row r="3" spans="1:4" x14ac:dyDescent="0.25">
      <c r="A3" s="1" t="s">
        <v>29</v>
      </c>
      <c r="B3" s="8">
        <v>0.8</v>
      </c>
      <c r="C3" s="44" t="s">
        <v>28</v>
      </c>
      <c r="D3" s="9">
        <v>0</v>
      </c>
    </row>
    <row r="4" spans="1:4" x14ac:dyDescent="0.25">
      <c r="A4" s="1" t="s">
        <v>30</v>
      </c>
      <c r="B4" s="8">
        <v>0.5</v>
      </c>
      <c r="C4" s="44"/>
      <c r="D4" s="9"/>
    </row>
    <row r="5" spans="1:4" x14ac:dyDescent="0.25">
      <c r="A5" s="1" t="s">
        <v>10</v>
      </c>
      <c r="B5" s="8">
        <v>0.3</v>
      </c>
      <c r="C5" s="44"/>
      <c r="D5" s="9"/>
    </row>
    <row r="6" spans="1:4" x14ac:dyDescent="0.25">
      <c r="A6" s="1" t="s">
        <v>11</v>
      </c>
      <c r="B6" s="8">
        <v>0.1</v>
      </c>
      <c r="C6" s="44"/>
      <c r="D6" s="9"/>
    </row>
    <row r="7" spans="1:4" x14ac:dyDescent="0.25">
      <c r="A7" s="4"/>
      <c r="B7" s="4"/>
      <c r="C7" s="44"/>
      <c r="D7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Voorstel nieuw criterium</vt:lpstr>
      <vt:lpstr>Lijsten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Vieve Smulders</dc:creator>
  <cp:lastModifiedBy>Mariska van de Sande</cp:lastModifiedBy>
  <cp:lastPrinted>2022-05-20T08:00:01Z</cp:lastPrinted>
  <dcterms:created xsi:type="dcterms:W3CDTF">2020-05-26T14:06:55Z</dcterms:created>
  <dcterms:modified xsi:type="dcterms:W3CDTF">2022-09-28T07:40:34Z</dcterms:modified>
</cp:coreProperties>
</file>