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rvicepunt71-my.sharepoint.com/personal/y_brijs_leiden_nl/Documents/Documenten/Beveiliging/Aanbestedingsstukken/"/>
    </mc:Choice>
  </mc:AlternateContent>
  <xr:revisionPtr revIDLastSave="3499" documentId="13_ncr:1_{C069A7B1-D2E8-4070-B3E5-02D35642F864}" xr6:coauthVersionLast="47" xr6:coauthVersionMax="47" xr10:uidLastSave="{6E76F51D-8C72-4408-AD8D-5D6A682B9103}"/>
  <bookViews>
    <workbookView xWindow="-108" yWindow="-108" windowWidth="23256" windowHeight="12456" tabRatio="795" firstSheet="2" xr2:uid="{634B7A65-ADD0-4503-8844-4D3986DC9ECA}"/>
  </bookViews>
  <sheets>
    <sheet name="Instructies" sheetId="14" r:id="rId1"/>
    <sheet name=" Prijzenblad perceel 1" sheetId="12" r:id="rId2"/>
    <sheet name="Ambtelijke locaties Leiden " sheetId="3" r:id="rId3"/>
    <sheet name="Niet ambtelijke locaties Leiden" sheetId="4" r:id="rId4"/>
    <sheet name="DZB" sheetId="11" r:id="rId5"/>
    <sheet name="Leiderdorp" sheetId="6" r:id="rId6"/>
    <sheet name="Oegstgeest" sheetId="13" r:id="rId7"/>
    <sheet name="Zoeterwoude" sheetId="7" r:id="rId8"/>
    <sheet name="Holland Rijnland" sheetId="9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3" l="1"/>
  <c r="L8" i="3"/>
  <c r="L23" i="3"/>
  <c r="K54" i="3"/>
  <c r="K53" i="3"/>
  <c r="K52" i="3"/>
  <c r="K51" i="3"/>
  <c r="K50" i="3"/>
  <c r="K49" i="3"/>
  <c r="K70" i="3"/>
  <c r="K69" i="3"/>
  <c r="K68" i="3"/>
  <c r="K67" i="3"/>
  <c r="K66" i="3"/>
  <c r="E49" i="3"/>
  <c r="D42" i="3"/>
  <c r="E23" i="3"/>
  <c r="E66" i="3"/>
  <c r="K14" i="7"/>
  <c r="K11" i="7"/>
  <c r="K13" i="7"/>
  <c r="K10" i="7"/>
  <c r="K9" i="7"/>
  <c r="L7" i="13"/>
  <c r="B72" i="12"/>
  <c r="K24" i="11"/>
  <c r="L24" i="11" s="1"/>
  <c r="M24" i="11" s="1"/>
  <c r="R8" i="11"/>
  <c r="S8" i="11"/>
  <c r="D75" i="4"/>
  <c r="E75" i="4"/>
  <c r="D76" i="4"/>
  <c r="E76" i="4"/>
  <c r="D77" i="4"/>
  <c r="E77" i="4"/>
  <c r="D78" i="4"/>
  <c r="E78" i="4"/>
  <c r="D79" i="4"/>
  <c r="E79" i="4"/>
  <c r="K15" i="7"/>
  <c r="L15" i="7" s="1"/>
  <c r="L14" i="7"/>
  <c r="D9" i="9"/>
  <c r="D8" i="9"/>
  <c r="D7" i="9"/>
  <c r="K12" i="7"/>
  <c r="K8" i="7"/>
  <c r="K7" i="7"/>
  <c r="D26" i="7"/>
  <c r="D25" i="7"/>
  <c r="D24" i="7"/>
  <c r="D23" i="7"/>
  <c r="E7" i="7"/>
  <c r="R13" i="13"/>
  <c r="R12" i="13"/>
  <c r="R11" i="13"/>
  <c r="R10" i="13"/>
  <c r="R9" i="13"/>
  <c r="R8" i="13"/>
  <c r="R7" i="13"/>
  <c r="D47" i="13"/>
  <c r="D46" i="13"/>
  <c r="D45" i="13"/>
  <c r="D44" i="13"/>
  <c r="D43" i="13"/>
  <c r="D42" i="13"/>
  <c r="D34" i="13"/>
  <c r="D33" i="13"/>
  <c r="D32" i="13"/>
  <c r="D24" i="13"/>
  <c r="D23" i="13"/>
  <c r="E7" i="13"/>
  <c r="R8" i="6"/>
  <c r="L7" i="6"/>
  <c r="E7" i="6"/>
  <c r="D24" i="11"/>
  <c r="K10" i="11"/>
  <c r="K9" i="11"/>
  <c r="K8" i="11"/>
  <c r="K7" i="11"/>
  <c r="E7" i="11"/>
  <c r="D185" i="4"/>
  <c r="E168" i="4"/>
  <c r="D160" i="4"/>
  <c r="D159" i="4"/>
  <c r="D158" i="4"/>
  <c r="D150" i="4"/>
  <c r="D149" i="4"/>
  <c r="D148" i="4"/>
  <c r="D147" i="4"/>
  <c r="D139" i="4"/>
  <c r="D138" i="4"/>
  <c r="D137" i="4"/>
  <c r="D136" i="4"/>
  <c r="D128" i="4"/>
  <c r="D127" i="4"/>
  <c r="D126" i="4"/>
  <c r="D118" i="4"/>
  <c r="D117" i="4"/>
  <c r="D116" i="4"/>
  <c r="E99" i="4"/>
  <c r="K100" i="4"/>
  <c r="K99" i="4"/>
  <c r="D91" i="4"/>
  <c r="D90" i="4"/>
  <c r="D89" i="4"/>
  <c r="D88" i="4"/>
  <c r="D87" i="4"/>
  <c r="D67" i="4"/>
  <c r="D66" i="4"/>
  <c r="D65" i="4"/>
  <c r="D64" i="4"/>
  <c r="D63" i="4"/>
  <c r="D55" i="4"/>
  <c r="D54" i="4"/>
  <c r="D53" i="4"/>
  <c r="D52" i="4"/>
  <c r="D51" i="4"/>
  <c r="D43" i="4"/>
  <c r="D42" i="4"/>
  <c r="D41" i="4"/>
  <c r="D40" i="4"/>
  <c r="D39" i="4"/>
  <c r="D31" i="4"/>
  <c r="D30" i="4"/>
  <c r="D29" i="4"/>
  <c r="D28" i="4"/>
  <c r="D20" i="4"/>
  <c r="D19" i="4"/>
  <c r="D18" i="4"/>
  <c r="D10" i="4"/>
  <c r="D9" i="4"/>
  <c r="D8" i="4"/>
  <c r="K99" i="3"/>
  <c r="K98" i="3"/>
  <c r="K97" i="3"/>
  <c r="K86" i="3"/>
  <c r="K85" i="3"/>
  <c r="K84" i="3"/>
  <c r="K83" i="3"/>
  <c r="K82" i="3"/>
  <c r="D113" i="3"/>
  <c r="E113" i="3" s="1"/>
  <c r="E97" i="3"/>
  <c r="E82" i="3"/>
  <c r="D30" i="12"/>
  <c r="D10" i="12"/>
  <c r="E8" i="13" l="1"/>
  <c r="E67" i="3"/>
  <c r="E50" i="3"/>
  <c r="E24" i="3"/>
  <c r="L9" i="3"/>
  <c r="L24" i="3"/>
  <c r="T8" i="11"/>
  <c r="F75" i="4"/>
  <c r="E8" i="6"/>
  <c r="E8" i="7"/>
  <c r="E8" i="11"/>
  <c r="D34" i="12" l="1"/>
  <c r="D33" i="12"/>
  <c r="D32" i="12"/>
  <c r="D31" i="12"/>
  <c r="D24" i="12"/>
  <c r="D23" i="12"/>
  <c r="D22" i="12"/>
  <c r="D21" i="12"/>
  <c r="D20" i="12"/>
  <c r="D14" i="12"/>
  <c r="D13" i="12"/>
  <c r="D12" i="12"/>
  <c r="D11" i="12"/>
  <c r="S13" i="13"/>
  <c r="S12" i="13"/>
  <c r="S11" i="13"/>
  <c r="S10" i="13"/>
  <c r="S9" i="13"/>
  <c r="S8" i="13"/>
  <c r="S7" i="13"/>
  <c r="E47" i="13"/>
  <c r="E46" i="13"/>
  <c r="E45" i="13"/>
  <c r="E44" i="13"/>
  <c r="E43" i="13"/>
  <c r="E42" i="13"/>
  <c r="E34" i="13"/>
  <c r="E33" i="13"/>
  <c r="E32" i="13"/>
  <c r="E24" i="13"/>
  <c r="E23" i="13"/>
  <c r="E9" i="3" l="1"/>
  <c r="L8" i="13"/>
  <c r="E10" i="3"/>
  <c r="L9" i="13"/>
  <c r="E11" i="3"/>
  <c r="L10" i="13"/>
  <c r="E12" i="3"/>
  <c r="L11" i="13"/>
  <c r="E13" i="3"/>
  <c r="L12" i="13"/>
  <c r="E68" i="3"/>
  <c r="E51" i="3"/>
  <c r="E25" i="3"/>
  <c r="E69" i="3"/>
  <c r="E52" i="3"/>
  <c r="E26" i="3"/>
  <c r="E70" i="3"/>
  <c r="E53" i="3"/>
  <c r="E27" i="3"/>
  <c r="E28" i="3"/>
  <c r="E71" i="3"/>
  <c r="E54" i="3"/>
  <c r="L10" i="3"/>
  <c r="L25" i="3"/>
  <c r="L11" i="3"/>
  <c r="L26" i="3"/>
  <c r="L12" i="3"/>
  <c r="L27" i="3"/>
  <c r="L13" i="3"/>
  <c r="L28" i="3"/>
  <c r="E10" i="7"/>
  <c r="E10" i="6"/>
  <c r="E10" i="11"/>
  <c r="E10" i="13"/>
  <c r="E11" i="6"/>
  <c r="E11" i="13"/>
  <c r="E11" i="7"/>
  <c r="E11" i="11"/>
  <c r="E9" i="11"/>
  <c r="E9" i="7"/>
  <c r="E9" i="6"/>
  <c r="E9" i="13"/>
  <c r="E12" i="6"/>
  <c r="E12" i="11"/>
  <c r="E12" i="13"/>
  <c r="E12" i="7"/>
  <c r="E86" i="3"/>
  <c r="E101" i="3"/>
  <c r="E172" i="4"/>
  <c r="L11" i="6"/>
  <c r="E103" i="4"/>
  <c r="E169" i="4"/>
  <c r="L8" i="6"/>
  <c r="E100" i="4"/>
  <c r="E83" i="3"/>
  <c r="E98" i="3"/>
  <c r="E85" i="3"/>
  <c r="L10" i="6"/>
  <c r="E102" i="4"/>
  <c r="E100" i="3"/>
  <c r="E171" i="4"/>
  <c r="E87" i="3"/>
  <c r="E102" i="3"/>
  <c r="L12" i="6"/>
  <c r="E104" i="4"/>
  <c r="E173" i="4"/>
  <c r="E170" i="4"/>
  <c r="E84" i="3"/>
  <c r="E99" i="3"/>
  <c r="L9" i="6"/>
  <c r="E101" i="4"/>
  <c r="F32" i="13"/>
  <c r="F42" i="13"/>
  <c r="T7" i="13"/>
  <c r="F23" i="13"/>
  <c r="S8" i="6" l="1"/>
  <c r="T8" i="6" s="1"/>
  <c r="L13" i="7"/>
  <c r="L12" i="7"/>
  <c r="L11" i="7"/>
  <c r="L10" i="7"/>
  <c r="L9" i="7"/>
  <c r="L8" i="7"/>
  <c r="L7" i="7"/>
  <c r="E26" i="7"/>
  <c r="E25" i="7"/>
  <c r="E24" i="7"/>
  <c r="E23" i="7"/>
  <c r="J13" i="13"/>
  <c r="C13" i="13"/>
  <c r="M12" i="13"/>
  <c r="F12" i="13"/>
  <c r="M11" i="13"/>
  <c r="F11" i="13"/>
  <c r="M10" i="13"/>
  <c r="F10" i="13"/>
  <c r="M9" i="13"/>
  <c r="F9" i="13"/>
  <c r="M8" i="13"/>
  <c r="F8" i="13"/>
  <c r="M7" i="13"/>
  <c r="F7" i="13"/>
  <c r="M7" i="7" l="1"/>
  <c r="F23" i="7"/>
  <c r="F13" i="13"/>
  <c r="M13" i="13"/>
  <c r="B51" i="13" s="1"/>
  <c r="B69" i="12" l="1"/>
  <c r="L10" i="11"/>
  <c r="L9" i="11"/>
  <c r="L8" i="11"/>
  <c r="L7" i="11"/>
  <c r="E24" i="11"/>
  <c r="F24" i="11" s="1"/>
  <c r="E42" i="3"/>
  <c r="F42" i="3" s="1"/>
  <c r="R25" i="3"/>
  <c r="S25" i="3" s="1"/>
  <c r="R24" i="3"/>
  <c r="S24" i="3" s="1"/>
  <c r="R23" i="3"/>
  <c r="S23" i="3" s="1"/>
  <c r="R10" i="3"/>
  <c r="S10" i="3" s="1"/>
  <c r="R9" i="3"/>
  <c r="S9" i="3" s="1"/>
  <c r="R8" i="3"/>
  <c r="S8" i="3" s="1"/>
  <c r="L54" i="3"/>
  <c r="L53" i="3"/>
  <c r="L52" i="3"/>
  <c r="L51" i="3"/>
  <c r="L50" i="3"/>
  <c r="L49" i="3"/>
  <c r="L70" i="3"/>
  <c r="L69" i="3"/>
  <c r="L68" i="3"/>
  <c r="L67" i="3"/>
  <c r="L66" i="3"/>
  <c r="L86" i="3"/>
  <c r="L85" i="3"/>
  <c r="L84" i="3"/>
  <c r="L83" i="3"/>
  <c r="L82" i="3"/>
  <c r="L99" i="3"/>
  <c r="L98" i="3"/>
  <c r="L97" i="3"/>
  <c r="F113" i="3"/>
  <c r="E9" i="9"/>
  <c r="E8" i="9"/>
  <c r="E7" i="9"/>
  <c r="E160" i="4"/>
  <c r="E159" i="4"/>
  <c r="E158" i="4"/>
  <c r="E150" i="4"/>
  <c r="E149" i="4"/>
  <c r="E148" i="4"/>
  <c r="E147" i="4"/>
  <c r="E118" i="4"/>
  <c r="E117" i="4"/>
  <c r="E116" i="4"/>
  <c r="E139" i="4"/>
  <c r="E138" i="4"/>
  <c r="E137" i="4"/>
  <c r="E136" i="4"/>
  <c r="E126" i="4"/>
  <c r="E128" i="4"/>
  <c r="E127" i="4"/>
  <c r="E185" i="4"/>
  <c r="F185" i="4" s="1"/>
  <c r="L100" i="4"/>
  <c r="L99" i="4"/>
  <c r="E91" i="4"/>
  <c r="E90" i="4"/>
  <c r="E89" i="4"/>
  <c r="E88" i="4"/>
  <c r="E87" i="4"/>
  <c r="E67" i="4"/>
  <c r="E66" i="4"/>
  <c r="E65" i="4"/>
  <c r="E64" i="4"/>
  <c r="E63" i="4"/>
  <c r="E55" i="4"/>
  <c r="E54" i="4"/>
  <c r="E53" i="4"/>
  <c r="E52" i="4"/>
  <c r="E51" i="4"/>
  <c r="E41" i="4"/>
  <c r="E43" i="4"/>
  <c r="E42" i="4"/>
  <c r="E40" i="4"/>
  <c r="E39" i="4"/>
  <c r="E20" i="4"/>
  <c r="E19" i="4"/>
  <c r="E18" i="4"/>
  <c r="E10" i="4"/>
  <c r="E9" i="4"/>
  <c r="E8" i="4"/>
  <c r="E31" i="4"/>
  <c r="E30" i="4"/>
  <c r="E29" i="4"/>
  <c r="E28" i="4"/>
  <c r="M99" i="4" l="1"/>
  <c r="F158" i="4"/>
  <c r="F18" i="4"/>
  <c r="T23" i="3"/>
  <c r="F87" i="4"/>
  <c r="F7" i="9"/>
  <c r="M7" i="11"/>
  <c r="F39" i="4"/>
  <c r="F147" i="4"/>
  <c r="F51" i="4"/>
  <c r="F126" i="4"/>
  <c r="F63" i="4"/>
  <c r="T8" i="3"/>
  <c r="F116" i="4"/>
  <c r="M49" i="3"/>
  <c r="F8" i="4"/>
  <c r="F28" i="4"/>
  <c r="F136" i="4"/>
  <c r="M82" i="3"/>
  <c r="M97" i="3"/>
  <c r="M66" i="3"/>
  <c r="M24" i="3"/>
  <c r="M25" i="3"/>
  <c r="M26" i="3"/>
  <c r="M27" i="3"/>
  <c r="M28" i="3"/>
  <c r="M23" i="3"/>
  <c r="M9" i="3"/>
  <c r="M10" i="3"/>
  <c r="M11" i="3"/>
  <c r="M12" i="3"/>
  <c r="M13" i="3"/>
  <c r="M8" i="3"/>
  <c r="F100" i="3"/>
  <c r="F101" i="3"/>
  <c r="F102" i="3"/>
  <c r="F85" i="3"/>
  <c r="F86" i="3"/>
  <c r="F87" i="3"/>
  <c r="F173" i="4"/>
  <c r="F172" i="4"/>
  <c r="F171" i="4"/>
  <c r="F170" i="4"/>
  <c r="F169" i="4"/>
  <c r="F168" i="4"/>
  <c r="F102" i="4"/>
  <c r="F103" i="4"/>
  <c r="F104" i="4"/>
  <c r="B12" i="9" l="1"/>
  <c r="B71" i="12" s="1"/>
  <c r="M29" i="3"/>
  <c r="M14" i="3"/>
  <c r="F174" i="4"/>
  <c r="F97" i="3"/>
  <c r="F98" i="3"/>
  <c r="F99" i="3"/>
  <c r="C103" i="3"/>
  <c r="F103" i="3" l="1"/>
  <c r="C13" i="11" l="1"/>
  <c r="F12" i="11"/>
  <c r="F11" i="11"/>
  <c r="F10" i="11"/>
  <c r="F9" i="11"/>
  <c r="F8" i="11"/>
  <c r="F7" i="11"/>
  <c r="F13" i="11" l="1"/>
  <c r="J13" i="6"/>
  <c r="M12" i="6"/>
  <c r="M11" i="6"/>
  <c r="M10" i="6"/>
  <c r="M9" i="6"/>
  <c r="M8" i="6"/>
  <c r="M7" i="6"/>
  <c r="C174" i="4"/>
  <c r="C105" i="4"/>
  <c r="F101" i="4"/>
  <c r="F100" i="4"/>
  <c r="F99" i="4"/>
  <c r="C13" i="7"/>
  <c r="F12" i="7"/>
  <c r="F11" i="7"/>
  <c r="F10" i="7"/>
  <c r="F9" i="7"/>
  <c r="F8" i="7"/>
  <c r="F7" i="7"/>
  <c r="C13" i="6"/>
  <c r="F12" i="6"/>
  <c r="F11" i="6"/>
  <c r="F10" i="6"/>
  <c r="F9" i="6"/>
  <c r="F8" i="6"/>
  <c r="F7" i="6"/>
  <c r="B28" i="11" l="1"/>
  <c r="B67" i="12" s="1"/>
  <c r="F105" i="4"/>
  <c r="B189" i="4" s="1"/>
  <c r="M13" i="6"/>
  <c r="F13" i="7"/>
  <c r="F13" i="6"/>
  <c r="B29" i="7" l="1"/>
  <c r="B70" i="12" s="1"/>
  <c r="B22" i="6"/>
  <c r="B66" i="12"/>
  <c r="B68" i="12"/>
  <c r="C88" i="3"/>
  <c r="F84" i="3"/>
  <c r="F83" i="3"/>
  <c r="F82" i="3"/>
  <c r="C72" i="3"/>
  <c r="F71" i="3"/>
  <c r="F70" i="3"/>
  <c r="F69" i="3"/>
  <c r="F68" i="3"/>
  <c r="F67" i="3"/>
  <c r="F66" i="3"/>
  <c r="C55" i="3"/>
  <c r="F54" i="3"/>
  <c r="F53" i="3"/>
  <c r="F52" i="3"/>
  <c r="F51" i="3"/>
  <c r="F50" i="3"/>
  <c r="F49" i="3"/>
  <c r="J29" i="3"/>
  <c r="C29" i="3"/>
  <c r="F28" i="3"/>
  <c r="F27" i="3"/>
  <c r="F26" i="3"/>
  <c r="F25" i="3"/>
  <c r="F24" i="3"/>
  <c r="F23" i="3"/>
  <c r="J14" i="3"/>
  <c r="C14" i="3"/>
  <c r="F13" i="3"/>
  <c r="F12" i="3"/>
  <c r="F11" i="3"/>
  <c r="F10" i="3"/>
  <c r="F9" i="3"/>
  <c r="F8" i="3"/>
  <c r="F88" i="3" l="1"/>
  <c r="F72" i="3"/>
  <c r="F55" i="3"/>
  <c r="F14" i="3"/>
  <c r="F29" i="3"/>
  <c r="B117" i="3" l="1"/>
  <c r="B65" i="12"/>
  <c r="B73" i="12" s="1"/>
</calcChain>
</file>

<file path=xl/sharedStrings.xml><?xml version="1.0" encoding="utf-8"?>
<sst xmlns="http://schemas.openxmlformats.org/spreadsheetml/2006/main" count="1049" uniqueCount="213">
  <si>
    <t>Algemene instructies tabblad Prijzenblad Perceel 1</t>
  </si>
  <si>
    <t>U dient alleen de blauw gekleurde cellen in het Tabblad 'Prijzenblad' in te vullen</t>
  </si>
  <si>
    <t xml:space="preserve">Het uurtarief is all-in, dus inclusief salarissen, sociale lasten, verzekeringen, vakantietoeslagen, vervanging, verlof, uniformering, onderhoud, reiskosten, werving- en selectiekosten, begeleidingskosten, opleidingskosten, overwerkkosten (indien niet verwijtbaar aan Opdrachtgever) en overige kosten (bijvoorbeeld overnamekosten huidig personeel). </t>
  </si>
  <si>
    <t>Let op: u dient het uurtarief te baseren op het standaard tarief, zijnde 100%. De ORT worden automatisch doorgerekend in de tabellen.</t>
  </si>
  <si>
    <t>Alle tarieven dienen exclusief BTW ingevuld te worden. Het geldende BTW tarief per subdienst kunt u eveneens in de daarvoor bestemde blauwe cel invullen.</t>
  </si>
  <si>
    <t>Alle tarieven die u invult in de blauwe cellen, blijven gedurende de overeenkomst gelden voor zowel meer als minder werk, m.u.v. de jaarlijkse indexatie conform de overeenkomst.</t>
  </si>
  <si>
    <t xml:space="preserve">Het prijzenblad dient volledig ingevuld (blauwe cellen) en door een bevoegd persoon blijkens uit KVK uittreksel ondertekend toegevoegd te worden op TenderNed . </t>
  </si>
  <si>
    <t>Uitleg tabellen Prijzenblad</t>
  </si>
  <si>
    <t>Tabel 1</t>
  </si>
  <si>
    <t>Hier dient Inschrijver het uurtarief voor objectbeveiliging inclusief open en sluitrondes in te vullen. U vult alleen de blauwe cel voor het standaard tarief in (100%). De overige tarieven worden automatisch doorberekend.</t>
  </si>
  <si>
    <t>Tabel 2</t>
  </si>
  <si>
    <t>Hier dient Inschrijver het uurtarief voor separaat openen en sluiten in te vullen. U vult alleen de blauwe cel voor het standaard tarief in (100%). De overige tarieven worden automatisch doorberekend.</t>
  </si>
  <si>
    <t>Tabel 3</t>
  </si>
  <si>
    <t>Hier dient Inschrijver het surveillancerondetarief per uur in te vullen. U vult alleen de blauwe cel voor het standaard tarief in (100%). De overige tarieven worden automatisch doorberekend.</t>
  </si>
  <si>
    <t>Tabel 4</t>
  </si>
  <si>
    <t>Hier dient Inschrijver de jaartarieven in te vullen voor abonnementen voor alarmcentraledienstverlening. U dient iedere blauwe cel in te vullen. Indien er geen kosten aan een onderdeel zijn verbonden, vult u € 0,00 in.</t>
  </si>
  <si>
    <t>Tabel 5</t>
  </si>
  <si>
    <t>Hier dient Inschrijver de tarieven voor alarmopvolging in te vullen. U vult alleen de blauwe cel voor het standaard tarief in (100%). De overige tarieven worden automatisch doorberekend.</t>
  </si>
  <si>
    <t>Tabel 6</t>
  </si>
  <si>
    <t>Hier kan Inschrijver een prijs invullen voor het gehele implementatietraject. Dit betreffen éénmalige kosten. Indien Inschrijver hiervoor geen kosten in rekening brengt, dient zij hier € 0,00 in te vullen.</t>
  </si>
  <si>
    <t>Tabel 7</t>
  </si>
  <si>
    <t>Dit is de tabel waarin de totale kosten op jaarbasis voor alle dienstverlening in Perceel 1 worden weergegeven. Dit is exclusief de kosten voor alarmopvolging omdat deze variabel zijn o.b.v. het aantal meldingen.</t>
  </si>
  <si>
    <t>Tabbladen dienstverlening locaties</t>
  </si>
  <si>
    <t>Ambtelijke locaties Leiden</t>
  </si>
  <si>
    <t>Niet ambtelijke locaties Leiden</t>
  </si>
  <si>
    <t>De Zijl Bedrijven (DZB) Leiden</t>
  </si>
  <si>
    <t>Gemeente Leiderdorp</t>
  </si>
  <si>
    <t>Gemeente Oegstgeest</t>
  </si>
  <si>
    <t>Gemeente Zoeterwoude</t>
  </si>
  <si>
    <t>Holland Rijnland</t>
  </si>
  <si>
    <t>PRIJZENBLAD PERCEEL 1 - DIENSTVERLENING BEVEILIGINGS- EN ALARMCENTRALE DIENSTEN LEIDSE REGIO</t>
  </si>
  <si>
    <t>Let op Inschrijver dient enkel alle blauwe cellen in te vullen.</t>
  </si>
  <si>
    <t>Indien Inschrijver ergens geen kosten voor in rekening brengt dan dient dit op € 0,00 ingevuld te worden.</t>
  </si>
  <si>
    <t>TABEL 1. UURTARIEVEN BEVEILIGING OP LOCATIE (FACTURATIE PER KWARTAAL)</t>
  </si>
  <si>
    <t>Omschrijving</t>
  </si>
  <si>
    <t>Tijden</t>
  </si>
  <si>
    <t>%</t>
  </si>
  <si>
    <t>Tarief per uur</t>
  </si>
  <si>
    <t>BTW %</t>
  </si>
  <si>
    <t>Maandag t/m vrijdag - daguren</t>
  </si>
  <si>
    <t>07:00 - 18:00 uur</t>
  </si>
  <si>
    <t>Maandag t/m vrijdag - avonduren</t>
  </si>
  <si>
    <t>18:00 - 24:00 uur</t>
  </si>
  <si>
    <t>Maandag t/m vrijdag - nachturen</t>
  </si>
  <si>
    <t>00:00 - 07:00 uur</t>
  </si>
  <si>
    <t>Weekend</t>
  </si>
  <si>
    <t>00:00 - 24:00 uur</t>
  </si>
  <si>
    <t>Feestdag</t>
  </si>
  <si>
    <t>Feestdag weekend</t>
  </si>
  <si>
    <t>TABEL 2. UURTARIEVEN SEPARATE OPEN- BRAND- EN SLUITRONDE (FACTURATIE PER KWARTAAL)</t>
  </si>
  <si>
    <t>TABEL 3. UURTARIEVEN SURVEILLANCERONDE  (FYSIEKE CONTROLERONDE) (FACTURATIE PER KWARTAAL)</t>
  </si>
  <si>
    <t>TABEL 4. JAARTARIEVEN ALARMCENTRALEDIENSTEN EN KEYHOLDING (FACTURATIE PER JAAR)</t>
  </si>
  <si>
    <t>Jaartarief</t>
  </si>
  <si>
    <t>Jaarabonnement meldkameraansluiting AL1 (DP1)</t>
  </si>
  <si>
    <t>Jaarabonnement meldkameraansluiting AL1 (DP2)</t>
  </si>
  <si>
    <t>Jaarabonnement meldkameraansluiting AL2 (DP3)</t>
  </si>
  <si>
    <t>Jaarabonnenment GPRS back-up</t>
  </si>
  <si>
    <t>Brand-doormelding</t>
  </si>
  <si>
    <t>Storing brand</t>
  </si>
  <si>
    <t>Overval-paniekdoormelding</t>
  </si>
  <si>
    <t>Alarmafhandeling sectoren</t>
  </si>
  <si>
    <t>Communicatie abonnement IQ-IP AL1 Emizon</t>
  </si>
  <si>
    <t>Communicatie abonnement IQ-IP AL2 Emizon</t>
  </si>
  <si>
    <t>Controle in- en uitschakelen</t>
  </si>
  <si>
    <t>Jaarabonnement keyholding (t.b.v. alarmopvolging)</t>
  </si>
  <si>
    <t>TABEL 5. GEMIDDELDE TARIEVEN ALARMOPVOLGING (FACTURATIE PER KWARTAAL)</t>
  </si>
  <si>
    <t>Tarief per 30 min (per uitruk)</t>
  </si>
  <si>
    <t>Tarief per 15 min opvolgend</t>
  </si>
  <si>
    <t>Maandag t/m zondag en feestdagen</t>
  </si>
  <si>
    <t>n.v.t.</t>
  </si>
  <si>
    <t>TABEL 6. EENMALIGE IMPLEMENTATIEKOSTEN (FACTURATIE EENMALIG)</t>
  </si>
  <si>
    <t>Eenmalig bedrag</t>
  </si>
  <si>
    <t>Perceel 1</t>
  </si>
  <si>
    <t>TABEL 7. TOTALE KOSTEN DIENSTVERLENING (EXCLUSIEF VARIABELE KOSTEN VOOR ALARMOPVOLGING)</t>
  </si>
  <si>
    <t>Jaarbedrag</t>
  </si>
  <si>
    <t>Eenmalige implementatiekosten</t>
  </si>
  <si>
    <t>Totaal exclusief BTW</t>
  </si>
  <si>
    <t>Ondertekening prijzenblad beveiligings-en alarmcentralediensten perceel 1</t>
  </si>
  <si>
    <t>Naam organisatie:</t>
  </si>
  <si>
    <t>Naam ondertekenaar:</t>
  </si>
  <si>
    <t>Functie ondertekenaar:</t>
  </si>
  <si>
    <t>Datum van ondertekening:</t>
  </si>
  <si>
    <t>Handtekening:</t>
  </si>
  <si>
    <t>DIENSTVERLENING AMBTELIJKE LOCATIES GEMEENTE LEIDEN</t>
  </si>
  <si>
    <t>LOCATIE Kenauweg 3 Leiden (milieustraat) - Separate open- en brand-en sluitronde</t>
  </si>
  <si>
    <t>LOCATIE Kenauweg 3 Leiden (milieustraat) - Surveillanceronde (fysieke buitencontrole)</t>
  </si>
  <si>
    <t>LOCATIE   Kenauweg 3 Leiden (milieustraat) - Alarmcentrale diensten - alarmopvolging</t>
  </si>
  <si>
    <t>Uren</t>
  </si>
  <si>
    <t>Subtotaal</t>
  </si>
  <si>
    <t>Aantal</t>
  </si>
  <si>
    <t>Tarief</t>
  </si>
  <si>
    <t>Totaal</t>
  </si>
  <si>
    <t>Abonnement alarmcentrale AL1 (DP1)</t>
  </si>
  <si>
    <t>Abonnement GPRS back up</t>
  </si>
  <si>
    <t xml:space="preserve">Keyholdersabonnement </t>
  </si>
  <si>
    <t>Alarmopvolging</t>
  </si>
  <si>
    <t>n.t.b.</t>
  </si>
  <si>
    <t>conform opgave prijzenblad</t>
  </si>
  <si>
    <t>n.t.b. op werkelijke aantal meldingen</t>
  </si>
  <si>
    <t>Totaal per jaar</t>
  </si>
  <si>
    <t>Uren locatie Kenauweg gebaseerd op huidige dienstrooster 2023</t>
  </si>
  <si>
    <t>Ma t/m vrij 06:15 tot 06:45 - 1 beveiliger - openen</t>
  </si>
  <si>
    <t>Ma t/m zon : 1x een ronde van 1 uur per dag</t>
  </si>
  <si>
    <t>Ma t/m vrij 16:00 tot 17:30 - 1 beveiliger - sluiten</t>
  </si>
  <si>
    <t>LOCATIE Admiraal Banckertweg 15 Leiden (Milieu en Beheer) - Beveiliging op locatie (inclusief open, brand- en sluitronde)</t>
  </si>
  <si>
    <t>LOCATIE Admiraal Banckertweg 15 Leiden (Milieu en Beheer) - Surveillanceronde (fysieke buitencontrole)</t>
  </si>
  <si>
    <t>LOCATIE Admiraal Banckertweg 15 Leiden (Milieu en Beheer) - Alarmcentrale diensten - alarmopvolging</t>
  </si>
  <si>
    <t>Uren locatie Admiraal Banckertweg gebaseerd op huidige dienstrooster 2023</t>
  </si>
  <si>
    <t>Ma t/m vrij 06:15 tot 07.00 uur - 1 beveiliger (alleen openen)</t>
  </si>
  <si>
    <t>Ma t/m zon: 2x een ronde van 1 uur per dag</t>
  </si>
  <si>
    <t>Ma, di, do 16:30-19:30 - 1 beveiliger (inclusief sluiten)</t>
  </si>
  <si>
    <t>Woe, vrij 17:00-21:30 - 1 beveiliger (inclusief sluiten)</t>
  </si>
  <si>
    <t>Zat 06:30-13:30 en 17:30-21:30 -  1 beveiliger (inclusief openen en sluiten)</t>
  </si>
  <si>
    <t>Zon 06:45-13:00 -  1 beveiliger (inclusief openen en sluiten)</t>
  </si>
  <si>
    <t>LOCATIE J.C. Rijpstraat 11 Leiden (Milieu en Beheer) - Alarmcentrale diensten - alarmopvolging</t>
  </si>
  <si>
    <t>Abonnement alarmcentrale (door derden)</t>
  </si>
  <si>
    <t>-</t>
  </si>
  <si>
    <t>LOCATIE Level Stadskantoor Bargelaan 190 Leiden - Beveiliging op locatie                                                                                                                   (inclusief open, brand- en sluitronde)</t>
  </si>
  <si>
    <t xml:space="preserve">LOCATIE  Level Stadskantoor Bargelaan 190 Leiden - Alarmcentrale diensten - alarmopvolging </t>
  </si>
  <si>
    <t>Abonnement alarmcentrale AL2 (DP3)</t>
  </si>
  <si>
    <t>Uren locatie stadskantoor gebaseerd op huidige dienstrooster 2023</t>
  </si>
  <si>
    <t>Ma, di, wo, vrij 07:00-19:00 - 2 beveiligers</t>
  </si>
  <si>
    <t>Do 07:00-21:00 uur - 2 beveiligers</t>
  </si>
  <si>
    <t>Ma t/m vrij 10:00-15:00  - 1 beveiliger</t>
  </si>
  <si>
    <t>Zat 08:00-13:00 -  2 beveiligers</t>
  </si>
  <si>
    <t>LOCATIE Stadhuis Stadhuisplein 1 Leiden - Beveiliging op locatie (inclusief open, brand- en sluitronde)</t>
  </si>
  <si>
    <t xml:space="preserve">LOCATIE Stadhuis Stadhuisplein 1 Leiden - Alarmcentrale diensten - alarmopvolging </t>
  </si>
  <si>
    <t>Uren locatie stadhuis gebaseerd op huidige dienstrooster 2023</t>
  </si>
  <si>
    <t>Ma 07:00-01:00 - 2 beveiligers</t>
  </si>
  <si>
    <t>Di t/m do 07:00-00:00 uur - 2 beveiligers</t>
  </si>
  <si>
    <t>Vrij 07:00-20:00  - 2 beveiligers</t>
  </si>
  <si>
    <t>LOCATIE Tweelinghuis Tweelingstraat 4  Leiden - Separate open, brand- en sluitronde</t>
  </si>
  <si>
    <t xml:space="preserve">LOCATIE  Tweelinghuis Tweelingstraat 4 Leiden  - Alarmcentrale diensten - alarmopvolging </t>
  </si>
  <si>
    <t>Uren locatie Tweelinghuis gebaseerd op huidige dienstrooster 2023</t>
  </si>
  <si>
    <t>Ma t/m vrij 07:00 tot 08:00 - 1 beveiliger - openen</t>
  </si>
  <si>
    <t>Ma t/m vrij 17:00 tot 19:00 - 1 beveiliger - sluiten</t>
  </si>
  <si>
    <t>LOCATIE Erfgoed Leiden, Boisotkade 2A Leiden - Separate open, brand- en sluitronde</t>
  </si>
  <si>
    <t>LOCATIE  Erfgoed Leiden, Boisotkade 2A Leiden - Alarmcentrale diensten - alarmopvolging</t>
  </si>
  <si>
    <t>Uren locatie Erfgoed Leiden gebaseerd op huidige dienstrooster 2023</t>
  </si>
  <si>
    <t>Ma t/m vrij 07:45 tot 08:00 - 1 beveiliger - openen</t>
  </si>
  <si>
    <t>Ma t/m vrij 18:00 tot 18:15 - 1 beveiliger - sluiten</t>
  </si>
  <si>
    <t xml:space="preserve">LOCATIE  Erfgoed depot, Zaalbergweg 15 Leiden - Alarmcentrale diensten - alarmopvolging </t>
  </si>
  <si>
    <t>TOTAAL</t>
  </si>
  <si>
    <t>DIENSTVERLENING NIET AMBTELIJKE LOCATIES GEMEENTE LEIDEN</t>
  </si>
  <si>
    <t>LOCATIE  Kinderboerderij Weidezicht (Merenwijk), Parkzicht 100, Leiden - Alarmcentrale diensten - alarmopvolging</t>
  </si>
  <si>
    <t>LOCATIE Tafeltennisvereniging Scylla, Voorschoterweg 6F Leiden - Alarmcentrale diensten - alarmopvolging</t>
  </si>
  <si>
    <t>LOCATIE Zwembad De Vliet, Voorschoterweg 6, Leiden - Alarmcentrale diensten - alarmopvolging</t>
  </si>
  <si>
    <t>LOCATIE Zwembad en IJshal de Vliet, Marie Diebenpad, Leiden - Alarmcentrale diensten - alarmopvolging</t>
  </si>
  <si>
    <t>LOCATIE Sportcomplex Broekplein 2, Leiden - Alarmcentrale diensten - alarmopvolging</t>
  </si>
  <si>
    <t>LOCATIE Sportschool de Spartaan, Groenesteeg 107, Leiden - Alarmcentrale diensten - alarmopvolging</t>
  </si>
  <si>
    <t xml:space="preserve">Abonnement alarmcentrale AL1 (DP1) </t>
  </si>
  <si>
    <t>LOCATIE Sportcomplex 1574, Telderskade 399,Leiden - Alarmcentrale diensten - alarmopvolging</t>
  </si>
  <si>
    <t>LOCATIE Zwembad De Zijl, Paramaribostraat 66, Leiden - Alarmcentrale diensten - alarmopvolging</t>
  </si>
  <si>
    <t>Abonnement alarmcentrale AL1 (DP2)</t>
  </si>
  <si>
    <t>LOCATIE Begraafplaats Groenesteeg 126, Leiden - Separate open, brand- en sluitronde</t>
  </si>
  <si>
    <t>LOCATIE  Begraafplaats Groenesteeg 126, Leiden - Alarmcentrale diensten - alarmopvolging</t>
  </si>
  <si>
    <t>Uren locatie Groenesteeg gebaseerd op huidige dienstrooster 2023</t>
  </si>
  <si>
    <t>Ma t/m zon 07:00-07:05 - 1 beveiliger (openen)</t>
  </si>
  <si>
    <t>Ma t/m zon 17:30-17:45 - 1 beveiliger (sluiten)</t>
  </si>
  <si>
    <t>LOCATIE Molen De Valk, 2e Binnenvestgracht 1 Leiden - Alarmcentrale diensten - alarmopvolging</t>
  </si>
  <si>
    <t>LOCATIE Gymzaal Houtkwartier, Vennemeerstraat 1 Leiden - Alarmcentrale diensten - alarmopvolging</t>
  </si>
  <si>
    <t>LOCATIE Gymzaal De Kikkerpolder, Oegstgeesterweg 4A, Leiden - Alarmcentrale diensten - alarmopvolging</t>
  </si>
  <si>
    <t>LOCATIE Groenvoorziening De Vliet, Voorschoterweg 6E, Leiden - Alarmcentrale diensten - alarmopvolging</t>
  </si>
  <si>
    <t>LOCATIE Groenvoorziening De Kikkerpolder, Voorschoterweg 6E, Leiden - Alarmcentrale diensten - alarmopvolging</t>
  </si>
  <si>
    <t>LOCATIE De Burcht, Sterrepad 5, Leiden - Separate open, brand- en sluitronde</t>
  </si>
  <si>
    <t>Uren locatie Burcht gebaseerd op huidige dienstrooster 2023</t>
  </si>
  <si>
    <t>Ma t/m zon 07:00 tot 07:05 - 1 beveiliger - openen</t>
  </si>
  <si>
    <t>Zomerperiode van 01-04 t/m 30-09: ma t/m zon 22:00 tot 22:15 - 1 beveiliger - sluiten</t>
  </si>
  <si>
    <t>Winterperiode van 01-10 t/m 31-03: ma t/m zon 18:00 tot 18:15 - 1 beveiliger - sluiten</t>
  </si>
  <si>
    <t>LOCATIE  Het Gebouw, Arubapad 2 Leiden - Alarmcentrale diensten - alarmopvolging</t>
  </si>
  <si>
    <t>Abonnement alarmcentrale AL1 (door derden)</t>
  </si>
  <si>
    <t>DIENSTVERLENING DE ZIJL BEDRIJVEN (DZB)</t>
  </si>
  <si>
    <t>LOCATIE Le Pooleweg 6-11 Leiden (DZB) - Beveiliging op locatie (inclusief open, brand- en sluitronde)</t>
  </si>
  <si>
    <t>LOCATIE  Le Pooleweg 11 Leiden (DZB) - Alarmcentrale diensten - alarmopvolging</t>
  </si>
  <si>
    <t>LOCATIE  Le Pooleweg 6 Leiden (DZB) - Alarmcentrale diensten - alarmopvolging</t>
  </si>
  <si>
    <t>Uren locatie DZB Le Pooleweg 6 en 11  gebaseerd op huidige dienstrooster 2023</t>
  </si>
  <si>
    <t>Ma t/m vrij 06:30-19:30 - 1 beveiliger</t>
  </si>
  <si>
    <t>Ma t/m vrij 07:45-16:30 - 1 beveiliger</t>
  </si>
  <si>
    <t>LOCATIE DZB Kwekerij, Nachtegaallaan 41 Leiden - Alarmcentrale diensten - alarmopvolging</t>
  </si>
  <si>
    <t>LOCATIE  Grand café, Darwinweg 1, Leiden (DZB) - Alarmcentrale diensten - alarmopvolging</t>
  </si>
  <si>
    <t>DIENSTVERLENING LOCATIE GEMEENTE LEIDERDORP</t>
  </si>
  <si>
    <t xml:space="preserve">LOCATIE Gemeentehuis Willem Alexanderlaan 1 Leiderdorp - Beveiliging op locatie </t>
  </si>
  <si>
    <t>LOCATIE  Gemeentehuis Willem Alexanderlaan 1 Leiderdorp - Separate open- brand- en sluitronde</t>
  </si>
  <si>
    <t xml:space="preserve">LOCATIE  Gemeentehuis Willem Alexanderlaan 1 Leiderdorp - Alarmcentrale diensten - alarmopvolging </t>
  </si>
  <si>
    <t>Uren locatie Willem Alexanderlaan gebaseerd op huidige dienstrooster 2023</t>
  </si>
  <si>
    <t>Woensdagen van 17:00 - 20.30 uur - 1 beveiliger (inclusief sluiten)</t>
  </si>
  <si>
    <t>Ma t/m vrij tussen 05:45-06:15 uur - 1 beveiliger (openen) inclusief ronde en openen hek milieustraat</t>
  </si>
  <si>
    <t>Ma t/m vrij van 20.00 tot 20.30 - 1 beveiliger (sluiten) inclusief ronde en sluiten hek milieustraat</t>
  </si>
  <si>
    <t>Zat tussen 08:00-08:30 uur - 1 beveiliger (openen) t.b.v. milieustraat</t>
  </si>
  <si>
    <t>Zat van 13:00- 13:30 1 beveiliger (sluiten) t.b.v. milieustraat</t>
  </si>
  <si>
    <t>DIENSTVERLENING LOCATIES OEGSTGEEST</t>
  </si>
  <si>
    <t>LOCATIE Gemeentehuis, Rhijngeesterstraatweg 13, Oegstgeest - Beveiliging op locatie                                                                                                         (inclusief open, brand- en sluitronde)</t>
  </si>
  <si>
    <t>LOCATIE  Gemeentehuis Rhijngeesterstraatweg 13, Oegstgeest - Separate open- brand- en sluitronde</t>
  </si>
  <si>
    <t xml:space="preserve">LOCATIE  Gemeentehuis, Rhijngeesterstraatweg 13, Oegstgeest - Alarmcentrale diensten - alarmopvolging </t>
  </si>
  <si>
    <t>Uren locatie Rhijngeesterstraatweg gebaseerd op huidige dienstrooster 2023</t>
  </si>
  <si>
    <t>Woensdagen van 17:00-21:30 uur - 1 beveiliger (inclusief sluiten)</t>
  </si>
  <si>
    <t>Ma t/m vrij tussen 07:00-08:00 uur - 1 beveiliger (openen)</t>
  </si>
  <si>
    <t>Ma, di, do en vrij tussen 20.00 en 20.30 - 1 beveiliger (sluiten)</t>
  </si>
  <si>
    <t>Wo sluiten in dienst beveiliging op locatie opgenomen</t>
  </si>
  <si>
    <t xml:space="preserve">LOCATIE  Gemeentewerf, Haarlemmerstraatweg 30, Oegstgeest - Alarmcentrale diensten - alarmopvolging </t>
  </si>
  <si>
    <t xml:space="preserve">LOCATIE  Sporthal De Cuyl, De Voscuyl 36, Oegstgeest - Alarmcentrale diensten - alarmopvolging </t>
  </si>
  <si>
    <t>n.t.b</t>
  </si>
  <si>
    <t xml:space="preserve">LOCATIE Brede school Het Dok, Rustenburgerpad 8, Oegstgeest - Alarmcentrale diensten - alarmopvolging </t>
  </si>
  <si>
    <t>DIENSTVERLENING LOCATIES GEMEENTE ZOETERWOUDE</t>
  </si>
  <si>
    <t>LOCATIE Gemeentehuis, Noordbuurtseweg 27, Zoeterwoude - Beveiliging op locatie (inclusief open, brand- en sluitronde)</t>
  </si>
  <si>
    <t xml:space="preserve">LOCATIE  Gemeentehuis, Noordbuurtseweg 27, Zoeterwoude - Alarmcentrale diensten - alarmopvolging </t>
  </si>
  <si>
    <t xml:space="preserve">Abonnement GPRS (2G) back up </t>
  </si>
  <si>
    <t>Uren locatie Noordbuurtseweg 27 gebaseerd op huidige dienstrooster 2023</t>
  </si>
  <si>
    <t>Dinsdagen van 16:00-20:30 - 1 beveiliger (inclusief sluiten)</t>
  </si>
  <si>
    <t xml:space="preserve">LOCATIE  Gemeentewerf, Noordbuurtseweg 56, Zoeterwoude - Alarmcentrale diensten - alarmopvolging </t>
  </si>
  <si>
    <t>Abonnement GPRS (3G) back up</t>
  </si>
  <si>
    <t>DIENSTVERLENING LOCATIE HOLLAND RIJNLAND</t>
  </si>
  <si>
    <t xml:space="preserve">LOCATIE Holland Rijnland, Schuttersveld 9, Leiden - Alarmcentrale diensten - alarmopvolging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</si>
</sst>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;&quot;€&quot;\ \-#,##0.00"/>
    <numFmt numFmtId="8" formatCode="&quot;€&quot;\ #,##0.00;[Red]&quot;€&quot;\ \-#,##0.00"/>
    <numFmt numFmtId="43" formatCode="_ * #,##0.00_ ;_ * \-#,##0.00_ ;_ * &quot;-&quot;??_ ;_ @_ "/>
    <numFmt numFmtId="164" formatCode="_-* #,##0.00_-;_-* #,##0.00\-;_-* &quot;-&quot;??_-;_-@_-"/>
    <numFmt numFmtId="165" formatCode="&quot;€&quot;\ #,##0.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8"/>
      <name val="Arial"/>
    </font>
    <font>
      <sz val="9"/>
      <color theme="1"/>
      <name val="Calibri"/>
      <family val="2"/>
      <scheme val="minor"/>
    </font>
    <font>
      <sz val="9"/>
      <color theme="1"/>
      <name val="Arial"/>
    </font>
    <font>
      <b/>
      <sz val="11"/>
      <color theme="1"/>
      <name val="Calibri"/>
    </font>
    <font>
      <b/>
      <sz val="8"/>
      <color theme="1"/>
      <name val="Arial"/>
    </font>
    <font>
      <sz val="8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rgb="FF00499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68">
    <xf numFmtId="0" fontId="0" fillId="0" borderId="0" xfId="0"/>
    <xf numFmtId="0" fontId="5" fillId="0" borderId="0" xfId="0" applyFont="1"/>
    <xf numFmtId="0" fontId="3" fillId="3" borderId="1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2" fontId="4" fillId="5" borderId="1" xfId="0" applyNumberFormat="1" applyFont="1" applyFill="1" applyBorder="1" applyAlignment="1">
      <alignment vertical="center" wrapText="1"/>
    </xf>
    <xf numFmtId="9" fontId="4" fillId="5" borderId="1" xfId="0" applyNumberFormat="1" applyFont="1" applyFill="1" applyBorder="1" applyAlignment="1">
      <alignment vertical="center" wrapText="1"/>
    </xf>
    <xf numFmtId="8" fontId="4" fillId="5" borderId="7" xfId="0" applyNumberFormat="1" applyFont="1" applyFill="1" applyBorder="1" applyAlignment="1">
      <alignment vertical="center" wrapText="1"/>
    </xf>
    <xf numFmtId="0" fontId="3" fillId="0" borderId="0" xfId="1" applyFont="1" applyAlignment="1">
      <alignment horizontal="center"/>
    </xf>
    <xf numFmtId="2" fontId="4" fillId="0" borderId="0" xfId="3" applyNumberFormat="1" applyFont="1" applyFill="1" applyBorder="1" applyAlignment="1" applyProtection="1">
      <alignment horizontal="center"/>
      <protection locked="0"/>
    </xf>
    <xf numFmtId="2" fontId="4" fillId="0" borderId="0" xfId="3" applyNumberFormat="1" applyFont="1" applyFill="1" applyBorder="1" applyAlignment="1" applyProtection="1">
      <alignment horizontal="center"/>
    </xf>
    <xf numFmtId="0" fontId="3" fillId="4" borderId="1" xfId="0" applyFont="1" applyFill="1" applyBorder="1" applyAlignment="1">
      <alignment vertical="center" wrapText="1"/>
    </xf>
    <xf numFmtId="2" fontId="3" fillId="5" borderId="1" xfId="0" applyNumberFormat="1" applyFont="1" applyFill="1" applyBorder="1" applyAlignment="1">
      <alignment vertical="center" wrapText="1"/>
    </xf>
    <xf numFmtId="8" fontId="3" fillId="5" borderId="7" xfId="0" applyNumberFormat="1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2" fontId="3" fillId="5" borderId="1" xfId="0" quotePrefix="1" applyNumberFormat="1" applyFont="1" applyFill="1" applyBorder="1" applyAlignment="1">
      <alignment horizontal="center" vertical="center" wrapText="1"/>
    </xf>
    <xf numFmtId="0" fontId="7" fillId="0" borderId="0" xfId="0" applyFont="1"/>
    <xf numFmtId="0" fontId="4" fillId="4" borderId="10" xfId="0" applyFont="1" applyFill="1" applyBorder="1" applyAlignment="1">
      <alignment horizontal="left" vertical="center" wrapText="1" indent="1"/>
    </xf>
    <xf numFmtId="0" fontId="13" fillId="0" borderId="0" xfId="4" applyFill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10" fillId="0" borderId="0" xfId="0" applyNumberFormat="1" applyFont="1"/>
    <xf numFmtId="0" fontId="12" fillId="0" borderId="0" xfId="0" applyFont="1"/>
    <xf numFmtId="4" fontId="11" fillId="0" borderId="0" xfId="0" applyNumberFormat="1" applyFont="1"/>
    <xf numFmtId="2" fontId="3" fillId="0" borderId="0" xfId="0" applyNumberFormat="1" applyFont="1" applyAlignment="1">
      <alignment vertical="center" wrapText="1"/>
    </xf>
    <xf numFmtId="2" fontId="4" fillId="0" borderId="0" xfId="0" applyNumberFormat="1" applyFont="1" applyAlignment="1">
      <alignment vertical="center" wrapText="1"/>
    </xf>
    <xf numFmtId="8" fontId="3" fillId="0" borderId="0" xfId="0" applyNumberFormat="1" applyFont="1" applyAlignment="1">
      <alignment vertical="center" wrapText="1"/>
    </xf>
    <xf numFmtId="2" fontId="3" fillId="6" borderId="0" xfId="0" applyNumberFormat="1" applyFont="1" applyFill="1" applyAlignment="1">
      <alignment vertical="center" wrapText="1"/>
    </xf>
    <xf numFmtId="2" fontId="4" fillId="6" borderId="0" xfId="0" applyNumberFormat="1" applyFont="1" applyFill="1" applyAlignment="1">
      <alignment vertical="center" wrapText="1"/>
    </xf>
    <xf numFmtId="8" fontId="3" fillId="6" borderId="0" xfId="0" applyNumberFormat="1" applyFont="1" applyFill="1" applyAlignment="1">
      <alignment vertical="center" wrapText="1"/>
    </xf>
    <xf numFmtId="0" fontId="4" fillId="6" borderId="0" xfId="0" applyFont="1" applyFill="1" applyAlignment="1">
      <alignment horizontal="left" vertical="center" wrapText="1"/>
    </xf>
    <xf numFmtId="2" fontId="4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vertical="center" wrapText="1"/>
    </xf>
    <xf numFmtId="8" fontId="3" fillId="0" borderId="7" xfId="0" applyNumberFormat="1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5" fillId="0" borderId="0" xfId="0" applyFont="1"/>
    <xf numFmtId="0" fontId="16" fillId="0" borderId="0" xfId="0" applyFont="1"/>
    <xf numFmtId="0" fontId="14" fillId="0" borderId="0" xfId="0" applyFont="1"/>
    <xf numFmtId="0" fontId="0" fillId="0" borderId="0" xfId="0" applyAlignment="1">
      <alignment horizontal="center"/>
    </xf>
    <xf numFmtId="0" fontId="17" fillId="0" borderId="0" xfId="0" applyFont="1"/>
    <xf numFmtId="0" fontId="18" fillId="0" borderId="0" xfId="0" applyFont="1"/>
    <xf numFmtId="0" fontId="4" fillId="4" borderId="12" xfId="0" applyFont="1" applyFill="1" applyBorder="1" applyAlignment="1">
      <alignment vertical="center" wrapText="1"/>
    </xf>
    <xf numFmtId="9" fontId="4" fillId="5" borderId="12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6" borderId="12" xfId="0" applyFont="1" applyFill="1" applyBorder="1"/>
    <xf numFmtId="0" fontId="19" fillId="6" borderId="12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 vertical="center" wrapText="1"/>
    </xf>
    <xf numFmtId="0" fontId="19" fillId="6" borderId="12" xfId="0" applyFont="1" applyFill="1" applyBorder="1" applyAlignment="1">
      <alignment vertical="center"/>
    </xf>
    <xf numFmtId="0" fontId="19" fillId="6" borderId="12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center" vertical="center" wrapText="1"/>
    </xf>
    <xf numFmtId="0" fontId="20" fillId="4" borderId="9" xfId="0" applyFont="1" applyFill="1" applyBorder="1" applyAlignment="1">
      <alignment horizontal="left" vertical="center" wrapText="1" indent="1"/>
    </xf>
    <xf numFmtId="0" fontId="20" fillId="4" borderId="10" xfId="0" applyFont="1" applyFill="1" applyBorder="1" applyAlignment="1">
      <alignment horizontal="left" vertical="center" wrapText="1" indent="1"/>
    </xf>
    <xf numFmtId="165" fontId="4" fillId="5" borderId="7" xfId="0" applyNumberFormat="1" applyFont="1" applyFill="1" applyBorder="1" applyAlignment="1">
      <alignment vertical="center" wrapText="1"/>
    </xf>
    <xf numFmtId="0" fontId="20" fillId="4" borderId="12" xfId="0" applyFont="1" applyFill="1" applyBorder="1" applyAlignment="1">
      <alignment horizontal="left" vertical="center" wrapText="1" indent="1"/>
    </xf>
    <xf numFmtId="165" fontId="4" fillId="5" borderId="1" xfId="0" quotePrefix="1" applyNumberFormat="1" applyFont="1" applyFill="1" applyBorder="1" applyAlignment="1">
      <alignment horizontal="right" vertical="center" wrapText="1"/>
    </xf>
    <xf numFmtId="165" fontId="4" fillId="5" borderId="1" xfId="0" quotePrefix="1" applyNumberFormat="1" applyFont="1" applyFill="1" applyBorder="1" applyAlignment="1">
      <alignment horizontal="center" vertical="center" wrapText="1"/>
    </xf>
    <xf numFmtId="2" fontId="4" fillId="5" borderId="1" xfId="0" quotePrefix="1" applyNumberFormat="1" applyFont="1" applyFill="1" applyBorder="1" applyAlignment="1">
      <alignment horizontal="center" vertical="center" wrapText="1"/>
    </xf>
    <xf numFmtId="2" fontId="4" fillId="5" borderId="1" xfId="0" applyNumberFormat="1" applyFont="1" applyFill="1" applyBorder="1" applyAlignment="1">
      <alignment horizontal="center" vertical="center" wrapText="1"/>
    </xf>
    <xf numFmtId="165" fontId="20" fillId="5" borderId="1" xfId="0" applyNumberFormat="1" applyFont="1" applyFill="1" applyBorder="1" applyAlignment="1">
      <alignment horizontal="center" vertical="center" wrapText="1"/>
    </xf>
    <xf numFmtId="2" fontId="20" fillId="5" borderId="1" xfId="0" quotePrefix="1" applyNumberFormat="1" applyFont="1" applyFill="1" applyBorder="1" applyAlignment="1">
      <alignment horizontal="center" vertical="center" wrapText="1"/>
    </xf>
    <xf numFmtId="8" fontId="4" fillId="5" borderId="7" xfId="0" applyNumberFormat="1" applyFont="1" applyFill="1" applyBorder="1" applyAlignment="1">
      <alignment horizontal="center" vertical="center" wrapText="1"/>
    </xf>
    <xf numFmtId="165" fontId="4" fillId="5" borderId="7" xfId="0" applyNumberFormat="1" applyFont="1" applyFill="1" applyBorder="1" applyAlignment="1">
      <alignment horizontal="right" vertical="center" wrapText="1"/>
    </xf>
    <xf numFmtId="7" fontId="4" fillId="5" borderId="1" xfId="0" quotePrefix="1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vertical="center" wrapText="1"/>
    </xf>
    <xf numFmtId="165" fontId="3" fillId="5" borderId="1" xfId="0" quotePrefix="1" applyNumberFormat="1" applyFont="1" applyFill="1" applyBorder="1" applyAlignment="1">
      <alignment horizontal="center" vertical="center" wrapText="1"/>
    </xf>
    <xf numFmtId="8" fontId="3" fillId="5" borderId="7" xfId="0" applyNumberFormat="1" applyFont="1" applyFill="1" applyBorder="1" applyAlignment="1">
      <alignment horizontal="right" vertical="center" wrapText="1"/>
    </xf>
    <xf numFmtId="165" fontId="21" fillId="7" borderId="12" xfId="0" applyNumberFormat="1" applyFont="1" applyFill="1" applyBorder="1" applyAlignment="1">
      <alignment horizontal="center"/>
    </xf>
    <xf numFmtId="165" fontId="21" fillId="9" borderId="12" xfId="0" applyNumberFormat="1" applyFont="1" applyFill="1" applyBorder="1" applyAlignment="1">
      <alignment horizontal="center"/>
    </xf>
    <xf numFmtId="0" fontId="19" fillId="9" borderId="12" xfId="0" applyFont="1" applyFill="1" applyBorder="1"/>
    <xf numFmtId="8" fontId="19" fillId="9" borderId="12" xfId="0" applyNumberFormat="1" applyFont="1" applyFill="1" applyBorder="1"/>
    <xf numFmtId="8" fontId="3" fillId="5" borderId="7" xfId="0" applyNumberFormat="1" applyFont="1" applyFill="1" applyBorder="1" applyAlignment="1">
      <alignment horizontal="center" vertical="center" wrapText="1"/>
    </xf>
    <xf numFmtId="0" fontId="22" fillId="4" borderId="12" xfId="0" applyFont="1" applyFill="1" applyBorder="1" applyAlignment="1">
      <alignment horizontal="left" vertical="center" wrapText="1"/>
    </xf>
    <xf numFmtId="0" fontId="23" fillId="8" borderId="0" xfId="0" applyFont="1" applyFill="1"/>
    <xf numFmtId="0" fontId="24" fillId="8" borderId="0" xfId="0" applyFont="1" applyFill="1" applyAlignment="1">
      <alignment horizontal="center"/>
    </xf>
    <xf numFmtId="0" fontId="24" fillId="8" borderId="0" xfId="0" applyFont="1" applyFill="1"/>
    <xf numFmtId="165" fontId="4" fillId="7" borderId="12" xfId="0" applyNumberFormat="1" applyFont="1" applyFill="1" applyBorder="1" applyAlignment="1">
      <alignment horizontal="center" vertical="center" wrapText="1"/>
    </xf>
    <xf numFmtId="165" fontId="4" fillId="9" borderId="12" xfId="0" applyNumberFormat="1" applyFont="1" applyFill="1" applyBorder="1" applyAlignment="1">
      <alignment horizontal="center" vertical="center" wrapText="1"/>
    </xf>
    <xf numFmtId="165" fontId="4" fillId="9" borderId="14" xfId="0" applyNumberFormat="1" applyFont="1" applyFill="1" applyBorder="1" applyAlignment="1">
      <alignment horizontal="center" vertical="center" wrapText="1"/>
    </xf>
    <xf numFmtId="165" fontId="22" fillId="9" borderId="12" xfId="0" applyNumberFormat="1" applyFont="1" applyFill="1" applyBorder="1" applyAlignment="1">
      <alignment horizontal="center" vertical="center" wrapText="1"/>
    </xf>
    <xf numFmtId="9" fontId="4" fillId="5" borderId="1" xfId="0" applyNumberFormat="1" applyFont="1" applyFill="1" applyBorder="1" applyAlignment="1">
      <alignment horizontal="center" vertical="center" wrapText="1"/>
    </xf>
    <xf numFmtId="8" fontId="4" fillId="5" borderId="7" xfId="0" applyNumberFormat="1" applyFont="1" applyFill="1" applyBorder="1" applyAlignment="1">
      <alignment horizontal="right" vertical="center" wrapText="1"/>
    </xf>
    <xf numFmtId="0" fontId="3" fillId="6" borderId="0" xfId="0" applyFont="1" applyFill="1" applyAlignment="1">
      <alignment horizontal="left" vertical="center" wrapText="1"/>
    </xf>
    <xf numFmtId="0" fontId="26" fillId="0" borderId="15" xfId="0" applyFont="1" applyBorder="1"/>
    <xf numFmtId="0" fontId="27" fillId="0" borderId="15" xfId="0" applyFont="1" applyBorder="1"/>
    <xf numFmtId="0" fontId="26" fillId="0" borderId="0" xfId="0" applyFont="1" applyAlignment="1">
      <alignment horizontal="center"/>
    </xf>
    <xf numFmtId="0" fontId="26" fillId="0" borderId="16" xfId="0" applyFont="1" applyBorder="1" applyAlignment="1">
      <alignment horizontal="center"/>
    </xf>
    <xf numFmtId="0" fontId="26" fillId="0" borderId="18" xfId="0" applyFont="1" applyBorder="1" applyAlignment="1">
      <alignment horizontal="center"/>
    </xf>
    <xf numFmtId="0" fontId="26" fillId="0" borderId="19" xfId="0" applyFont="1" applyBorder="1" applyAlignment="1">
      <alignment horizontal="center"/>
    </xf>
    <xf numFmtId="0" fontId="26" fillId="0" borderId="0" xfId="0" applyFont="1" applyAlignment="1">
      <alignment horizontal="left"/>
    </xf>
    <xf numFmtId="0" fontId="26" fillId="0" borderId="16" xfId="0" applyFont="1" applyBorder="1" applyAlignment="1">
      <alignment horizontal="left"/>
    </xf>
    <xf numFmtId="0" fontId="27" fillId="0" borderId="15" xfId="0" applyFont="1" applyBorder="1" applyAlignment="1">
      <alignment horizontal="left" vertical="center"/>
    </xf>
    <xf numFmtId="0" fontId="27" fillId="0" borderId="17" xfId="0" applyFont="1" applyBorder="1" applyAlignment="1">
      <alignment horizontal="left" vertical="center"/>
    </xf>
    <xf numFmtId="0" fontId="28" fillId="9" borderId="20" xfId="0" applyFont="1" applyFill="1" applyBorder="1" applyAlignment="1">
      <alignment horizontal="left"/>
    </xf>
    <xf numFmtId="0" fontId="28" fillId="9" borderId="21" xfId="0" applyFont="1" applyFill="1" applyBorder="1" applyAlignment="1">
      <alignment horizontal="left"/>
    </xf>
    <xf numFmtId="0" fontId="28" fillId="9" borderId="22" xfId="0" applyFont="1" applyFill="1" applyBorder="1" applyAlignment="1">
      <alignment horizontal="left"/>
    </xf>
    <xf numFmtId="0" fontId="3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8" fontId="3" fillId="5" borderId="7" xfId="0" applyNumberFormat="1" applyFont="1" applyFill="1" applyBorder="1" applyAlignment="1">
      <alignment horizontal="center" vertical="center" wrapText="1"/>
    </xf>
    <xf numFmtId="8" fontId="3" fillId="5" borderId="13" xfId="0" applyNumberFormat="1" applyFont="1" applyFill="1" applyBorder="1" applyAlignment="1">
      <alignment horizontal="center" vertical="center" wrapText="1"/>
    </xf>
    <xf numFmtId="8" fontId="3" fillId="5" borderId="8" xfId="0" applyNumberFormat="1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4" fillId="6" borderId="0" xfId="0" applyFont="1" applyFill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165" fontId="3" fillId="5" borderId="7" xfId="0" applyNumberFormat="1" applyFont="1" applyFill="1" applyBorder="1" applyAlignment="1">
      <alignment horizontal="center" vertical="center" wrapText="1"/>
    </xf>
    <xf numFmtId="165" fontId="3" fillId="5" borderId="13" xfId="0" applyNumberFormat="1" applyFont="1" applyFill="1" applyBorder="1" applyAlignment="1">
      <alignment horizontal="center" vertical="center" wrapText="1"/>
    </xf>
    <xf numFmtId="165" fontId="3" fillId="5" borderId="8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25" fillId="6" borderId="0" xfId="0" applyFont="1" applyFill="1" applyAlignment="1">
      <alignment horizontal="left" vertical="center" wrapText="1"/>
    </xf>
    <xf numFmtId="0" fontId="20" fillId="4" borderId="9" xfId="0" applyFont="1" applyFill="1" applyBorder="1" applyAlignment="1">
      <alignment horizontal="left" vertical="center" wrapText="1" indent="1"/>
    </xf>
    <xf numFmtId="0" fontId="20" fillId="4" borderId="10" xfId="0" applyFont="1" applyFill="1" applyBorder="1" applyAlignment="1">
      <alignment horizontal="left" vertical="center" wrapText="1" indent="1"/>
    </xf>
    <xf numFmtId="165" fontId="3" fillId="5" borderId="1" xfId="0" quotePrefix="1" applyNumberFormat="1" applyFont="1" applyFill="1" applyBorder="1" applyAlignment="1">
      <alignment horizontal="center" vertical="center" wrapText="1"/>
    </xf>
    <xf numFmtId="165" fontId="3" fillId="5" borderId="11" xfId="0" quotePrefix="1" applyNumberFormat="1" applyFont="1" applyFill="1" applyBorder="1" applyAlignment="1">
      <alignment horizontal="center" vertical="center" wrapText="1"/>
    </xf>
    <xf numFmtId="165" fontId="3" fillId="5" borderId="4" xfId="0" quotePrefix="1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8" fontId="3" fillId="5" borderId="1" xfId="0" applyNumberFormat="1" applyFont="1" applyFill="1" applyBorder="1" applyAlignment="1">
      <alignment horizontal="center" vertical="center" wrapText="1"/>
    </xf>
    <xf numFmtId="8" fontId="3" fillId="5" borderId="11" xfId="0" applyNumberFormat="1" applyFont="1" applyFill="1" applyBorder="1" applyAlignment="1">
      <alignment horizontal="center" vertical="center" wrapText="1"/>
    </xf>
    <xf numFmtId="8" fontId="3" fillId="5" borderId="4" xfId="0" applyNumberFormat="1" applyFont="1" applyFill="1" applyBorder="1" applyAlignment="1">
      <alignment horizontal="center" vertical="center" wrapText="1"/>
    </xf>
    <xf numFmtId="165" fontId="3" fillId="5" borderId="2" xfId="0" applyNumberFormat="1" applyFont="1" applyFill="1" applyBorder="1" applyAlignment="1">
      <alignment horizontal="center" vertical="center" wrapText="1"/>
    </xf>
    <xf numFmtId="165" fontId="3" fillId="5" borderId="0" xfId="0" applyNumberFormat="1" applyFont="1" applyFill="1" applyAlignment="1">
      <alignment horizontal="center" vertical="center" wrapText="1"/>
    </xf>
    <xf numFmtId="165" fontId="3" fillId="5" borderId="5" xfId="0" applyNumberFormat="1" applyFont="1" applyFill="1" applyBorder="1" applyAlignment="1">
      <alignment horizontal="center" vertical="center" wrapText="1"/>
    </xf>
    <xf numFmtId="165" fontId="21" fillId="7" borderId="24" xfId="0" applyNumberFormat="1" applyFont="1" applyFill="1" applyBorder="1" applyAlignment="1">
      <alignment horizontal="center"/>
    </xf>
    <xf numFmtId="0" fontId="19" fillId="6" borderId="14" xfId="0" applyFont="1" applyFill="1" applyBorder="1" applyAlignment="1">
      <alignment horizontal="center"/>
    </xf>
    <xf numFmtId="0" fontId="29" fillId="9" borderId="12" xfId="0" applyFont="1" applyFill="1" applyBorder="1"/>
    <xf numFmtId="8" fontId="29" fillId="9" borderId="12" xfId="0" applyNumberFormat="1" applyFont="1" applyFill="1" applyBorder="1"/>
    <xf numFmtId="9" fontId="30" fillId="7" borderId="23" xfId="0" applyNumberFormat="1" applyFont="1" applyFill="1" applyBorder="1" applyAlignment="1">
      <alignment horizontal="center"/>
    </xf>
    <xf numFmtId="0" fontId="8" fillId="0" borderId="0" xfId="0" applyFont="1" applyAlignment="1"/>
    <xf numFmtId="0" fontId="10" fillId="0" borderId="0" xfId="0" applyFont="1" applyAlignment="1"/>
  </cellXfs>
  <cellStyles count="5">
    <cellStyle name="Hyperlink" xfId="4" builtinId="8"/>
    <cellStyle name="Komma 2" xfId="3" xr:uid="{B8F3148B-7C5D-4416-B4E4-C103C65A9270}"/>
    <cellStyle name="Komma 2 2" xfId="2" xr:uid="{8F8C7F39-C088-48EE-B070-69DA21D4914E}"/>
    <cellStyle name="Standaard" xfId="0" builtinId="0"/>
    <cellStyle name="Standaard 4 2 6" xfId="1" xr:uid="{BBA9098A-6D23-45A0-A715-6A5DD217F7FF}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64A3A-11C5-4D5F-9328-E20DF02AEB6C}">
  <dimension ref="A1:B25"/>
  <sheetViews>
    <sheetView tabSelected="1" workbookViewId="0">
      <selection activeCell="B6" sqref="B6"/>
    </sheetView>
  </sheetViews>
  <sheetFormatPr defaultRowHeight="14.45"/>
  <cols>
    <col min="1" max="1" width="9.42578125" customWidth="1"/>
    <col min="2" max="2" width="117.5703125" customWidth="1"/>
  </cols>
  <sheetData>
    <row r="1" spans="1:2">
      <c r="A1" s="50" t="s">
        <v>0</v>
      </c>
    </row>
    <row r="2" spans="1:2">
      <c r="A2">
        <v>1</v>
      </c>
      <c r="B2" t="s">
        <v>1</v>
      </c>
    </row>
    <row r="3" spans="1:2">
      <c r="A3">
        <v>2</v>
      </c>
      <c r="B3" t="s">
        <v>2</v>
      </c>
    </row>
    <row r="4" spans="1:2">
      <c r="A4">
        <v>3</v>
      </c>
      <c r="B4" t="s">
        <v>3</v>
      </c>
    </row>
    <row r="5" spans="1:2">
      <c r="A5">
        <v>4</v>
      </c>
      <c r="B5" t="s">
        <v>4</v>
      </c>
    </row>
    <row r="6" spans="1:2">
      <c r="A6">
        <v>5</v>
      </c>
      <c r="B6" t="s">
        <v>5</v>
      </c>
    </row>
    <row r="7" spans="1:2">
      <c r="A7">
        <v>6</v>
      </c>
      <c r="B7" t="s">
        <v>6</v>
      </c>
    </row>
    <row r="9" spans="1:2">
      <c r="A9" s="50" t="s">
        <v>7</v>
      </c>
      <c r="B9" s="50"/>
    </row>
    <row r="10" spans="1:2">
      <c r="A10" t="s">
        <v>8</v>
      </c>
      <c r="B10" t="s">
        <v>9</v>
      </c>
    </row>
    <row r="11" spans="1:2">
      <c r="A11" t="s">
        <v>10</v>
      </c>
      <c r="B11" t="s">
        <v>11</v>
      </c>
    </row>
    <row r="12" spans="1:2">
      <c r="A12" t="s">
        <v>12</v>
      </c>
      <c r="B12" t="s">
        <v>13</v>
      </c>
    </row>
    <row r="13" spans="1:2">
      <c r="A13" t="s">
        <v>14</v>
      </c>
      <c r="B13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8" spans="1:2">
      <c r="A18" s="50" t="s">
        <v>22</v>
      </c>
      <c r="B18" s="50"/>
    </row>
    <row r="19" spans="1:2">
      <c r="B19" t="s">
        <v>23</v>
      </c>
    </row>
    <row r="20" spans="1:2">
      <c r="B20" t="s">
        <v>24</v>
      </c>
    </row>
    <row r="21" spans="1:2">
      <c r="B21" t="s">
        <v>25</v>
      </c>
    </row>
    <row r="22" spans="1:2">
      <c r="B22" t="s">
        <v>26</v>
      </c>
    </row>
    <row r="23" spans="1:2">
      <c r="B23" t="s">
        <v>27</v>
      </c>
    </row>
    <row r="24" spans="1:2">
      <c r="B24" t="s">
        <v>28</v>
      </c>
    </row>
    <row r="25" spans="1:2">
      <c r="B25" t="s">
        <v>29</v>
      </c>
    </row>
  </sheetData>
  <sheetProtection algorithmName="SHA-512" hashValue="AR9lSvWYCCvFg7jOHx64XW/a8EMytfhgfBQUK7xajh8L+6TJxcTEgXFECw1bvIHjw0HxR1289ZQ6ij0PX6wkUw==" saltValue="3C4LcG20ruuL1X8dAmziL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D0DC8-4C04-41D0-B0CC-7186051133B3}">
  <dimension ref="A1:G87"/>
  <sheetViews>
    <sheetView topLeftCell="A43" workbookViewId="0">
      <selection activeCell="D67" sqref="D67"/>
    </sheetView>
  </sheetViews>
  <sheetFormatPr defaultRowHeight="14.45"/>
  <cols>
    <col min="1" max="1" width="37.7109375" customWidth="1"/>
    <col min="2" max="2" width="15.140625" customWidth="1"/>
    <col min="3" max="3" width="9.140625" style="51"/>
    <col min="4" max="4" width="13.5703125" style="51" customWidth="1"/>
    <col min="5" max="5" width="12.28515625" customWidth="1"/>
    <col min="6" max="6" width="10.5703125" customWidth="1"/>
    <col min="7" max="7" width="9.7109375" customWidth="1"/>
  </cols>
  <sheetData>
    <row r="1" spans="1:7" s="48" customFormat="1" ht="23.45">
      <c r="A1" s="48" t="s">
        <v>30</v>
      </c>
      <c r="C1" s="57"/>
      <c r="D1" s="57"/>
    </row>
    <row r="2" spans="1:7">
      <c r="A2" s="52"/>
      <c r="B2" s="52"/>
      <c r="C2" s="58"/>
      <c r="D2" s="58"/>
    </row>
    <row r="3" spans="1:7">
      <c r="A3" s="88" t="s">
        <v>31</v>
      </c>
      <c r="B3" s="88"/>
      <c r="C3" s="88"/>
      <c r="D3" s="88"/>
    </row>
    <row r="4" spans="1:7">
      <c r="A4" s="88" t="s">
        <v>32</v>
      </c>
      <c r="B4" s="89"/>
      <c r="C4" s="90"/>
      <c r="D4" s="90"/>
      <c r="E4" s="50"/>
      <c r="F4" s="50"/>
      <c r="G4" s="50"/>
    </row>
    <row r="5" spans="1:7">
      <c r="A5" s="52"/>
      <c r="B5" s="52"/>
      <c r="C5" s="58"/>
      <c r="D5" s="58"/>
    </row>
    <row r="6" spans="1:7" s="50" customFormat="1">
      <c r="A6" s="50" t="s">
        <v>33</v>
      </c>
      <c r="C6" s="56"/>
      <c r="D6" s="56"/>
    </row>
    <row r="7" spans="1:7" s="50" customFormat="1">
      <c r="A7" s="53"/>
      <c r="B7" s="53"/>
      <c r="C7" s="59"/>
      <c r="D7" s="59"/>
    </row>
    <row r="8" spans="1:7" s="19" customFormat="1" ht="11.25">
      <c r="A8" s="60" t="s">
        <v>34</v>
      </c>
      <c r="B8" s="61" t="s">
        <v>35</v>
      </c>
      <c r="C8" s="61" t="s">
        <v>36</v>
      </c>
      <c r="D8" s="61" t="s">
        <v>37</v>
      </c>
      <c r="E8" s="162" t="s">
        <v>38</v>
      </c>
    </row>
    <row r="9" spans="1:7" ht="15">
      <c r="A9" s="54" t="s">
        <v>39</v>
      </c>
      <c r="B9" s="62" t="s">
        <v>40</v>
      </c>
      <c r="C9" s="55">
        <v>1</v>
      </c>
      <c r="D9" s="161"/>
      <c r="E9" s="165"/>
    </row>
    <row r="10" spans="1:7">
      <c r="A10" s="54" t="s">
        <v>41</v>
      </c>
      <c r="B10" s="62" t="s">
        <v>42</v>
      </c>
      <c r="C10" s="55">
        <v>1.1000000000000001</v>
      </c>
      <c r="D10" s="83">
        <f>D9*C10</f>
        <v>0</v>
      </c>
    </row>
    <row r="11" spans="1:7">
      <c r="A11" s="54" t="s">
        <v>43</v>
      </c>
      <c r="B11" s="62" t="s">
        <v>44</v>
      </c>
      <c r="C11" s="55">
        <v>1.2</v>
      </c>
      <c r="D11" s="83">
        <f>D9*C11</f>
        <v>0</v>
      </c>
    </row>
    <row r="12" spans="1:7">
      <c r="A12" s="54" t="s">
        <v>45</v>
      </c>
      <c r="B12" s="62" t="s">
        <v>46</v>
      </c>
      <c r="C12" s="55">
        <v>1.35</v>
      </c>
      <c r="D12" s="83">
        <f>D9*C12</f>
        <v>0</v>
      </c>
    </row>
    <row r="13" spans="1:7">
      <c r="A13" s="54" t="s">
        <v>47</v>
      </c>
      <c r="B13" s="62" t="s">
        <v>46</v>
      </c>
      <c r="C13" s="55">
        <v>1.5</v>
      </c>
      <c r="D13" s="83">
        <f>D9*C13</f>
        <v>0</v>
      </c>
    </row>
    <row r="14" spans="1:7">
      <c r="A14" s="54" t="s">
        <v>48</v>
      </c>
      <c r="B14" s="62" t="s">
        <v>46</v>
      </c>
      <c r="C14" s="55">
        <v>1.5</v>
      </c>
      <c r="D14" s="83">
        <f>D9*C14</f>
        <v>0</v>
      </c>
    </row>
    <row r="16" spans="1:7" s="50" customFormat="1">
      <c r="A16" s="50" t="s">
        <v>49</v>
      </c>
      <c r="C16" s="56"/>
      <c r="D16" s="56"/>
    </row>
    <row r="18" spans="1:5" s="1" customFormat="1" ht="11.25">
      <c r="A18" s="60" t="s">
        <v>34</v>
      </c>
      <c r="B18" s="61" t="s">
        <v>35</v>
      </c>
      <c r="C18" s="61" t="s">
        <v>36</v>
      </c>
      <c r="D18" s="61" t="s">
        <v>37</v>
      </c>
      <c r="E18" s="162" t="s">
        <v>38</v>
      </c>
    </row>
    <row r="19" spans="1:5" ht="15">
      <c r="A19" s="54" t="s">
        <v>39</v>
      </c>
      <c r="B19" s="62" t="s">
        <v>40</v>
      </c>
      <c r="C19" s="55">
        <v>1</v>
      </c>
      <c r="D19" s="82"/>
      <c r="E19" s="165"/>
    </row>
    <row r="20" spans="1:5">
      <c r="A20" s="54" t="s">
        <v>41</v>
      </c>
      <c r="B20" s="62" t="s">
        <v>42</v>
      </c>
      <c r="C20" s="55">
        <v>1.1000000000000001</v>
      </c>
      <c r="D20" s="83">
        <f>D19*C20</f>
        <v>0</v>
      </c>
    </row>
    <row r="21" spans="1:5">
      <c r="A21" s="54" t="s">
        <v>43</v>
      </c>
      <c r="B21" s="62" t="s">
        <v>44</v>
      </c>
      <c r="C21" s="55">
        <v>1.2</v>
      </c>
      <c r="D21" s="83">
        <f>D19*C21</f>
        <v>0</v>
      </c>
    </row>
    <row r="22" spans="1:5">
      <c r="A22" s="54" t="s">
        <v>45</v>
      </c>
      <c r="B22" s="62" t="s">
        <v>46</v>
      </c>
      <c r="C22" s="55">
        <v>1.35</v>
      </c>
      <c r="D22" s="83">
        <f>D19*C22</f>
        <v>0</v>
      </c>
    </row>
    <row r="23" spans="1:5">
      <c r="A23" s="54" t="s">
        <v>47</v>
      </c>
      <c r="B23" s="62" t="s">
        <v>46</v>
      </c>
      <c r="C23" s="55">
        <v>1.5</v>
      </c>
      <c r="D23" s="83">
        <f>D19*C23</f>
        <v>0</v>
      </c>
    </row>
    <row r="24" spans="1:5">
      <c r="A24" s="54" t="s">
        <v>48</v>
      </c>
      <c r="B24" s="62" t="s">
        <v>46</v>
      </c>
      <c r="C24" s="55">
        <v>1.5</v>
      </c>
      <c r="D24" s="83">
        <f>D19*C24</f>
        <v>0</v>
      </c>
    </row>
    <row r="26" spans="1:5" s="50" customFormat="1">
      <c r="A26" s="50" t="s">
        <v>50</v>
      </c>
      <c r="C26" s="56"/>
      <c r="D26" s="56"/>
    </row>
    <row r="28" spans="1:5" s="1" customFormat="1" ht="11.25">
      <c r="A28" s="60" t="s">
        <v>34</v>
      </c>
      <c r="B28" s="61" t="s">
        <v>35</v>
      </c>
      <c r="C28" s="61" t="s">
        <v>36</v>
      </c>
      <c r="D28" s="61" t="s">
        <v>37</v>
      </c>
      <c r="E28" s="162" t="s">
        <v>38</v>
      </c>
    </row>
    <row r="29" spans="1:5" ht="15">
      <c r="A29" s="54" t="s">
        <v>39</v>
      </c>
      <c r="B29" s="62" t="s">
        <v>40</v>
      </c>
      <c r="C29" s="55">
        <v>1</v>
      </c>
      <c r="D29" s="82"/>
      <c r="E29" s="165"/>
    </row>
    <row r="30" spans="1:5">
      <c r="A30" s="54" t="s">
        <v>41</v>
      </c>
      <c r="B30" s="62" t="s">
        <v>42</v>
      </c>
      <c r="C30" s="55">
        <v>1.1000000000000001</v>
      </c>
      <c r="D30" s="83">
        <f>D29*C30</f>
        <v>0</v>
      </c>
    </row>
    <row r="31" spans="1:5">
      <c r="A31" s="54" t="s">
        <v>43</v>
      </c>
      <c r="B31" s="62" t="s">
        <v>44</v>
      </c>
      <c r="C31" s="55">
        <v>1.2</v>
      </c>
      <c r="D31" s="83">
        <f>D29*C31</f>
        <v>0</v>
      </c>
    </row>
    <row r="32" spans="1:5">
      <c r="A32" s="54" t="s">
        <v>45</v>
      </c>
      <c r="B32" s="62" t="s">
        <v>46</v>
      </c>
      <c r="C32" s="55">
        <v>1.35</v>
      </c>
      <c r="D32" s="83">
        <f>D29*C32</f>
        <v>0</v>
      </c>
    </row>
    <row r="33" spans="1:4">
      <c r="A33" s="54" t="s">
        <v>47</v>
      </c>
      <c r="B33" s="62" t="s">
        <v>46</v>
      </c>
      <c r="C33" s="55">
        <v>1.5</v>
      </c>
      <c r="D33" s="83">
        <f>D29*C33</f>
        <v>0</v>
      </c>
    </row>
    <row r="34" spans="1:4">
      <c r="A34" s="54" t="s">
        <v>48</v>
      </c>
      <c r="B34" s="62" t="s">
        <v>46</v>
      </c>
      <c r="C34" s="55">
        <v>1.5</v>
      </c>
      <c r="D34" s="83">
        <f>D29*C34</f>
        <v>0</v>
      </c>
    </row>
    <row r="36" spans="1:4">
      <c r="A36" s="50" t="s">
        <v>51</v>
      </c>
    </row>
    <row r="38" spans="1:4" ht="15">
      <c r="A38" s="60" t="s">
        <v>34</v>
      </c>
      <c r="B38" s="61" t="s">
        <v>52</v>
      </c>
      <c r="C38" s="162" t="s">
        <v>38</v>
      </c>
      <c r="D38"/>
    </row>
    <row r="39" spans="1:4" ht="15">
      <c r="A39" s="54" t="s">
        <v>53</v>
      </c>
      <c r="B39" s="91"/>
      <c r="C39" s="165"/>
      <c r="D39"/>
    </row>
    <row r="40" spans="1:4" ht="15">
      <c r="A40" s="54" t="s">
        <v>54</v>
      </c>
      <c r="B40" s="91"/>
      <c r="C40"/>
      <c r="D40"/>
    </row>
    <row r="41" spans="1:4" ht="15">
      <c r="A41" s="54" t="s">
        <v>55</v>
      </c>
      <c r="B41" s="91"/>
      <c r="C41"/>
      <c r="D41"/>
    </row>
    <row r="42" spans="1:4" ht="15">
      <c r="A42" s="54" t="s">
        <v>56</v>
      </c>
      <c r="B42" s="91"/>
      <c r="C42"/>
      <c r="D42"/>
    </row>
    <row r="43" spans="1:4" ht="15">
      <c r="A43" s="69" t="s">
        <v>57</v>
      </c>
      <c r="B43" s="91"/>
      <c r="C43"/>
      <c r="D43"/>
    </row>
    <row r="44" spans="1:4" ht="15">
      <c r="A44" s="69" t="s">
        <v>58</v>
      </c>
      <c r="B44" s="91"/>
      <c r="C44"/>
      <c r="D44"/>
    </row>
    <row r="45" spans="1:4" ht="15">
      <c r="A45" s="69" t="s">
        <v>59</v>
      </c>
      <c r="B45" s="91"/>
      <c r="C45"/>
      <c r="D45"/>
    </row>
    <row r="46" spans="1:4" ht="15">
      <c r="A46" s="69" t="s">
        <v>60</v>
      </c>
      <c r="B46" s="91"/>
      <c r="C46"/>
      <c r="D46"/>
    </row>
    <row r="47" spans="1:4" ht="15">
      <c r="A47" s="69" t="s">
        <v>61</v>
      </c>
      <c r="B47" s="91"/>
      <c r="C47"/>
      <c r="D47"/>
    </row>
    <row r="48" spans="1:4" ht="15">
      <c r="A48" s="69" t="s">
        <v>62</v>
      </c>
      <c r="B48" s="91"/>
      <c r="C48"/>
      <c r="D48"/>
    </row>
    <row r="49" spans="1:6" ht="15">
      <c r="A49" s="69" t="s">
        <v>63</v>
      </c>
      <c r="B49" s="91"/>
      <c r="C49"/>
      <c r="D49"/>
    </row>
    <row r="50" spans="1:6" ht="15">
      <c r="A50" s="54" t="s">
        <v>64</v>
      </c>
      <c r="B50" s="91"/>
      <c r="C50"/>
      <c r="D50"/>
    </row>
    <row r="51" spans="1:6">
      <c r="B51" s="51"/>
    </row>
    <row r="52" spans="1:6">
      <c r="A52" s="50" t="s">
        <v>65</v>
      </c>
    </row>
    <row r="54" spans="1:6" ht="20.25">
      <c r="A54" s="63" t="s">
        <v>34</v>
      </c>
      <c r="B54" s="64" t="s">
        <v>35</v>
      </c>
      <c r="C54" s="64" t="s">
        <v>36</v>
      </c>
      <c r="D54" s="65" t="s">
        <v>66</v>
      </c>
      <c r="E54" s="65" t="s">
        <v>67</v>
      </c>
      <c r="F54" s="162" t="s">
        <v>38</v>
      </c>
    </row>
    <row r="55" spans="1:6" ht="15">
      <c r="A55" s="54" t="s">
        <v>68</v>
      </c>
      <c r="B55" s="62" t="s">
        <v>46</v>
      </c>
      <c r="C55" s="55" t="s">
        <v>69</v>
      </c>
      <c r="D55" s="82"/>
      <c r="E55" s="82"/>
      <c r="F55" s="165"/>
    </row>
    <row r="56" spans="1:6" ht="15"/>
    <row r="57" spans="1:6">
      <c r="A57" s="50" t="s">
        <v>70</v>
      </c>
    </row>
    <row r="59" spans="1:6" ht="15">
      <c r="A59" s="60" t="s">
        <v>34</v>
      </c>
      <c r="B59" s="61" t="s">
        <v>71</v>
      </c>
      <c r="C59" s="162" t="s">
        <v>38</v>
      </c>
    </row>
    <row r="60" spans="1:6" ht="15">
      <c r="A60" s="54" t="s">
        <v>72</v>
      </c>
      <c r="B60" s="91"/>
      <c r="C60" s="165"/>
    </row>
    <row r="63" spans="1:6">
      <c r="A63" s="50" t="s">
        <v>73</v>
      </c>
      <c r="B63" s="50"/>
      <c r="C63" s="56"/>
      <c r="D63" s="56"/>
      <c r="E63" s="50"/>
    </row>
    <row r="64" spans="1:6">
      <c r="A64" s="60" t="s">
        <v>34</v>
      </c>
      <c r="B64" s="61" t="s">
        <v>74</v>
      </c>
      <c r="C64"/>
    </row>
    <row r="65" spans="1:4">
      <c r="A65" s="54" t="s">
        <v>23</v>
      </c>
      <c r="B65" s="92">
        <f>'Ambtelijke locaties Leiden '!$B117</f>
        <v>0</v>
      </c>
      <c r="C65"/>
    </row>
    <row r="66" spans="1:4">
      <c r="A66" s="54" t="s">
        <v>24</v>
      </c>
      <c r="B66" s="92">
        <f>'Niet ambtelijke locaties Leiden'!$B189</f>
        <v>0</v>
      </c>
      <c r="C66"/>
    </row>
    <row r="67" spans="1:4">
      <c r="A67" s="54" t="s">
        <v>25</v>
      </c>
      <c r="B67" s="92">
        <f>DZB!$B28</f>
        <v>0</v>
      </c>
      <c r="C67"/>
    </row>
    <row r="68" spans="1:4">
      <c r="A68" s="54" t="s">
        <v>26</v>
      </c>
      <c r="B68" s="92">
        <f>Leiderdorp!$B22</f>
        <v>0</v>
      </c>
      <c r="C68"/>
    </row>
    <row r="69" spans="1:4">
      <c r="A69" s="54" t="s">
        <v>27</v>
      </c>
      <c r="B69" s="92">
        <f>Oegstgeest!$B51</f>
        <v>0</v>
      </c>
      <c r="C69"/>
    </row>
    <row r="70" spans="1:4">
      <c r="A70" s="54" t="s">
        <v>28</v>
      </c>
      <c r="B70" s="93">
        <f>Zoeterwoude!$B29</f>
        <v>0</v>
      </c>
      <c r="C70"/>
    </row>
    <row r="71" spans="1:4" ht="15">
      <c r="A71" s="54" t="s">
        <v>29</v>
      </c>
      <c r="B71" s="93">
        <f>'Holland Rijnland'!$B12</f>
        <v>0</v>
      </c>
      <c r="C71"/>
    </row>
    <row r="72" spans="1:4" ht="15">
      <c r="A72" s="54" t="s">
        <v>75</v>
      </c>
      <c r="B72" s="93">
        <f>$B$60</f>
        <v>0</v>
      </c>
      <c r="C72"/>
    </row>
    <row r="73" spans="1:4" ht="15">
      <c r="A73" s="87" t="s">
        <v>76</v>
      </c>
      <c r="B73" s="94">
        <f>SUM(B65:B72)</f>
        <v>0</v>
      </c>
      <c r="C73"/>
    </row>
    <row r="74" spans="1:4" ht="15"/>
    <row r="75" spans="1:4" ht="15"/>
    <row r="76" spans="1:4" ht="15">
      <c r="A76" s="108" t="s">
        <v>77</v>
      </c>
      <c r="B76" s="109"/>
      <c r="C76" s="109"/>
      <c r="D76" s="110"/>
    </row>
    <row r="77" spans="1:4" ht="15">
      <c r="A77" s="98"/>
      <c r="B77" s="104"/>
      <c r="C77" s="104"/>
      <c r="D77" s="105"/>
    </row>
    <row r="78" spans="1:4" ht="15">
      <c r="A78" s="99" t="s">
        <v>78</v>
      </c>
      <c r="B78" s="104"/>
      <c r="C78" s="104"/>
      <c r="D78" s="105"/>
    </row>
    <row r="79" spans="1:4" ht="15">
      <c r="A79" s="99" t="s">
        <v>79</v>
      </c>
      <c r="B79" s="104"/>
      <c r="C79" s="104"/>
      <c r="D79" s="105"/>
    </row>
    <row r="80" spans="1:4" ht="15">
      <c r="A80" s="99" t="s">
        <v>80</v>
      </c>
      <c r="B80" s="104"/>
      <c r="C80" s="104"/>
      <c r="D80" s="105"/>
    </row>
    <row r="81" spans="1:4" ht="15">
      <c r="A81" s="99" t="s">
        <v>81</v>
      </c>
      <c r="B81" s="104"/>
      <c r="C81" s="104"/>
      <c r="D81" s="105"/>
    </row>
    <row r="82" spans="1:4" ht="14.45" customHeight="1">
      <c r="A82" s="106" t="s">
        <v>82</v>
      </c>
      <c r="B82" s="100"/>
      <c r="C82" s="100"/>
      <c r="D82" s="101"/>
    </row>
    <row r="83" spans="1:4" ht="14.45" customHeight="1">
      <c r="A83" s="106"/>
      <c r="B83" s="100"/>
      <c r="C83" s="100"/>
      <c r="D83" s="101"/>
    </row>
    <row r="84" spans="1:4" ht="14.45" customHeight="1">
      <c r="A84" s="106"/>
      <c r="B84" s="100"/>
      <c r="C84" s="100"/>
      <c r="D84" s="101"/>
    </row>
    <row r="85" spans="1:4" ht="14.45" customHeight="1">
      <c r="A85" s="106"/>
      <c r="B85" s="100"/>
      <c r="C85" s="100"/>
      <c r="D85" s="101"/>
    </row>
    <row r="86" spans="1:4" ht="14.45" customHeight="1">
      <c r="A86" s="107"/>
      <c r="B86" s="102"/>
      <c r="C86" s="102"/>
      <c r="D86" s="103"/>
    </row>
    <row r="87" spans="1:4" ht="15"/>
  </sheetData>
  <sheetProtection algorithmName="SHA-512" hashValue="sM5G1HAEGwCPMFhSBLyvaYnmJNJPXkPtSf7B6fx4deb8D3PaUGlvc7N2/cryW+5ZEY6q5slWOWIOQ2h0LOnG2A==" saltValue="LE53b98FObVUuE9mxKwA7A==" spinCount="100000" sheet="1" objects="1" scenarios="1"/>
  <protectedRanges>
    <protectedRange sqref="D9" name="Bereik1"/>
    <protectedRange sqref="D19" name="Bereik2"/>
    <protectedRange sqref="D29" name="Bereik3"/>
    <protectedRange sqref="B39:B50" name="Bereik4"/>
    <protectedRange sqref="D55:E55" name="Bereik5"/>
    <protectedRange sqref="B60" name="Bereik6"/>
    <protectedRange sqref="B77:D86" name="Bereik7"/>
    <protectedRange sqref="E9" name="Bereik8"/>
    <protectedRange sqref="E29" name="Bereik9"/>
    <protectedRange sqref="C39" name="Bereik10"/>
    <protectedRange sqref="E9" name="Bereik11"/>
    <protectedRange sqref="F55" name="Bereik12"/>
    <protectedRange sqref="C60" name="Bereik13"/>
    <protectedRange sqref="E19" name="Bereik14"/>
  </protectedRanges>
  <mergeCells count="8">
    <mergeCell ref="B82:D86"/>
    <mergeCell ref="B80:D80"/>
    <mergeCell ref="A82:A86"/>
    <mergeCell ref="A76:D76"/>
    <mergeCell ref="B77:D77"/>
    <mergeCell ref="B78:D78"/>
    <mergeCell ref="B79:D79"/>
    <mergeCell ref="B81:D8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EA0A2-E198-475D-AE78-A4FBFDA35A10}">
  <dimension ref="A1:AJ117"/>
  <sheetViews>
    <sheetView topLeftCell="A100" zoomScale="81" zoomScaleNormal="81" workbookViewId="0">
      <selection activeCell="D50" sqref="D50"/>
    </sheetView>
  </sheetViews>
  <sheetFormatPr defaultColWidth="8.85546875" defaultRowHeight="10.15"/>
  <cols>
    <col min="1" max="1" width="28.5703125" style="1" customWidth="1"/>
    <col min="2" max="2" width="12.85546875" style="1" customWidth="1"/>
    <col min="3" max="3" width="9.42578125" style="1" customWidth="1"/>
    <col min="4" max="4" width="13.5703125" style="1" customWidth="1"/>
    <col min="5" max="5" width="16.42578125" style="1" customWidth="1"/>
    <col min="6" max="6" width="14.7109375" style="1" customWidth="1"/>
    <col min="7" max="7" width="4.85546875" style="1" customWidth="1"/>
    <col min="8" max="8" width="25.7109375" style="1" customWidth="1"/>
    <col min="9" max="9" width="13.28515625" style="1" customWidth="1"/>
    <col min="10" max="10" width="9.42578125" style="1" customWidth="1"/>
    <col min="11" max="11" width="15" style="1" customWidth="1"/>
    <col min="12" max="12" width="16.5703125" style="1" customWidth="1"/>
    <col min="13" max="13" width="14.7109375" style="1" customWidth="1"/>
    <col min="14" max="14" width="5.7109375" style="1" customWidth="1"/>
    <col min="15" max="15" width="22.42578125" style="1" customWidth="1"/>
    <col min="16" max="16" width="10.85546875" style="1" customWidth="1"/>
    <col min="17" max="17" width="9" style="1" customWidth="1"/>
    <col min="18" max="18" width="14.28515625" style="1" customWidth="1"/>
    <col min="19" max="19" width="15.5703125" style="1" customWidth="1"/>
    <col min="20" max="20" width="16.28515625" style="1" customWidth="1"/>
    <col min="21" max="21" width="24.140625" style="1" customWidth="1"/>
    <col min="22" max="22" width="8.85546875" style="1"/>
    <col min="23" max="23" width="15.7109375" style="1" customWidth="1"/>
    <col min="24" max="16384" width="8.85546875" style="1"/>
  </cols>
  <sheetData>
    <row r="1" spans="1:21" s="49" customFormat="1" ht="23.45">
      <c r="A1" s="48" t="s">
        <v>83</v>
      </c>
    </row>
    <row r="3" spans="1:21" ht="10.9" thickBot="1"/>
    <row r="4" spans="1:21" ht="10.5" customHeight="1">
      <c r="A4" s="113" t="s">
        <v>84</v>
      </c>
      <c r="B4" s="114"/>
      <c r="C4" s="114"/>
      <c r="D4" s="114"/>
      <c r="E4" s="114"/>
      <c r="F4" s="122"/>
      <c r="H4" s="113" t="s">
        <v>85</v>
      </c>
      <c r="I4" s="114"/>
      <c r="J4" s="114"/>
      <c r="K4" s="114"/>
      <c r="L4" s="114"/>
      <c r="M4" s="114"/>
      <c r="O4" s="113" t="s">
        <v>86</v>
      </c>
      <c r="P4" s="114"/>
      <c r="Q4" s="114"/>
      <c r="R4" s="114"/>
      <c r="S4" s="114"/>
      <c r="T4" s="114"/>
    </row>
    <row r="5" spans="1:21" ht="14.65" customHeight="1" thickBot="1">
      <c r="A5" s="115"/>
      <c r="B5" s="116"/>
      <c r="C5" s="116"/>
      <c r="D5" s="116"/>
      <c r="E5" s="116"/>
      <c r="F5" s="123"/>
      <c r="H5" s="115"/>
      <c r="I5" s="116"/>
      <c r="J5" s="116"/>
      <c r="K5" s="116"/>
      <c r="L5" s="116"/>
      <c r="M5" s="116"/>
      <c r="O5" s="115"/>
      <c r="P5" s="116"/>
      <c r="Q5" s="116"/>
      <c r="R5" s="116"/>
      <c r="S5" s="116"/>
      <c r="T5" s="116"/>
    </row>
    <row r="6" spans="1:21" ht="10.5" customHeight="1">
      <c r="A6" s="124" t="s">
        <v>34</v>
      </c>
      <c r="B6" s="2"/>
      <c r="C6" s="127" t="s">
        <v>87</v>
      </c>
      <c r="D6" s="127" t="s">
        <v>36</v>
      </c>
      <c r="E6" s="129" t="s">
        <v>37</v>
      </c>
      <c r="F6" s="129" t="s">
        <v>88</v>
      </c>
      <c r="H6" s="124" t="s">
        <v>34</v>
      </c>
      <c r="I6" s="2"/>
      <c r="J6" s="127" t="s">
        <v>87</v>
      </c>
      <c r="K6" s="127" t="s">
        <v>36</v>
      </c>
      <c r="L6" s="129" t="s">
        <v>37</v>
      </c>
      <c r="M6" s="129" t="s">
        <v>88</v>
      </c>
      <c r="O6" s="131" t="s">
        <v>34</v>
      </c>
      <c r="P6" s="132"/>
      <c r="Q6" s="127" t="s">
        <v>89</v>
      </c>
      <c r="R6" s="129" t="s">
        <v>90</v>
      </c>
      <c r="S6" s="129" t="s">
        <v>88</v>
      </c>
      <c r="T6" s="129" t="s">
        <v>91</v>
      </c>
    </row>
    <row r="7" spans="1:21" ht="14.65" customHeight="1" thickBot="1">
      <c r="A7" s="125"/>
      <c r="B7" s="3"/>
      <c r="C7" s="128"/>
      <c r="D7" s="128"/>
      <c r="E7" s="130"/>
      <c r="F7" s="130"/>
      <c r="H7" s="125"/>
      <c r="I7" s="3"/>
      <c r="J7" s="128"/>
      <c r="K7" s="128"/>
      <c r="L7" s="130"/>
      <c r="M7" s="130"/>
      <c r="O7" s="133"/>
      <c r="P7" s="134"/>
      <c r="Q7" s="128"/>
      <c r="R7" s="130"/>
      <c r="S7" s="130"/>
      <c r="T7" s="130"/>
    </row>
    <row r="8" spans="1:21" ht="10.9" thickBot="1">
      <c r="A8" s="4" t="s">
        <v>39</v>
      </c>
      <c r="B8" s="5" t="s">
        <v>40</v>
      </c>
      <c r="C8" s="6">
        <v>381</v>
      </c>
      <c r="D8" s="95">
        <v>1</v>
      </c>
      <c r="E8" s="8">
        <f>' Prijzenblad perceel 1'!$D$19</f>
        <v>0</v>
      </c>
      <c r="F8" s="8">
        <f>C8*E8</f>
        <v>0</v>
      </c>
      <c r="H8" s="4" t="s">
        <v>39</v>
      </c>
      <c r="I8" s="5" t="s">
        <v>40</v>
      </c>
      <c r="J8" s="6">
        <v>0</v>
      </c>
      <c r="K8" s="95">
        <v>1</v>
      </c>
      <c r="L8" s="8">
        <f>' Prijzenblad perceel 1'!$D$29</f>
        <v>0</v>
      </c>
      <c r="M8" s="8">
        <f>J8*L8</f>
        <v>0</v>
      </c>
      <c r="N8" s="9"/>
      <c r="O8" s="120" t="s">
        <v>92</v>
      </c>
      <c r="P8" s="121"/>
      <c r="Q8" s="73">
        <v>1</v>
      </c>
      <c r="R8" s="8">
        <f>' Prijzenblad perceel 1'!$B39</f>
        <v>0</v>
      </c>
      <c r="S8" s="71">
        <f>Q8*R8</f>
        <v>0</v>
      </c>
      <c r="T8" s="117">
        <f>SUM(S8:S10)</f>
        <v>0</v>
      </c>
    </row>
    <row r="9" spans="1:21" ht="14.65" customHeight="1" thickBot="1">
      <c r="A9" s="4" t="s">
        <v>41</v>
      </c>
      <c r="B9" s="5" t="s">
        <v>42</v>
      </c>
      <c r="C9" s="6">
        <v>0</v>
      </c>
      <c r="D9" s="95">
        <v>1.1000000000000001</v>
      </c>
      <c r="E9" s="8">
        <f>' Prijzenblad perceel 1'!$D$20</f>
        <v>0</v>
      </c>
      <c r="F9" s="8">
        <f t="shared" ref="F9:F13" si="0">C9*E9</f>
        <v>0</v>
      </c>
      <c r="H9" s="4" t="s">
        <v>41</v>
      </c>
      <c r="I9" s="5" t="s">
        <v>42</v>
      </c>
      <c r="J9" s="6">
        <v>0</v>
      </c>
      <c r="K9" s="95">
        <v>1.1000000000000001</v>
      </c>
      <c r="L9" s="8">
        <f>' Prijzenblad perceel 1'!$D$30</f>
        <v>0</v>
      </c>
      <c r="M9" s="8">
        <f t="shared" ref="M9:M13" si="1">J9*L9</f>
        <v>0</v>
      </c>
      <c r="N9" s="10"/>
      <c r="O9" s="120" t="s">
        <v>93</v>
      </c>
      <c r="P9" s="121"/>
      <c r="Q9" s="73">
        <v>1</v>
      </c>
      <c r="R9" s="8">
        <f>' Prijzenblad perceel 1'!$B42</f>
        <v>0</v>
      </c>
      <c r="S9" s="71">
        <f t="shared" ref="S9:S10" si="2">Q9*R9</f>
        <v>0</v>
      </c>
      <c r="T9" s="118"/>
    </row>
    <row r="10" spans="1:21" ht="14.65" customHeight="1" thickBot="1">
      <c r="A10" s="4" t="s">
        <v>43</v>
      </c>
      <c r="B10" s="5" t="s">
        <v>44</v>
      </c>
      <c r="C10" s="6">
        <v>127</v>
      </c>
      <c r="D10" s="95">
        <v>1.2</v>
      </c>
      <c r="E10" s="8">
        <f>' Prijzenblad perceel 1'!$D$21</f>
        <v>0</v>
      </c>
      <c r="F10" s="8">
        <f t="shared" si="0"/>
        <v>0</v>
      </c>
      <c r="H10" s="4" t="s">
        <v>43</v>
      </c>
      <c r="I10" s="5" t="s">
        <v>44</v>
      </c>
      <c r="J10" s="6">
        <v>255</v>
      </c>
      <c r="K10" s="95">
        <v>1.2</v>
      </c>
      <c r="L10" s="8">
        <f>' Prijzenblad perceel 1'!$D$31</f>
        <v>0</v>
      </c>
      <c r="M10" s="8">
        <f t="shared" si="1"/>
        <v>0</v>
      </c>
      <c r="N10" s="10"/>
      <c r="O10" s="120" t="s">
        <v>94</v>
      </c>
      <c r="P10" s="121"/>
      <c r="Q10" s="73">
        <v>1</v>
      </c>
      <c r="R10" s="8">
        <f>' Prijzenblad perceel 1'!$B50</f>
        <v>0</v>
      </c>
      <c r="S10" s="71">
        <f t="shared" si="2"/>
        <v>0</v>
      </c>
      <c r="T10" s="119"/>
    </row>
    <row r="11" spans="1:21" ht="26.25" customHeight="1" thickBot="1">
      <c r="A11" s="4" t="s">
        <v>45</v>
      </c>
      <c r="B11" s="5" t="s">
        <v>46</v>
      </c>
      <c r="C11" s="6">
        <v>0</v>
      </c>
      <c r="D11" s="95">
        <v>1.35</v>
      </c>
      <c r="E11" s="8">
        <f>' Prijzenblad perceel 1'!$D$22</f>
        <v>0</v>
      </c>
      <c r="F11" s="8">
        <f t="shared" si="0"/>
        <v>0</v>
      </c>
      <c r="H11" s="4" t="s">
        <v>45</v>
      </c>
      <c r="I11" s="5" t="s">
        <v>46</v>
      </c>
      <c r="J11" s="6">
        <v>101</v>
      </c>
      <c r="K11" s="95">
        <v>1.35</v>
      </c>
      <c r="L11" s="8">
        <f>' Prijzenblad perceel 1'!$D$32</f>
        <v>0</v>
      </c>
      <c r="M11" s="8">
        <f t="shared" si="1"/>
        <v>0</v>
      </c>
      <c r="N11" s="10"/>
      <c r="O11" s="120" t="s">
        <v>95</v>
      </c>
      <c r="P11" s="121"/>
      <c r="Q11" s="73" t="s">
        <v>96</v>
      </c>
      <c r="R11" s="74" t="s">
        <v>97</v>
      </c>
      <c r="S11" s="75" t="s">
        <v>98</v>
      </c>
      <c r="T11" s="75" t="s">
        <v>98</v>
      </c>
      <c r="U11" s="11"/>
    </row>
    <row r="12" spans="1:21" ht="10.9" thickBot="1">
      <c r="A12" s="4" t="s">
        <v>47</v>
      </c>
      <c r="B12" s="5" t="s">
        <v>46</v>
      </c>
      <c r="C12" s="6">
        <v>0</v>
      </c>
      <c r="D12" s="95">
        <v>1.5</v>
      </c>
      <c r="E12" s="8">
        <f>' Prijzenblad perceel 1'!$D$23</f>
        <v>0</v>
      </c>
      <c r="F12" s="8">
        <f t="shared" si="0"/>
        <v>0</v>
      </c>
      <c r="H12" s="4" t="s">
        <v>47</v>
      </c>
      <c r="I12" s="5" t="s">
        <v>46</v>
      </c>
      <c r="J12" s="6">
        <v>6</v>
      </c>
      <c r="K12" s="95">
        <v>1.5</v>
      </c>
      <c r="L12" s="8">
        <f>' Prijzenblad perceel 1'!$D$33</f>
        <v>0</v>
      </c>
      <c r="M12" s="8">
        <f t="shared" si="1"/>
        <v>0</v>
      </c>
      <c r="N12" s="11"/>
      <c r="O12" s="11"/>
      <c r="P12" s="11"/>
      <c r="Q12" s="10"/>
      <c r="R12" s="10"/>
      <c r="S12" s="10"/>
      <c r="T12" s="11"/>
      <c r="U12" s="10"/>
    </row>
    <row r="13" spans="1:21" ht="10.9" thickBot="1">
      <c r="A13" s="4" t="s">
        <v>48</v>
      </c>
      <c r="B13" s="5" t="s">
        <v>46</v>
      </c>
      <c r="C13" s="6">
        <v>0</v>
      </c>
      <c r="D13" s="95">
        <v>1.5</v>
      </c>
      <c r="E13" s="8">
        <f>' Prijzenblad perceel 1'!$D$24</f>
        <v>0</v>
      </c>
      <c r="F13" s="8">
        <f t="shared" si="0"/>
        <v>0</v>
      </c>
      <c r="H13" s="4" t="s">
        <v>48</v>
      </c>
      <c r="I13" s="5" t="s">
        <v>46</v>
      </c>
      <c r="J13" s="6">
        <v>2</v>
      </c>
      <c r="K13" s="95">
        <v>1.5</v>
      </c>
      <c r="L13" s="8">
        <f>' Prijzenblad perceel 1'!$D$34</f>
        <v>0</v>
      </c>
      <c r="M13" s="8">
        <f t="shared" si="1"/>
        <v>0</v>
      </c>
      <c r="N13" s="11"/>
      <c r="O13" s="11"/>
      <c r="P13" s="11"/>
      <c r="Q13" s="11"/>
      <c r="R13" s="11"/>
      <c r="S13" s="11"/>
      <c r="T13" s="10"/>
      <c r="U13" s="10"/>
    </row>
    <row r="14" spans="1:21">
      <c r="A14" s="12" t="s">
        <v>99</v>
      </c>
      <c r="B14" s="12"/>
      <c r="C14" s="13">
        <f>SUM(C8:C13)</f>
        <v>508</v>
      </c>
      <c r="D14" s="6"/>
      <c r="E14" s="14"/>
      <c r="F14" s="14">
        <f>SUM(F8:F13)</f>
        <v>0</v>
      </c>
      <c r="H14" s="12" t="s">
        <v>99</v>
      </c>
      <c r="I14" s="12"/>
      <c r="J14" s="13">
        <f>SUM(J8:J13)</f>
        <v>364</v>
      </c>
      <c r="K14" s="6"/>
      <c r="L14" s="14"/>
      <c r="M14" s="14">
        <f>SUM(M8:M13)</f>
        <v>0</v>
      </c>
      <c r="N14" s="11"/>
      <c r="O14" s="11"/>
      <c r="P14" s="11"/>
      <c r="Q14" s="11"/>
      <c r="R14" s="11"/>
      <c r="S14" s="11"/>
      <c r="T14" s="10"/>
      <c r="U14" s="11"/>
    </row>
    <row r="15" spans="1:21" ht="10.15" customHeight="1">
      <c r="A15" s="126" t="s">
        <v>100</v>
      </c>
      <c r="B15" s="126"/>
      <c r="C15" s="126"/>
      <c r="D15" s="126"/>
      <c r="E15" s="126"/>
      <c r="F15" s="126"/>
      <c r="H15" s="126" t="s">
        <v>100</v>
      </c>
      <c r="I15" s="126"/>
      <c r="J15" s="126"/>
      <c r="K15" s="126"/>
      <c r="L15" s="126"/>
      <c r="M15" s="126"/>
    </row>
    <row r="16" spans="1:21" ht="10.15" customHeight="1">
      <c r="A16" s="112" t="s">
        <v>101</v>
      </c>
      <c r="B16" s="112"/>
      <c r="C16" s="112"/>
      <c r="D16" s="112"/>
      <c r="E16" s="40"/>
      <c r="F16" s="40"/>
      <c r="H16" s="112" t="s">
        <v>102</v>
      </c>
      <c r="I16" s="112"/>
      <c r="J16" s="38"/>
      <c r="K16" s="39"/>
      <c r="L16" s="40"/>
      <c r="M16" s="40"/>
    </row>
    <row r="17" spans="1:20" ht="10.15" customHeight="1">
      <c r="A17" s="112" t="s">
        <v>103</v>
      </c>
      <c r="B17" s="112"/>
      <c r="C17" s="112"/>
      <c r="D17" s="39"/>
      <c r="E17" s="40"/>
      <c r="F17" s="40"/>
    </row>
    <row r="18" spans="1:20" ht="10.9" thickBot="1"/>
    <row r="19" spans="1:20" ht="14.45" customHeight="1">
      <c r="A19" s="113" t="s">
        <v>104</v>
      </c>
      <c r="B19" s="114"/>
      <c r="C19" s="114"/>
      <c r="D19" s="114"/>
      <c r="E19" s="114"/>
      <c r="F19" s="122"/>
      <c r="H19" s="113" t="s">
        <v>105</v>
      </c>
      <c r="I19" s="114"/>
      <c r="J19" s="114"/>
      <c r="K19" s="114"/>
      <c r="L19" s="114"/>
      <c r="M19" s="114"/>
      <c r="O19" s="113" t="s">
        <v>106</v>
      </c>
      <c r="P19" s="114"/>
      <c r="Q19" s="114"/>
      <c r="R19" s="114"/>
      <c r="S19" s="114"/>
      <c r="T19" s="114"/>
    </row>
    <row r="20" spans="1:20" ht="14.65" customHeight="1" thickBot="1">
      <c r="A20" s="115"/>
      <c r="B20" s="116"/>
      <c r="C20" s="116"/>
      <c r="D20" s="116"/>
      <c r="E20" s="116"/>
      <c r="F20" s="123"/>
      <c r="H20" s="115"/>
      <c r="I20" s="116"/>
      <c r="J20" s="116"/>
      <c r="K20" s="116"/>
      <c r="L20" s="116"/>
      <c r="M20" s="116"/>
      <c r="O20" s="115"/>
      <c r="P20" s="116"/>
      <c r="Q20" s="116"/>
      <c r="R20" s="116"/>
      <c r="S20" s="116"/>
      <c r="T20" s="116"/>
    </row>
    <row r="21" spans="1:20" ht="10.5" customHeight="1">
      <c r="A21" s="124" t="s">
        <v>34</v>
      </c>
      <c r="B21" s="2"/>
      <c r="C21" s="127" t="s">
        <v>87</v>
      </c>
      <c r="D21" s="127" t="s">
        <v>36</v>
      </c>
      <c r="E21" s="129" t="s">
        <v>37</v>
      </c>
      <c r="F21" s="129" t="s">
        <v>88</v>
      </c>
      <c r="H21" s="124" t="s">
        <v>34</v>
      </c>
      <c r="I21" s="2"/>
      <c r="J21" s="127" t="s">
        <v>87</v>
      </c>
      <c r="K21" s="127" t="s">
        <v>36</v>
      </c>
      <c r="L21" s="129" t="s">
        <v>37</v>
      </c>
      <c r="M21" s="129" t="s">
        <v>88</v>
      </c>
      <c r="O21" s="131" t="s">
        <v>34</v>
      </c>
      <c r="P21" s="132"/>
      <c r="Q21" s="127" t="s">
        <v>89</v>
      </c>
      <c r="R21" s="129" t="s">
        <v>90</v>
      </c>
      <c r="S21" s="129" t="s">
        <v>88</v>
      </c>
      <c r="T21" s="129" t="s">
        <v>91</v>
      </c>
    </row>
    <row r="22" spans="1:20" ht="14.65" customHeight="1" thickBot="1">
      <c r="A22" s="125"/>
      <c r="B22" s="3"/>
      <c r="C22" s="128"/>
      <c r="D22" s="128"/>
      <c r="E22" s="130"/>
      <c r="F22" s="130"/>
      <c r="H22" s="125"/>
      <c r="I22" s="3"/>
      <c r="J22" s="128"/>
      <c r="K22" s="128"/>
      <c r="L22" s="130"/>
      <c r="M22" s="130"/>
      <c r="O22" s="133"/>
      <c r="P22" s="134"/>
      <c r="Q22" s="128"/>
      <c r="R22" s="130"/>
      <c r="S22" s="130"/>
      <c r="T22" s="130"/>
    </row>
    <row r="23" spans="1:20" ht="11.25">
      <c r="A23" s="4" t="s">
        <v>39</v>
      </c>
      <c r="B23" s="5" t="s">
        <v>40</v>
      </c>
      <c r="C23" s="6">
        <v>329</v>
      </c>
      <c r="D23" s="95">
        <v>1</v>
      </c>
      <c r="E23" s="8">
        <f>' Prijzenblad perceel 1'!$D$9</f>
        <v>0</v>
      </c>
      <c r="F23" s="8">
        <f>C23*E23</f>
        <v>0</v>
      </c>
      <c r="H23" s="4" t="s">
        <v>39</v>
      </c>
      <c r="I23" s="5" t="s">
        <v>40</v>
      </c>
      <c r="J23" s="6">
        <v>0</v>
      </c>
      <c r="K23" s="95">
        <v>1</v>
      </c>
      <c r="L23" s="8">
        <f>' Prijzenblad perceel 1'!$D$29</f>
        <v>0</v>
      </c>
      <c r="M23" s="8">
        <f>J23*L23</f>
        <v>0</v>
      </c>
      <c r="N23" s="9"/>
      <c r="O23" s="120" t="s">
        <v>92</v>
      </c>
      <c r="P23" s="121"/>
      <c r="Q23" s="73">
        <v>1</v>
      </c>
      <c r="R23" s="77">
        <f>' Prijzenblad perceel 1'!$B39</f>
        <v>0</v>
      </c>
      <c r="S23" s="71">
        <f>Q23*R23</f>
        <v>0</v>
      </c>
      <c r="T23" s="117">
        <f>SUM(S23:S25)</f>
        <v>0</v>
      </c>
    </row>
    <row r="24" spans="1:20" ht="12" customHeight="1" thickBot="1">
      <c r="A24" s="4" t="s">
        <v>41</v>
      </c>
      <c r="B24" s="5" t="s">
        <v>42</v>
      </c>
      <c r="C24" s="6">
        <v>589</v>
      </c>
      <c r="D24" s="95">
        <v>1.1000000000000001</v>
      </c>
      <c r="E24" s="8">
        <f>' Prijzenblad perceel 1'!$D$10</f>
        <v>0</v>
      </c>
      <c r="F24" s="8">
        <f t="shared" ref="F24:F28" si="3">C24*E24</f>
        <v>0</v>
      </c>
      <c r="H24" s="4" t="s">
        <v>41</v>
      </c>
      <c r="I24" s="5" t="s">
        <v>42</v>
      </c>
      <c r="J24" s="6">
        <v>0</v>
      </c>
      <c r="K24" s="95">
        <v>1.1000000000000001</v>
      </c>
      <c r="L24" s="8">
        <f>' Prijzenblad perceel 1'!$D$30</f>
        <v>0</v>
      </c>
      <c r="M24" s="8">
        <f t="shared" ref="M24:M28" si="4">J24*L24</f>
        <v>0</v>
      </c>
      <c r="N24" s="10"/>
      <c r="O24" s="120" t="s">
        <v>93</v>
      </c>
      <c r="P24" s="121"/>
      <c r="Q24" s="73">
        <v>1</v>
      </c>
      <c r="R24" s="77">
        <f>' Prijzenblad perceel 1'!$B42</f>
        <v>0</v>
      </c>
      <c r="S24" s="71">
        <f t="shared" ref="S24:S25" si="5">Q24*R24</f>
        <v>0</v>
      </c>
      <c r="T24" s="118"/>
    </row>
    <row r="25" spans="1:20" ht="14.65" customHeight="1" thickBot="1">
      <c r="A25" s="4" t="s">
        <v>43</v>
      </c>
      <c r="B25" s="5" t="s">
        <v>44</v>
      </c>
      <c r="C25" s="6">
        <v>190.5</v>
      </c>
      <c r="D25" s="95">
        <v>1.2</v>
      </c>
      <c r="E25" s="8">
        <f>' Prijzenblad perceel 1'!$D$11</f>
        <v>0</v>
      </c>
      <c r="F25" s="8">
        <f t="shared" si="3"/>
        <v>0</v>
      </c>
      <c r="H25" s="4" t="s">
        <v>43</v>
      </c>
      <c r="I25" s="5" t="s">
        <v>44</v>
      </c>
      <c r="J25" s="6">
        <v>510</v>
      </c>
      <c r="K25" s="95">
        <v>1.2</v>
      </c>
      <c r="L25" s="8">
        <f>' Prijzenblad perceel 1'!$D$31</f>
        <v>0</v>
      </c>
      <c r="M25" s="8">
        <f t="shared" si="4"/>
        <v>0</v>
      </c>
      <c r="N25" s="10"/>
      <c r="O25" s="120" t="s">
        <v>94</v>
      </c>
      <c r="P25" s="121"/>
      <c r="Q25" s="73">
        <v>1</v>
      </c>
      <c r="R25" s="70">
        <f>' Prijzenblad perceel 1'!$B50</f>
        <v>0</v>
      </c>
      <c r="S25" s="71">
        <f t="shared" si="5"/>
        <v>0</v>
      </c>
      <c r="T25" s="119"/>
    </row>
    <row r="26" spans="1:20" ht="28.9" customHeight="1" thickBot="1">
      <c r="A26" s="4" t="s">
        <v>45</v>
      </c>
      <c r="B26" s="5" t="s">
        <v>46</v>
      </c>
      <c r="C26" s="6">
        <v>878.25</v>
      </c>
      <c r="D26" s="95">
        <v>1.35</v>
      </c>
      <c r="E26" s="8">
        <f>' Prijzenblad perceel 1'!$D$12</f>
        <v>0</v>
      </c>
      <c r="F26" s="8">
        <f t="shared" si="3"/>
        <v>0</v>
      </c>
      <c r="H26" s="4" t="s">
        <v>45</v>
      </c>
      <c r="I26" s="5" t="s">
        <v>46</v>
      </c>
      <c r="J26" s="6">
        <v>202</v>
      </c>
      <c r="K26" s="95">
        <v>1.35</v>
      </c>
      <c r="L26" s="8">
        <f>' Prijzenblad perceel 1'!$D$32</f>
        <v>0</v>
      </c>
      <c r="M26" s="8">
        <f t="shared" si="4"/>
        <v>0</v>
      </c>
      <c r="N26" s="10"/>
      <c r="O26" s="120" t="s">
        <v>95</v>
      </c>
      <c r="P26" s="121"/>
      <c r="Q26" s="73" t="s">
        <v>96</v>
      </c>
      <c r="R26" s="74" t="s">
        <v>97</v>
      </c>
      <c r="S26" s="75" t="s">
        <v>98</v>
      </c>
      <c r="T26" s="75" t="s">
        <v>98</v>
      </c>
    </row>
    <row r="27" spans="1:20" ht="10.9" thickBot="1">
      <c r="A27" s="4" t="s">
        <v>47</v>
      </c>
      <c r="B27" s="5" t="s">
        <v>46</v>
      </c>
      <c r="C27" s="6">
        <v>0</v>
      </c>
      <c r="D27" s="95">
        <v>1.5</v>
      </c>
      <c r="E27" s="8">
        <f>' Prijzenblad perceel 1'!$D$13</f>
        <v>0</v>
      </c>
      <c r="F27" s="8">
        <f t="shared" si="3"/>
        <v>0</v>
      </c>
      <c r="H27" s="4" t="s">
        <v>47</v>
      </c>
      <c r="I27" s="5" t="s">
        <v>46</v>
      </c>
      <c r="J27" s="6">
        <v>12</v>
      </c>
      <c r="K27" s="95">
        <v>1.5</v>
      </c>
      <c r="L27" s="8">
        <f>' Prijzenblad perceel 1'!$D$33</f>
        <v>0</v>
      </c>
      <c r="M27" s="8">
        <f t="shared" si="4"/>
        <v>0</v>
      </c>
      <c r="N27" s="11"/>
    </row>
    <row r="28" spans="1:20" ht="10.9" thickBot="1">
      <c r="A28" s="4" t="s">
        <v>48</v>
      </c>
      <c r="B28" s="5" t="s">
        <v>46</v>
      </c>
      <c r="C28" s="6">
        <v>0</v>
      </c>
      <c r="D28" s="95">
        <v>1.5</v>
      </c>
      <c r="E28" s="8">
        <f>' Prijzenblad perceel 1'!$D$14</f>
        <v>0</v>
      </c>
      <c r="F28" s="8">
        <f t="shared" si="3"/>
        <v>0</v>
      </c>
      <c r="H28" s="4" t="s">
        <v>48</v>
      </c>
      <c r="I28" s="5" t="s">
        <v>46</v>
      </c>
      <c r="J28" s="6">
        <v>4</v>
      </c>
      <c r="K28" s="95">
        <v>1.5</v>
      </c>
      <c r="L28" s="8">
        <f>' Prijzenblad perceel 1'!$D$34</f>
        <v>0</v>
      </c>
      <c r="M28" s="8">
        <f t="shared" si="4"/>
        <v>0</v>
      </c>
      <c r="N28" s="11"/>
    </row>
    <row r="29" spans="1:20">
      <c r="A29" s="12" t="s">
        <v>99</v>
      </c>
      <c r="B29" s="12"/>
      <c r="C29" s="13">
        <f>SUM(C23:C28)</f>
        <v>1986.75</v>
      </c>
      <c r="D29" s="6"/>
      <c r="E29" s="14"/>
      <c r="F29" s="14">
        <f>SUM(F23:F28)</f>
        <v>0</v>
      </c>
      <c r="H29" s="12" t="s">
        <v>99</v>
      </c>
      <c r="I29" s="12"/>
      <c r="J29" s="13">
        <f>SUM(J23:J28)</f>
        <v>728</v>
      </c>
      <c r="K29" s="6"/>
      <c r="L29" s="14"/>
      <c r="M29" s="14">
        <f>SUM(M23:M28)</f>
        <v>0</v>
      </c>
      <c r="N29" s="11"/>
    </row>
    <row r="30" spans="1:20" ht="10.15" customHeight="1">
      <c r="A30" s="126" t="s">
        <v>107</v>
      </c>
      <c r="B30" s="126"/>
      <c r="C30" s="126"/>
      <c r="D30" s="126"/>
      <c r="E30" s="126"/>
      <c r="F30" s="126"/>
      <c r="H30" s="126" t="s">
        <v>107</v>
      </c>
      <c r="I30" s="126"/>
      <c r="J30" s="126"/>
      <c r="K30" s="126"/>
      <c r="L30" s="126"/>
      <c r="M30" s="126"/>
    </row>
    <row r="31" spans="1:20" ht="10.15" customHeight="1">
      <c r="A31" s="112" t="s">
        <v>108</v>
      </c>
      <c r="B31" s="112"/>
      <c r="C31" s="112"/>
      <c r="D31" s="112"/>
      <c r="E31" s="112"/>
      <c r="F31" s="112"/>
      <c r="H31" s="112" t="s">
        <v>109</v>
      </c>
      <c r="I31" s="112"/>
      <c r="J31" s="41"/>
      <c r="K31" s="41"/>
      <c r="L31" s="41"/>
      <c r="M31" s="41"/>
    </row>
    <row r="32" spans="1:20" ht="10.15" customHeight="1">
      <c r="A32" s="112" t="s">
        <v>110</v>
      </c>
      <c r="B32" s="112"/>
      <c r="C32" s="112"/>
      <c r="D32" s="112"/>
      <c r="E32" s="112"/>
      <c r="F32" s="112"/>
    </row>
    <row r="33" spans="1:13" ht="10.15" customHeight="1">
      <c r="A33" s="112" t="s">
        <v>111</v>
      </c>
      <c r="B33" s="112"/>
      <c r="C33" s="112"/>
      <c r="D33" s="112"/>
      <c r="E33" s="112"/>
      <c r="F33" s="40"/>
    </row>
    <row r="34" spans="1:13" ht="10.15" customHeight="1">
      <c r="A34" s="140" t="s">
        <v>112</v>
      </c>
      <c r="B34" s="140"/>
      <c r="C34" s="140"/>
      <c r="D34" s="140"/>
      <c r="E34" s="140"/>
      <c r="F34" s="140"/>
    </row>
    <row r="35" spans="1:13" ht="10.15" customHeight="1">
      <c r="A35" s="111" t="s">
        <v>113</v>
      </c>
      <c r="B35" s="111"/>
      <c r="C35" s="111"/>
      <c r="D35" s="111"/>
      <c r="E35" s="111"/>
      <c r="F35" s="111"/>
    </row>
    <row r="36" spans="1:13" ht="11.25"/>
    <row r="37" spans="1:13" ht="10.5" customHeight="1">
      <c r="A37" s="113" t="s">
        <v>114</v>
      </c>
      <c r="B37" s="114"/>
      <c r="C37" s="114"/>
      <c r="D37" s="114"/>
      <c r="E37" s="114"/>
      <c r="F37" s="114"/>
      <c r="G37" s="46"/>
    </row>
    <row r="38" spans="1:13" ht="14.65" customHeight="1" thickBot="1">
      <c r="A38" s="115"/>
      <c r="B38" s="116"/>
      <c r="C38" s="116"/>
      <c r="D38" s="116"/>
      <c r="E38" s="116"/>
      <c r="F38" s="116"/>
      <c r="G38" s="47"/>
    </row>
    <row r="39" spans="1:13" ht="10.5" customHeight="1">
      <c r="A39" s="131" t="s">
        <v>34</v>
      </c>
      <c r="B39" s="132"/>
      <c r="C39" s="127" t="s">
        <v>89</v>
      </c>
      <c r="D39" s="129" t="s">
        <v>90</v>
      </c>
      <c r="E39" s="129" t="s">
        <v>88</v>
      </c>
      <c r="F39" s="129" t="s">
        <v>91</v>
      </c>
      <c r="G39" s="138"/>
    </row>
    <row r="40" spans="1:13" ht="10.9" thickBot="1">
      <c r="A40" s="133"/>
      <c r="B40" s="134"/>
      <c r="C40" s="128"/>
      <c r="D40" s="130"/>
      <c r="E40" s="130"/>
      <c r="F40" s="130"/>
      <c r="G40" s="139"/>
    </row>
    <row r="41" spans="1:13" ht="10.9" thickBot="1">
      <c r="A41" s="120" t="s">
        <v>115</v>
      </c>
      <c r="B41" s="121"/>
      <c r="C41" s="18" t="s">
        <v>116</v>
      </c>
      <c r="D41" s="18" t="s">
        <v>116</v>
      </c>
      <c r="E41" s="18" t="s">
        <v>116</v>
      </c>
      <c r="F41" s="18" t="s">
        <v>116</v>
      </c>
    </row>
    <row r="42" spans="1:13" ht="10.9" thickBot="1">
      <c r="A42" s="120" t="s">
        <v>94</v>
      </c>
      <c r="B42" s="121"/>
      <c r="C42" s="73">
        <v>1</v>
      </c>
      <c r="D42" s="71">
        <f>' Prijzenblad perceel 1'!$B$50</f>
        <v>0</v>
      </c>
      <c r="E42" s="78">
        <f>C42*D42</f>
        <v>0</v>
      </c>
      <c r="F42" s="80">
        <f>E42</f>
        <v>0</v>
      </c>
    </row>
    <row r="43" spans="1:13" ht="21" thickBot="1">
      <c r="A43" s="120" t="s">
        <v>95</v>
      </c>
      <c r="B43" s="121"/>
      <c r="C43" s="74" t="s">
        <v>96</v>
      </c>
      <c r="D43" s="74" t="s">
        <v>97</v>
      </c>
      <c r="E43" s="75" t="s">
        <v>98</v>
      </c>
      <c r="F43" s="75" t="s">
        <v>98</v>
      </c>
    </row>
    <row r="44" spans="1:13" ht="10.9" thickBot="1"/>
    <row r="45" spans="1:13" ht="10.15" customHeight="1">
      <c r="A45" s="113" t="s">
        <v>117</v>
      </c>
      <c r="B45" s="114"/>
      <c r="C45" s="114"/>
      <c r="D45" s="114"/>
      <c r="E45" s="114"/>
      <c r="F45" s="122"/>
      <c r="H45" s="113" t="s">
        <v>118</v>
      </c>
      <c r="I45" s="114"/>
      <c r="J45" s="114"/>
      <c r="K45" s="114"/>
      <c r="L45" s="114"/>
      <c r="M45" s="114"/>
    </row>
    <row r="46" spans="1:13" ht="14.65" customHeight="1" thickBot="1">
      <c r="A46" s="115"/>
      <c r="B46" s="116"/>
      <c r="C46" s="116"/>
      <c r="D46" s="116"/>
      <c r="E46" s="116"/>
      <c r="F46" s="123"/>
      <c r="H46" s="115"/>
      <c r="I46" s="116"/>
      <c r="J46" s="116"/>
      <c r="K46" s="116"/>
      <c r="L46" s="116"/>
      <c r="M46" s="116"/>
    </row>
    <row r="47" spans="1:13" ht="10.5" customHeight="1">
      <c r="A47" s="124" t="s">
        <v>34</v>
      </c>
      <c r="B47" s="2"/>
      <c r="C47" s="127" t="s">
        <v>87</v>
      </c>
      <c r="D47" s="127" t="s">
        <v>36</v>
      </c>
      <c r="E47" s="129" t="s">
        <v>37</v>
      </c>
      <c r="F47" s="129" t="s">
        <v>88</v>
      </c>
      <c r="H47" s="131" t="s">
        <v>34</v>
      </c>
      <c r="I47" s="132"/>
      <c r="J47" s="127" t="s">
        <v>89</v>
      </c>
      <c r="K47" s="129" t="s">
        <v>90</v>
      </c>
      <c r="L47" s="129" t="s">
        <v>88</v>
      </c>
      <c r="M47" s="129" t="s">
        <v>91</v>
      </c>
    </row>
    <row r="48" spans="1:13" ht="10.9" thickBot="1">
      <c r="A48" s="125"/>
      <c r="B48" s="3"/>
      <c r="C48" s="128"/>
      <c r="D48" s="128"/>
      <c r="E48" s="130"/>
      <c r="F48" s="130"/>
      <c r="H48" s="133"/>
      <c r="I48" s="134"/>
      <c r="J48" s="128"/>
      <c r="K48" s="130"/>
      <c r="L48" s="130"/>
      <c r="M48" s="130"/>
    </row>
    <row r="49" spans="1:36" ht="10.9" thickBot="1">
      <c r="A49" s="4" t="s">
        <v>39</v>
      </c>
      <c r="B49" s="5" t="s">
        <v>40</v>
      </c>
      <c r="C49" s="6">
        <v>6858</v>
      </c>
      <c r="D49" s="95">
        <v>1</v>
      </c>
      <c r="E49" s="8">
        <f>' Prijzenblad perceel 1'!$D$9</f>
        <v>0</v>
      </c>
      <c r="F49" s="8">
        <f>C49*E49</f>
        <v>0</v>
      </c>
      <c r="H49" s="120" t="s">
        <v>119</v>
      </c>
      <c r="I49" s="121"/>
      <c r="J49" s="73">
        <v>1</v>
      </c>
      <c r="K49" s="68">
        <f>' Prijzenblad perceel 1'!$B$41</f>
        <v>0</v>
      </c>
      <c r="L49" s="71">
        <f>J49*K49</f>
        <v>0</v>
      </c>
      <c r="M49" s="135">
        <f>SUM(L49:L54)</f>
        <v>0</v>
      </c>
    </row>
    <row r="50" spans="1:36" ht="14.65" customHeight="1" thickBot="1">
      <c r="A50" s="4" t="s">
        <v>41</v>
      </c>
      <c r="B50" s="5" t="s">
        <v>42</v>
      </c>
      <c r="C50" s="6">
        <v>758</v>
      </c>
      <c r="D50" s="95">
        <v>1.1000000000000001</v>
      </c>
      <c r="E50" s="8">
        <f>' Prijzenblad perceel 1'!$D$10</f>
        <v>0</v>
      </c>
      <c r="F50" s="8">
        <f t="shared" ref="F50:F54" si="6">C50*E50</f>
        <v>0</v>
      </c>
      <c r="H50" s="120" t="s">
        <v>93</v>
      </c>
      <c r="I50" s="121"/>
      <c r="J50" s="73">
        <v>1</v>
      </c>
      <c r="K50" s="68">
        <f>' Prijzenblad perceel 1'!$B$42</f>
        <v>0</v>
      </c>
      <c r="L50" s="71">
        <f t="shared" ref="L50:L54" si="7">J50*K50</f>
        <v>0</v>
      </c>
      <c r="M50" s="136"/>
    </row>
    <row r="51" spans="1:36" ht="14.65" customHeight="1" thickBot="1">
      <c r="A51" s="4" t="s">
        <v>43</v>
      </c>
      <c r="B51" s="5" t="s">
        <v>44</v>
      </c>
      <c r="C51" s="6">
        <v>0</v>
      </c>
      <c r="D51" s="95">
        <v>1.2</v>
      </c>
      <c r="E51" s="8">
        <f>' Prijzenblad perceel 1'!$D$11</f>
        <v>0</v>
      </c>
      <c r="F51" s="8">
        <f t="shared" si="6"/>
        <v>0</v>
      </c>
      <c r="H51" s="141" t="s">
        <v>62</v>
      </c>
      <c r="I51" s="142"/>
      <c r="J51" s="73">
        <v>1</v>
      </c>
      <c r="K51" s="68">
        <f>' Prijzenblad perceel 1'!$B$48</f>
        <v>0</v>
      </c>
      <c r="L51" s="71">
        <f t="shared" si="7"/>
        <v>0</v>
      </c>
      <c r="M51" s="136"/>
    </row>
    <row r="52" spans="1:36" ht="14.65" customHeight="1" thickBot="1">
      <c r="A52" s="4" t="s">
        <v>45</v>
      </c>
      <c r="B52" s="5" t="s">
        <v>46</v>
      </c>
      <c r="C52" s="6">
        <v>520</v>
      </c>
      <c r="D52" s="95">
        <v>1.35</v>
      </c>
      <c r="E52" s="8">
        <f>' Prijzenblad perceel 1'!$D$12</f>
        <v>0</v>
      </c>
      <c r="F52" s="8">
        <f t="shared" si="6"/>
        <v>0</v>
      </c>
      <c r="H52" s="66" t="s">
        <v>57</v>
      </c>
      <c r="I52" s="67"/>
      <c r="J52" s="73">
        <v>1</v>
      </c>
      <c r="K52" s="68">
        <f>' Prijzenblad perceel 1'!$B$43</f>
        <v>0</v>
      </c>
      <c r="L52" s="71">
        <f t="shared" si="7"/>
        <v>0</v>
      </c>
      <c r="M52" s="136"/>
    </row>
    <row r="53" spans="1:36" ht="14.65" customHeight="1" thickBot="1">
      <c r="A53" s="4" t="s">
        <v>47</v>
      </c>
      <c r="B53" s="5" t="s">
        <v>46</v>
      </c>
      <c r="C53" s="6">
        <v>0</v>
      </c>
      <c r="D53" s="95">
        <v>1.5</v>
      </c>
      <c r="E53" s="8">
        <f>' Prijzenblad perceel 1'!$D$13</f>
        <v>0</v>
      </c>
      <c r="F53" s="8">
        <f t="shared" si="6"/>
        <v>0</v>
      </c>
      <c r="H53" s="66" t="s">
        <v>59</v>
      </c>
      <c r="I53" s="67"/>
      <c r="J53" s="73">
        <v>1</v>
      </c>
      <c r="K53" s="68">
        <f>' Prijzenblad perceel 1'!$B$45</f>
        <v>0</v>
      </c>
      <c r="L53" s="71">
        <f t="shared" si="7"/>
        <v>0</v>
      </c>
      <c r="M53" s="136"/>
    </row>
    <row r="54" spans="1:36" ht="14.65" customHeight="1" thickBot="1">
      <c r="A54" s="4" t="s">
        <v>48</v>
      </c>
      <c r="B54" s="5" t="s">
        <v>46</v>
      </c>
      <c r="C54" s="6">
        <v>0</v>
      </c>
      <c r="D54" s="95">
        <v>1.5</v>
      </c>
      <c r="E54" s="8">
        <f>' Prijzenblad perceel 1'!$D$14</f>
        <v>0</v>
      </c>
      <c r="F54" s="8">
        <f t="shared" si="6"/>
        <v>0</v>
      </c>
      <c r="H54" s="15" t="s">
        <v>94</v>
      </c>
      <c r="I54" s="16"/>
      <c r="J54" s="73">
        <v>1</v>
      </c>
      <c r="K54" s="68">
        <f>' Prijzenblad perceel 1'!$B$50</f>
        <v>0</v>
      </c>
      <c r="L54" s="71">
        <f t="shared" si="7"/>
        <v>0</v>
      </c>
      <c r="M54" s="137"/>
    </row>
    <row r="55" spans="1:36" ht="20.65" customHeight="1" thickBot="1">
      <c r="A55" s="12" t="s">
        <v>99</v>
      </c>
      <c r="B55" s="12"/>
      <c r="C55" s="13">
        <f>SUM(C49:C54)</f>
        <v>8136</v>
      </c>
      <c r="D55" s="6"/>
      <c r="E55" s="14"/>
      <c r="F55" s="14">
        <f>SUM(F49:F54)</f>
        <v>0</v>
      </c>
      <c r="H55" s="120" t="s">
        <v>95</v>
      </c>
      <c r="I55" s="121"/>
      <c r="J55" s="73" t="s">
        <v>96</v>
      </c>
      <c r="K55" s="74" t="s">
        <v>97</v>
      </c>
      <c r="L55" s="75" t="s">
        <v>98</v>
      </c>
      <c r="M55" s="75" t="s">
        <v>98</v>
      </c>
    </row>
    <row r="56" spans="1:36">
      <c r="A56" s="126" t="s">
        <v>120</v>
      </c>
      <c r="B56" s="126"/>
      <c r="C56" s="126"/>
      <c r="D56" s="126"/>
      <c r="E56" s="126"/>
      <c r="F56" s="126"/>
    </row>
    <row r="57" spans="1:36">
      <c r="A57" s="112" t="s">
        <v>121</v>
      </c>
      <c r="B57" s="112"/>
      <c r="C57" s="38"/>
      <c r="D57" s="39"/>
      <c r="E57" s="40"/>
      <c r="F57" s="40"/>
    </row>
    <row r="58" spans="1:36" ht="11.25">
      <c r="A58" s="112" t="s">
        <v>122</v>
      </c>
      <c r="B58" s="112"/>
      <c r="C58" s="38"/>
      <c r="D58" s="39"/>
      <c r="E58" s="40"/>
      <c r="F58" s="40"/>
    </row>
    <row r="59" spans="1:36" ht="12" customHeight="1">
      <c r="A59" s="112" t="s">
        <v>123</v>
      </c>
      <c r="B59" s="112"/>
      <c r="C59" s="38"/>
      <c r="D59" s="39"/>
      <c r="E59" s="40"/>
      <c r="F59" s="40"/>
    </row>
    <row r="60" spans="1:36" ht="12" customHeight="1">
      <c r="A60" s="97" t="s">
        <v>124</v>
      </c>
      <c r="B60" s="97"/>
      <c r="C60" s="38"/>
      <c r="D60" s="39"/>
      <c r="E60" s="40"/>
      <c r="F60" s="40"/>
    </row>
    <row r="61" spans="1:36" ht="10.9" thickBot="1"/>
    <row r="62" spans="1:36" ht="10.5" customHeight="1">
      <c r="A62" s="113" t="s">
        <v>125</v>
      </c>
      <c r="B62" s="114"/>
      <c r="C62" s="114"/>
      <c r="D62" s="114"/>
      <c r="E62" s="114"/>
      <c r="F62" s="122"/>
      <c r="H62" s="113" t="s">
        <v>126</v>
      </c>
      <c r="I62" s="114"/>
      <c r="J62" s="114"/>
      <c r="K62" s="114"/>
      <c r="L62" s="114"/>
      <c r="M62" s="114"/>
    </row>
    <row r="63" spans="1:36" ht="15" thickBot="1">
      <c r="A63" s="115"/>
      <c r="B63" s="116"/>
      <c r="C63" s="116"/>
      <c r="D63" s="116"/>
      <c r="E63" s="116"/>
      <c r="F63" s="123"/>
      <c r="H63" s="115"/>
      <c r="I63" s="116"/>
      <c r="J63" s="116"/>
      <c r="K63" s="116"/>
      <c r="L63" s="116"/>
      <c r="M63" s="116"/>
      <c r="W63" s="21"/>
      <c r="X63" s="166"/>
      <c r="Y63" s="166"/>
      <c r="Z63" s="22"/>
      <c r="AA63" s="166"/>
      <c r="AB63" s="166"/>
      <c r="AC63" s="22"/>
      <c r="AD63" s="166"/>
      <c r="AE63" s="166"/>
      <c r="AF63" s="22"/>
      <c r="AG63" s="22"/>
      <c r="AH63" s="22"/>
      <c r="AI63" s="22"/>
      <c r="AJ63" s="22"/>
    </row>
    <row r="64" spans="1:36" ht="14.45" customHeight="1">
      <c r="A64" s="124" t="s">
        <v>34</v>
      </c>
      <c r="B64" s="2"/>
      <c r="C64" s="127" t="s">
        <v>87</v>
      </c>
      <c r="D64" s="127" t="s">
        <v>36</v>
      </c>
      <c r="E64" s="129" t="s">
        <v>37</v>
      </c>
      <c r="F64" s="129" t="s">
        <v>88</v>
      </c>
      <c r="H64" s="131" t="s">
        <v>34</v>
      </c>
      <c r="I64" s="132"/>
      <c r="J64" s="127" t="s">
        <v>89</v>
      </c>
      <c r="K64" s="129" t="s">
        <v>90</v>
      </c>
      <c r="L64" s="129" t="s">
        <v>88</v>
      </c>
      <c r="M64" s="129" t="s">
        <v>91</v>
      </c>
      <c r="W64" s="23"/>
      <c r="X64" s="167"/>
      <c r="Y64" s="167"/>
      <c r="Z64" s="24"/>
      <c r="AA64" s="167"/>
      <c r="AB64" s="167"/>
      <c r="AC64" s="24"/>
      <c r="AD64" s="24"/>
      <c r="AE64" s="25"/>
      <c r="AF64" s="25"/>
      <c r="AG64" s="25"/>
      <c r="AH64" s="25"/>
      <c r="AI64" s="26"/>
      <c r="AJ64" s="25"/>
    </row>
    <row r="65" spans="1:36" ht="10.15" customHeight="1" thickBot="1">
      <c r="A65" s="125"/>
      <c r="B65" s="3"/>
      <c r="C65" s="128"/>
      <c r="D65" s="128"/>
      <c r="E65" s="130"/>
      <c r="F65" s="130"/>
      <c r="H65" s="133"/>
      <c r="I65" s="134"/>
      <c r="J65" s="128"/>
      <c r="K65" s="130"/>
      <c r="L65" s="130"/>
      <c r="M65" s="130"/>
      <c r="W65" s="24"/>
      <c r="X65" s="167"/>
      <c r="Y65" s="167"/>
      <c r="Z65" s="24"/>
      <c r="AA65" s="167"/>
      <c r="AB65" s="167"/>
      <c r="AC65" s="24"/>
      <c r="AD65" s="24"/>
      <c r="AE65" s="25"/>
      <c r="AF65" s="25"/>
      <c r="AG65" s="25"/>
      <c r="AH65" s="25"/>
      <c r="AI65" s="26"/>
      <c r="AJ65" s="25"/>
    </row>
    <row r="66" spans="1:36" ht="12" customHeight="1" thickBot="1">
      <c r="A66" s="4" t="s">
        <v>39</v>
      </c>
      <c r="B66" s="5" t="s">
        <v>40</v>
      </c>
      <c r="C66" s="6">
        <v>5588</v>
      </c>
      <c r="D66" s="95">
        <v>1</v>
      </c>
      <c r="E66" s="8">
        <f>' Prijzenblad perceel 1'!$D$9</f>
        <v>0</v>
      </c>
      <c r="F66" s="8">
        <f>C66*E66</f>
        <v>0</v>
      </c>
      <c r="H66" s="120" t="s">
        <v>92</v>
      </c>
      <c r="I66" s="121"/>
      <c r="J66" s="73">
        <v>1</v>
      </c>
      <c r="K66" s="68">
        <f>' Prijzenblad perceel 1'!$B$39</f>
        <v>0</v>
      </c>
      <c r="L66" s="71">
        <f>J66*K66</f>
        <v>0</v>
      </c>
      <c r="M66" s="135">
        <f>SUM(L66:L70)</f>
        <v>0</v>
      </c>
      <c r="W66" s="27"/>
      <c r="X66" s="28"/>
      <c r="Y66" s="28"/>
      <c r="Z66" s="27"/>
      <c r="AA66" s="27"/>
      <c r="AB66" s="27"/>
      <c r="AC66" s="27"/>
      <c r="AD66" s="27"/>
      <c r="AE66" s="29"/>
      <c r="AF66" s="29"/>
      <c r="AG66" s="29"/>
      <c r="AH66" s="29"/>
      <c r="AI66" s="28"/>
      <c r="AJ66" s="28"/>
    </row>
    <row r="67" spans="1:36" ht="13.15" customHeight="1" thickBot="1">
      <c r="A67" s="4" t="s">
        <v>41</v>
      </c>
      <c r="B67" s="5" t="s">
        <v>42</v>
      </c>
      <c r="C67" s="6">
        <v>2632</v>
      </c>
      <c r="D67" s="95">
        <v>1.1000000000000001</v>
      </c>
      <c r="E67" s="8">
        <f>' Prijzenblad perceel 1'!$D$10</f>
        <v>0</v>
      </c>
      <c r="F67" s="8">
        <f t="shared" ref="F67:F71" si="8">C67*E67</f>
        <v>0</v>
      </c>
      <c r="H67" s="141" t="s">
        <v>60</v>
      </c>
      <c r="I67" s="142"/>
      <c r="J67" s="73">
        <v>1</v>
      </c>
      <c r="K67" s="68">
        <f>' Prijzenblad perceel 1'!$B$46</f>
        <v>0</v>
      </c>
      <c r="L67" s="71">
        <f t="shared" ref="L67:L70" si="9">J67*K67</f>
        <v>0</v>
      </c>
      <c r="M67" s="136"/>
      <c r="W67" s="30"/>
      <c r="X67" s="31"/>
      <c r="Y67" s="31"/>
      <c r="Z67" s="31"/>
      <c r="AA67" s="22"/>
      <c r="AB67" s="22"/>
      <c r="AC67" s="22"/>
      <c r="AD67" s="22"/>
      <c r="AE67" s="24"/>
      <c r="AF67" s="24"/>
      <c r="AG67" s="24"/>
      <c r="AH67" s="24"/>
      <c r="AI67" s="24"/>
      <c r="AJ67" s="31"/>
    </row>
    <row r="68" spans="1:36" ht="13.15" customHeight="1" thickBot="1">
      <c r="A68" s="4" t="s">
        <v>43</v>
      </c>
      <c r="B68" s="5" t="s">
        <v>44</v>
      </c>
      <c r="C68" s="6">
        <v>98</v>
      </c>
      <c r="D68" s="95">
        <v>1.2</v>
      </c>
      <c r="E68" s="8">
        <f>' Prijzenblad perceel 1'!$D$11</f>
        <v>0</v>
      </c>
      <c r="F68" s="8">
        <f t="shared" si="8"/>
        <v>0</v>
      </c>
      <c r="H68" s="141" t="s">
        <v>57</v>
      </c>
      <c r="I68" s="142"/>
      <c r="J68" s="73">
        <v>1</v>
      </c>
      <c r="K68" s="68">
        <f>' Prijzenblad perceel 1'!$B$43</f>
        <v>0</v>
      </c>
      <c r="L68" s="71">
        <f t="shared" si="9"/>
        <v>0</v>
      </c>
      <c r="M68" s="136"/>
      <c r="W68" s="30"/>
      <c r="X68" s="31"/>
      <c r="Y68" s="25"/>
      <c r="Z68" s="31"/>
      <c r="AA68" s="22"/>
      <c r="AB68" s="22"/>
      <c r="AC68" s="22"/>
      <c r="AD68" s="22"/>
      <c r="AE68" s="32"/>
      <c r="AF68" s="24"/>
      <c r="AG68" s="24"/>
      <c r="AH68" s="24"/>
      <c r="AI68" s="32"/>
      <c r="AJ68" s="31"/>
    </row>
    <row r="69" spans="1:36" ht="10.9" customHeight="1" thickBot="1">
      <c r="A69" s="4" t="s">
        <v>45</v>
      </c>
      <c r="B69" s="5" t="s">
        <v>46</v>
      </c>
      <c r="C69" s="6">
        <v>0</v>
      </c>
      <c r="D69" s="95">
        <v>1.35</v>
      </c>
      <c r="E69" s="8">
        <f>' Prijzenblad perceel 1'!$D$12</f>
        <v>0</v>
      </c>
      <c r="F69" s="8">
        <f t="shared" si="8"/>
        <v>0</v>
      </c>
      <c r="H69" s="66" t="s">
        <v>59</v>
      </c>
      <c r="I69" s="20"/>
      <c r="J69" s="73">
        <v>1</v>
      </c>
      <c r="K69" s="68">
        <f>' Prijzenblad perceel 1'!$B$45</f>
        <v>0</v>
      </c>
      <c r="L69" s="71">
        <f t="shared" si="9"/>
        <v>0</v>
      </c>
      <c r="M69" s="136"/>
      <c r="W69" s="30"/>
      <c r="X69" s="25"/>
      <c r="Y69" s="25"/>
      <c r="Z69" s="31"/>
      <c r="AA69" s="22"/>
      <c r="AB69" s="22"/>
      <c r="AC69" s="22"/>
      <c r="AD69" s="22"/>
      <c r="AE69" s="32"/>
      <c r="AF69" s="32"/>
      <c r="AG69" s="24"/>
      <c r="AH69" s="24"/>
      <c r="AI69" s="32"/>
      <c r="AJ69" s="31"/>
    </row>
    <row r="70" spans="1:36" ht="14.65" customHeight="1" thickBot="1">
      <c r="A70" s="4" t="s">
        <v>47</v>
      </c>
      <c r="B70" s="5" t="s">
        <v>46</v>
      </c>
      <c r="C70" s="6">
        <v>0</v>
      </c>
      <c r="D70" s="95">
        <v>1.5</v>
      </c>
      <c r="E70" s="8">
        <f>' Prijzenblad perceel 1'!$D$13</f>
        <v>0</v>
      </c>
      <c r="F70" s="8">
        <f t="shared" si="8"/>
        <v>0</v>
      </c>
      <c r="H70" s="120" t="s">
        <v>94</v>
      </c>
      <c r="I70" s="121"/>
      <c r="J70" s="73">
        <v>1</v>
      </c>
      <c r="K70" s="68">
        <f>' Prijzenblad perceel 1'!$B$50</f>
        <v>0</v>
      </c>
      <c r="L70" s="71">
        <f t="shared" si="9"/>
        <v>0</v>
      </c>
      <c r="M70" s="137"/>
      <c r="W70" s="30"/>
      <c r="X70" s="31"/>
      <c r="Y70" s="31"/>
      <c r="Z70" s="31"/>
      <c r="AA70" s="24"/>
      <c r="AB70" s="22"/>
      <c r="AC70" s="22"/>
      <c r="AD70" s="24"/>
      <c r="AE70" s="24"/>
      <c r="AF70" s="24"/>
      <c r="AG70" s="24"/>
      <c r="AH70" s="24"/>
      <c r="AI70" s="24"/>
      <c r="AJ70" s="31"/>
    </row>
    <row r="71" spans="1:36" ht="19.899999999999999" customHeight="1" thickBot="1">
      <c r="A71" s="4" t="s">
        <v>48</v>
      </c>
      <c r="B71" s="5" t="s">
        <v>46</v>
      </c>
      <c r="C71" s="6">
        <v>0</v>
      </c>
      <c r="D71" s="95">
        <v>1.5</v>
      </c>
      <c r="E71" s="8">
        <f>' Prijzenblad perceel 1'!$D$14</f>
        <v>0</v>
      </c>
      <c r="F71" s="8">
        <f t="shared" si="8"/>
        <v>0</v>
      </c>
      <c r="H71" s="120" t="s">
        <v>95</v>
      </c>
      <c r="I71" s="121"/>
      <c r="J71" s="73" t="s">
        <v>96</v>
      </c>
      <c r="K71" s="74" t="s">
        <v>97</v>
      </c>
      <c r="L71" s="75" t="s">
        <v>98</v>
      </c>
      <c r="M71" s="75" t="s">
        <v>98</v>
      </c>
      <c r="W71" s="33"/>
      <c r="X71" s="31"/>
      <c r="Y71" s="22"/>
      <c r="Z71" s="22"/>
      <c r="AA71" s="22"/>
      <c r="AB71" s="22"/>
      <c r="AC71" s="22"/>
      <c r="AD71" s="22"/>
      <c r="AE71" s="32"/>
      <c r="AF71" s="32"/>
      <c r="AG71" s="24"/>
      <c r="AH71" s="24"/>
      <c r="AI71" s="34"/>
      <c r="AJ71" s="28"/>
    </row>
    <row r="72" spans="1:36" ht="13.15" customHeight="1">
      <c r="A72" s="12" t="s">
        <v>99</v>
      </c>
      <c r="B72" s="12"/>
      <c r="C72" s="13">
        <f>SUM(C66:C71)</f>
        <v>8318</v>
      </c>
      <c r="D72" s="6"/>
      <c r="E72" s="14"/>
      <c r="F72" s="14">
        <f>SUM(F66:F71)</f>
        <v>0</v>
      </c>
      <c r="H72" s="43"/>
      <c r="I72" s="43"/>
      <c r="J72" s="44"/>
      <c r="K72" s="42"/>
      <c r="L72" s="42"/>
      <c r="M72" s="45"/>
    </row>
    <row r="73" spans="1:36">
      <c r="A73" s="126" t="s">
        <v>127</v>
      </c>
      <c r="B73" s="126"/>
      <c r="C73" s="126"/>
      <c r="D73" s="126"/>
      <c r="E73" s="126"/>
      <c r="F73" s="126"/>
    </row>
    <row r="74" spans="1:36">
      <c r="A74" s="112" t="s">
        <v>128</v>
      </c>
      <c r="B74" s="112"/>
      <c r="C74" s="38"/>
      <c r="D74" s="39"/>
      <c r="E74" s="40"/>
      <c r="F74" s="40"/>
    </row>
    <row r="75" spans="1:36">
      <c r="A75" s="112" t="s">
        <v>129</v>
      </c>
      <c r="B75" s="112"/>
      <c r="C75" s="38"/>
      <c r="D75" s="39"/>
      <c r="E75" s="40"/>
      <c r="F75" s="40"/>
    </row>
    <row r="76" spans="1:36">
      <c r="A76" s="112" t="s">
        <v>130</v>
      </c>
      <c r="B76" s="112"/>
      <c r="C76" s="38"/>
      <c r="D76" s="39"/>
      <c r="E76" s="40"/>
      <c r="F76" s="40"/>
    </row>
    <row r="77" spans="1:36" ht="10.9" thickBot="1"/>
    <row r="78" spans="1:36" ht="10.5" customHeight="1">
      <c r="A78" s="113" t="s">
        <v>131</v>
      </c>
      <c r="B78" s="114"/>
      <c r="C78" s="114"/>
      <c r="D78" s="114"/>
      <c r="E78" s="114"/>
      <c r="F78" s="122"/>
      <c r="H78" s="113" t="s">
        <v>132</v>
      </c>
      <c r="I78" s="114"/>
      <c r="J78" s="114"/>
      <c r="K78" s="114"/>
      <c r="L78" s="114"/>
      <c r="M78" s="114"/>
    </row>
    <row r="79" spans="1:36" ht="14.65" customHeight="1" thickBot="1">
      <c r="A79" s="115"/>
      <c r="B79" s="116"/>
      <c r="C79" s="116"/>
      <c r="D79" s="116"/>
      <c r="E79" s="116"/>
      <c r="F79" s="123"/>
      <c r="H79" s="115"/>
      <c r="I79" s="116"/>
      <c r="J79" s="116"/>
      <c r="K79" s="116"/>
      <c r="L79" s="116"/>
      <c r="M79" s="116"/>
    </row>
    <row r="80" spans="1:36" ht="10.5" customHeight="1">
      <c r="A80" s="124" t="s">
        <v>34</v>
      </c>
      <c r="B80" s="2"/>
      <c r="C80" s="127" t="s">
        <v>87</v>
      </c>
      <c r="D80" s="127" t="s">
        <v>36</v>
      </c>
      <c r="E80" s="129" t="s">
        <v>37</v>
      </c>
      <c r="F80" s="129" t="s">
        <v>88</v>
      </c>
      <c r="H80" s="131" t="s">
        <v>34</v>
      </c>
      <c r="I80" s="132"/>
      <c r="J80" s="127" t="s">
        <v>89</v>
      </c>
      <c r="K80" s="129" t="s">
        <v>90</v>
      </c>
      <c r="L80" s="129" t="s">
        <v>88</v>
      </c>
      <c r="M80" s="129" t="s">
        <v>91</v>
      </c>
    </row>
    <row r="81" spans="1:13" ht="10.9" thickBot="1">
      <c r="A81" s="125"/>
      <c r="B81" s="3"/>
      <c r="C81" s="128"/>
      <c r="D81" s="128"/>
      <c r="E81" s="130"/>
      <c r="F81" s="130"/>
      <c r="H81" s="133"/>
      <c r="I81" s="134"/>
      <c r="J81" s="128"/>
      <c r="K81" s="130"/>
      <c r="L81" s="130"/>
      <c r="M81" s="130"/>
    </row>
    <row r="82" spans="1:13" ht="11.25">
      <c r="A82" s="4" t="s">
        <v>39</v>
      </c>
      <c r="B82" s="5" t="s">
        <v>40</v>
      </c>
      <c r="C82" s="6">
        <v>510</v>
      </c>
      <c r="D82" s="95">
        <v>1</v>
      </c>
      <c r="E82" s="8">
        <f>' Prijzenblad perceel 1'!$D$19</f>
        <v>0</v>
      </c>
      <c r="F82" s="8">
        <f>C82*E82</f>
        <v>0</v>
      </c>
      <c r="H82" s="120" t="s">
        <v>92</v>
      </c>
      <c r="I82" s="121"/>
      <c r="J82" s="73">
        <v>1</v>
      </c>
      <c r="K82" s="68">
        <f>' Prijzenblad perceel 1'!$B$39</f>
        <v>0</v>
      </c>
      <c r="L82" s="71">
        <f>J82*K82</f>
        <v>0</v>
      </c>
      <c r="M82" s="135">
        <f>SUM(L82:L86)</f>
        <v>0</v>
      </c>
    </row>
    <row r="83" spans="1:13" ht="12.6" customHeight="1" thickBot="1">
      <c r="A83" s="4" t="s">
        <v>41</v>
      </c>
      <c r="B83" s="5" t="s">
        <v>42</v>
      </c>
      <c r="C83" s="6">
        <v>255</v>
      </c>
      <c r="D83" s="95">
        <v>1.1000000000000001</v>
      </c>
      <c r="E83" s="8">
        <f>' Prijzenblad perceel 1'!$D$20</f>
        <v>0</v>
      </c>
      <c r="F83" s="8">
        <f t="shared" ref="F83:F87" si="10">C83*E83</f>
        <v>0</v>
      </c>
      <c r="H83" s="141" t="s">
        <v>60</v>
      </c>
      <c r="I83" s="142"/>
      <c r="J83" s="73">
        <v>1</v>
      </c>
      <c r="K83" s="68">
        <f>' Prijzenblad perceel 1'!$B$46</f>
        <v>0</v>
      </c>
      <c r="L83" s="71">
        <f t="shared" ref="L83:L86" si="11">J83*K83</f>
        <v>0</v>
      </c>
      <c r="M83" s="136"/>
    </row>
    <row r="84" spans="1:13" ht="10.9" customHeight="1" thickBot="1">
      <c r="A84" s="4" t="s">
        <v>43</v>
      </c>
      <c r="B84" s="5" t="s">
        <v>44</v>
      </c>
      <c r="C84" s="6">
        <v>0</v>
      </c>
      <c r="D84" s="95">
        <v>1.2</v>
      </c>
      <c r="E84" s="8">
        <f>' Prijzenblad perceel 1'!$D$21</f>
        <v>0</v>
      </c>
      <c r="F84" s="8">
        <f t="shared" si="10"/>
        <v>0</v>
      </c>
      <c r="H84" s="141" t="s">
        <v>57</v>
      </c>
      <c r="I84" s="142"/>
      <c r="J84" s="73">
        <v>1</v>
      </c>
      <c r="K84" s="68">
        <f>' Prijzenblad perceel 1'!$B$43</f>
        <v>0</v>
      </c>
      <c r="L84" s="71">
        <f t="shared" si="11"/>
        <v>0</v>
      </c>
      <c r="M84" s="136"/>
    </row>
    <row r="85" spans="1:13" ht="14.65" customHeight="1" thickBot="1">
      <c r="A85" s="4" t="s">
        <v>45</v>
      </c>
      <c r="B85" s="5" t="s">
        <v>46</v>
      </c>
      <c r="C85" s="6">
        <v>0</v>
      </c>
      <c r="D85" s="95">
        <v>1.35</v>
      </c>
      <c r="E85" s="8">
        <f>' Prijzenblad perceel 1'!$D$22</f>
        <v>0</v>
      </c>
      <c r="F85" s="8">
        <f t="shared" si="10"/>
        <v>0</v>
      </c>
      <c r="H85" s="66" t="s">
        <v>58</v>
      </c>
      <c r="I85" s="67"/>
      <c r="J85" s="73">
        <v>1</v>
      </c>
      <c r="K85" s="68">
        <f>' Prijzenblad perceel 1'!$B$44</f>
        <v>0</v>
      </c>
      <c r="L85" s="71">
        <f t="shared" si="11"/>
        <v>0</v>
      </c>
      <c r="M85" s="136"/>
    </row>
    <row r="86" spans="1:13" ht="14.65" customHeight="1" thickBot="1">
      <c r="A86" s="4" t="s">
        <v>47</v>
      </c>
      <c r="B86" s="5" t="s">
        <v>46</v>
      </c>
      <c r="C86" s="6">
        <v>0</v>
      </c>
      <c r="D86" s="95">
        <v>1.5</v>
      </c>
      <c r="E86" s="8">
        <f>' Prijzenblad perceel 1'!$D$23</f>
        <v>0</v>
      </c>
      <c r="F86" s="8">
        <f t="shared" si="10"/>
        <v>0</v>
      </c>
      <c r="H86" s="15" t="s">
        <v>94</v>
      </c>
      <c r="I86" s="16"/>
      <c r="J86" s="73">
        <v>1</v>
      </c>
      <c r="K86" s="68">
        <f>' Prijzenblad perceel 1'!$B$50</f>
        <v>0</v>
      </c>
      <c r="L86" s="71">
        <f t="shared" si="11"/>
        <v>0</v>
      </c>
      <c r="M86" s="137"/>
    </row>
    <row r="87" spans="1:13" ht="23.25" customHeight="1" thickBot="1">
      <c r="A87" s="4" t="s">
        <v>48</v>
      </c>
      <c r="B87" s="5" t="s">
        <v>46</v>
      </c>
      <c r="C87" s="6">
        <v>0</v>
      </c>
      <c r="D87" s="95">
        <v>1.5</v>
      </c>
      <c r="E87" s="8">
        <f>' Prijzenblad perceel 1'!$D$24</f>
        <v>0</v>
      </c>
      <c r="F87" s="8">
        <f t="shared" si="10"/>
        <v>0</v>
      </c>
      <c r="H87" s="15" t="s">
        <v>95</v>
      </c>
      <c r="I87" s="16"/>
      <c r="J87" s="73" t="s">
        <v>96</v>
      </c>
      <c r="K87" s="74" t="s">
        <v>97</v>
      </c>
      <c r="L87" s="75" t="s">
        <v>98</v>
      </c>
      <c r="M87" s="75" t="s">
        <v>98</v>
      </c>
    </row>
    <row r="88" spans="1:13" ht="11.45" customHeight="1">
      <c r="A88" s="12" t="s">
        <v>99</v>
      </c>
      <c r="B88" s="12"/>
      <c r="C88" s="13">
        <f>SUM(C82:C87)</f>
        <v>765</v>
      </c>
      <c r="D88" s="6"/>
      <c r="E88" s="14"/>
      <c r="F88" s="14">
        <f>SUM(F82:F87)</f>
        <v>0</v>
      </c>
    </row>
    <row r="89" spans="1:13" ht="10.15" customHeight="1">
      <c r="A89" s="126" t="s">
        <v>133</v>
      </c>
      <c r="B89" s="126"/>
      <c r="C89" s="126"/>
      <c r="D89" s="126"/>
      <c r="E89" s="126"/>
      <c r="F89" s="126"/>
    </row>
    <row r="90" spans="1:13">
      <c r="A90" s="112" t="s">
        <v>134</v>
      </c>
      <c r="B90" s="112"/>
      <c r="C90" s="112"/>
      <c r="D90" s="112"/>
      <c r="E90" s="40"/>
      <c r="F90" s="40"/>
    </row>
    <row r="91" spans="1:13" ht="10.15" customHeight="1">
      <c r="A91" s="112" t="s">
        <v>135</v>
      </c>
      <c r="B91" s="112"/>
      <c r="C91" s="112"/>
      <c r="D91" s="39"/>
      <c r="E91" s="40"/>
      <c r="F91" s="40"/>
    </row>
    <row r="92" spans="1:13" ht="10.9" customHeight="1" thickBot="1"/>
    <row r="93" spans="1:13" ht="10.9" customHeight="1">
      <c r="A93" s="113" t="s">
        <v>136</v>
      </c>
      <c r="B93" s="114"/>
      <c r="C93" s="114"/>
      <c r="D93" s="114"/>
      <c r="E93" s="114"/>
      <c r="F93" s="122"/>
      <c r="H93" s="113" t="s">
        <v>137</v>
      </c>
      <c r="I93" s="114"/>
      <c r="J93" s="114"/>
      <c r="K93" s="114"/>
      <c r="L93" s="114"/>
      <c r="M93" s="122"/>
    </row>
    <row r="94" spans="1:13" ht="10.9" thickBot="1">
      <c r="A94" s="115"/>
      <c r="B94" s="116"/>
      <c r="C94" s="116"/>
      <c r="D94" s="116"/>
      <c r="E94" s="116"/>
      <c r="F94" s="123"/>
      <c r="H94" s="115"/>
      <c r="I94" s="116"/>
      <c r="J94" s="116"/>
      <c r="K94" s="116"/>
      <c r="L94" s="116"/>
      <c r="M94" s="123"/>
    </row>
    <row r="95" spans="1:13" ht="10.5" customHeight="1">
      <c r="A95" s="124" t="s">
        <v>34</v>
      </c>
      <c r="B95" s="2"/>
      <c r="C95" s="127" t="s">
        <v>87</v>
      </c>
      <c r="D95" s="127" t="s">
        <v>36</v>
      </c>
      <c r="E95" s="129" t="s">
        <v>37</v>
      </c>
      <c r="F95" s="129" t="s">
        <v>88</v>
      </c>
      <c r="H95" s="131" t="s">
        <v>34</v>
      </c>
      <c r="I95" s="132"/>
      <c r="J95" s="127" t="s">
        <v>89</v>
      </c>
      <c r="K95" s="129" t="s">
        <v>90</v>
      </c>
      <c r="L95" s="129" t="s">
        <v>88</v>
      </c>
      <c r="M95" s="129" t="s">
        <v>91</v>
      </c>
    </row>
    <row r="96" spans="1:13" ht="10.9" thickBot="1">
      <c r="A96" s="125"/>
      <c r="B96" s="3"/>
      <c r="C96" s="128"/>
      <c r="D96" s="128"/>
      <c r="E96" s="130"/>
      <c r="F96" s="130"/>
      <c r="H96" s="133"/>
      <c r="I96" s="134"/>
      <c r="J96" s="128"/>
      <c r="K96" s="130"/>
      <c r="L96" s="130"/>
      <c r="M96" s="130"/>
    </row>
    <row r="97" spans="1:13" ht="10.9" thickBot="1">
      <c r="A97" s="4" t="s">
        <v>39</v>
      </c>
      <c r="B97" s="5" t="s">
        <v>40</v>
      </c>
      <c r="C97" s="6">
        <v>127.5</v>
      </c>
      <c r="D97" s="95">
        <v>1</v>
      </c>
      <c r="E97" s="8">
        <f>' Prijzenblad perceel 1'!$D$19</f>
        <v>0</v>
      </c>
      <c r="F97" s="8">
        <f>C97*E97</f>
        <v>0</v>
      </c>
      <c r="H97" s="120" t="s">
        <v>92</v>
      </c>
      <c r="I97" s="121"/>
      <c r="J97" s="73">
        <v>1</v>
      </c>
      <c r="K97" s="8">
        <f>' Prijzenblad perceel 1'!$B$39</f>
        <v>0</v>
      </c>
      <c r="L97" s="71">
        <f>J97*K97</f>
        <v>0</v>
      </c>
      <c r="M97" s="117">
        <f>SUM(L97:L99)</f>
        <v>0</v>
      </c>
    </row>
    <row r="98" spans="1:13" ht="10.9" customHeight="1" thickBot="1">
      <c r="A98" s="4" t="s">
        <v>41</v>
      </c>
      <c r="B98" s="5" t="s">
        <v>42</v>
      </c>
      <c r="C98" s="6">
        <v>127.5</v>
      </c>
      <c r="D98" s="95">
        <v>1.1000000000000001</v>
      </c>
      <c r="E98" s="8">
        <f>' Prijzenblad perceel 1'!$D$20</f>
        <v>0</v>
      </c>
      <c r="F98" s="8">
        <f>C98*E98</f>
        <v>0</v>
      </c>
      <c r="H98" s="120" t="s">
        <v>93</v>
      </c>
      <c r="I98" s="121"/>
      <c r="J98" s="73">
        <v>1</v>
      </c>
      <c r="K98" s="8">
        <f>' Prijzenblad perceel 1'!$B$42</f>
        <v>0</v>
      </c>
      <c r="L98" s="71">
        <f t="shared" ref="L98:L99" si="12">J98*K98</f>
        <v>0</v>
      </c>
      <c r="M98" s="118"/>
    </row>
    <row r="99" spans="1:13" ht="14.65" customHeight="1" thickBot="1">
      <c r="A99" s="4" t="s">
        <v>43</v>
      </c>
      <c r="B99" s="5" t="s">
        <v>44</v>
      </c>
      <c r="C99" s="6">
        <v>0</v>
      </c>
      <c r="D99" s="95">
        <v>1.2</v>
      </c>
      <c r="E99" s="8">
        <f>' Prijzenblad perceel 1'!$D$21</f>
        <v>0</v>
      </c>
      <c r="F99" s="8">
        <f>C99*E99</f>
        <v>0</v>
      </c>
      <c r="H99" s="15" t="s">
        <v>94</v>
      </c>
      <c r="I99" s="16"/>
      <c r="J99" s="73">
        <v>1</v>
      </c>
      <c r="K99" s="8">
        <f>' Prijzenblad perceel 1'!$B$50</f>
        <v>0</v>
      </c>
      <c r="L99" s="71">
        <f t="shared" si="12"/>
        <v>0</v>
      </c>
      <c r="M99" s="119"/>
    </row>
    <row r="100" spans="1:13" ht="21.75" customHeight="1" thickBot="1">
      <c r="A100" s="4" t="s">
        <v>45</v>
      </c>
      <c r="B100" s="5" t="s">
        <v>46</v>
      </c>
      <c r="C100" s="6">
        <v>0</v>
      </c>
      <c r="D100" s="95">
        <v>1.35</v>
      </c>
      <c r="E100" s="8">
        <f>' Prijzenblad perceel 1'!$D$22</f>
        <v>0</v>
      </c>
      <c r="F100" s="8">
        <f t="shared" ref="F100:F102" si="13">C100*E100</f>
        <v>0</v>
      </c>
      <c r="H100" s="120" t="s">
        <v>95</v>
      </c>
      <c r="I100" s="121"/>
      <c r="J100" s="73" t="s">
        <v>96</v>
      </c>
      <c r="K100" s="74" t="s">
        <v>97</v>
      </c>
      <c r="L100" s="75" t="s">
        <v>98</v>
      </c>
      <c r="M100" s="75" t="s">
        <v>98</v>
      </c>
    </row>
    <row r="101" spans="1:13" ht="10.9" thickBot="1">
      <c r="A101" s="4" t="s">
        <v>47</v>
      </c>
      <c r="B101" s="5" t="s">
        <v>46</v>
      </c>
      <c r="C101" s="6">
        <v>0</v>
      </c>
      <c r="D101" s="95">
        <v>1.5</v>
      </c>
      <c r="E101" s="8">
        <f>' Prijzenblad perceel 1'!$D$23</f>
        <v>0</v>
      </c>
      <c r="F101" s="8">
        <f t="shared" si="13"/>
        <v>0</v>
      </c>
    </row>
    <row r="102" spans="1:13" ht="10.9" thickBot="1">
      <c r="A102" s="4" t="s">
        <v>48</v>
      </c>
      <c r="B102" s="5" t="s">
        <v>46</v>
      </c>
      <c r="C102" s="6">
        <v>0</v>
      </c>
      <c r="D102" s="95">
        <v>1.5</v>
      </c>
      <c r="E102" s="8">
        <f>' Prijzenblad perceel 1'!$D$24</f>
        <v>0</v>
      </c>
      <c r="F102" s="8">
        <f t="shared" si="13"/>
        <v>0</v>
      </c>
    </row>
    <row r="103" spans="1:13">
      <c r="A103" s="12" t="s">
        <v>99</v>
      </c>
      <c r="B103" s="12"/>
      <c r="C103" s="13">
        <f>SUM(C97:C102)</f>
        <v>255</v>
      </c>
      <c r="D103" s="6"/>
      <c r="E103" s="14"/>
      <c r="F103" s="14">
        <f>SUM(F97:F102)</f>
        <v>0</v>
      </c>
    </row>
    <row r="104" spans="1:13">
      <c r="A104" s="126" t="s">
        <v>138</v>
      </c>
      <c r="B104" s="126"/>
      <c r="C104" s="126"/>
      <c r="D104" s="126"/>
      <c r="E104" s="126"/>
      <c r="F104" s="126"/>
    </row>
    <row r="105" spans="1:13">
      <c r="A105" s="112" t="s">
        <v>139</v>
      </c>
      <c r="B105" s="112"/>
      <c r="C105" s="112"/>
      <c r="D105" s="112"/>
      <c r="E105" s="40"/>
      <c r="F105" s="40"/>
    </row>
    <row r="106" spans="1:13">
      <c r="A106" s="112" t="s">
        <v>140</v>
      </c>
      <c r="B106" s="112"/>
      <c r="C106" s="112"/>
      <c r="D106" s="39"/>
      <c r="E106" s="40"/>
      <c r="F106" s="40"/>
    </row>
    <row r="107" spans="1:13" ht="10.9" thickBot="1"/>
    <row r="108" spans="1:13">
      <c r="A108" s="113" t="s">
        <v>141</v>
      </c>
      <c r="B108" s="114"/>
      <c r="C108" s="114"/>
      <c r="D108" s="114"/>
      <c r="E108" s="114"/>
      <c r="F108" s="122"/>
    </row>
    <row r="109" spans="1:13" ht="10.9" thickBot="1">
      <c r="A109" s="115"/>
      <c r="B109" s="116"/>
      <c r="C109" s="116"/>
      <c r="D109" s="116"/>
      <c r="E109" s="116"/>
      <c r="F109" s="123"/>
    </row>
    <row r="110" spans="1:13" ht="10.5" customHeight="1">
      <c r="A110" s="131" t="s">
        <v>34</v>
      </c>
      <c r="B110" s="132"/>
      <c r="C110" s="127" t="s">
        <v>89</v>
      </c>
      <c r="D110" s="129" t="s">
        <v>90</v>
      </c>
      <c r="E110" s="129" t="s">
        <v>88</v>
      </c>
      <c r="F110" s="129" t="s">
        <v>91</v>
      </c>
    </row>
    <row r="111" spans="1:13" ht="10.9" thickBot="1">
      <c r="A111" s="133"/>
      <c r="B111" s="134"/>
      <c r="C111" s="128"/>
      <c r="D111" s="130"/>
      <c r="E111" s="130"/>
      <c r="F111" s="130"/>
    </row>
    <row r="112" spans="1:13" ht="10.9" thickBot="1">
      <c r="A112" s="120" t="s">
        <v>115</v>
      </c>
      <c r="B112" s="121"/>
      <c r="C112" s="18" t="s">
        <v>116</v>
      </c>
      <c r="D112" s="18" t="s">
        <v>116</v>
      </c>
      <c r="E112" s="18" t="s">
        <v>116</v>
      </c>
      <c r="F112" s="18" t="s">
        <v>116</v>
      </c>
    </row>
    <row r="113" spans="1:6" ht="11.25">
      <c r="A113" s="120" t="s">
        <v>94</v>
      </c>
      <c r="B113" s="121"/>
      <c r="C113" s="73">
        <v>1</v>
      </c>
      <c r="D113" s="76">
        <f>' Prijzenblad perceel 1'!$B$50</f>
        <v>0</v>
      </c>
      <c r="E113" s="71">
        <f>C113*D113</f>
        <v>0</v>
      </c>
      <c r="F113" s="86">
        <f>E113</f>
        <v>0</v>
      </c>
    </row>
    <row r="114" spans="1:6" ht="26.25" customHeight="1" thickBot="1">
      <c r="A114" s="120" t="s">
        <v>95</v>
      </c>
      <c r="B114" s="121"/>
      <c r="C114" s="73" t="s">
        <v>96</v>
      </c>
      <c r="D114" s="74" t="s">
        <v>97</v>
      </c>
      <c r="E114" s="75" t="s">
        <v>98</v>
      </c>
      <c r="F114" s="75" t="s">
        <v>98</v>
      </c>
    </row>
    <row r="117" spans="1:6" ht="11.25">
      <c r="A117" s="163" t="s">
        <v>142</v>
      </c>
      <c r="B117" s="164">
        <f>$F$14+$M$14+$T$8+$F$29+$M$29+$T$23+$F$42+$F$55+$M$49+$F$72+$M$66+$F$88+$M$82+$F$103+$M$97+$F$113</f>
        <v>0</v>
      </c>
    </row>
  </sheetData>
  <sheetProtection algorithmName="SHA-512" hashValue="eBwfknW7/xUNfqbstqj19+VwifptXzoqU8/C9gZ9vaujqwf3EGEbMcHveCUMrg91PWWgiaPw9qTSraNjUE+Ztw==" saltValue="GnXdGH5a26vFbpkdZxzvGg==" spinCount="100000" sheet="1" objects="1" scenarios="1" selectLockedCells="1" selectUnlockedCells="1"/>
  <mergeCells count="166">
    <mergeCell ref="Q6:Q7"/>
    <mergeCell ref="S6:S7"/>
    <mergeCell ref="T6:T7"/>
    <mergeCell ref="J47:J48"/>
    <mergeCell ref="K47:K48"/>
    <mergeCell ref="M47:M48"/>
    <mergeCell ref="O25:P25"/>
    <mergeCell ref="R21:R22"/>
    <mergeCell ref="R6:R7"/>
    <mergeCell ref="O23:P23"/>
    <mergeCell ref="O24:P24"/>
    <mergeCell ref="S21:S22"/>
    <mergeCell ref="Q21:Q22"/>
    <mergeCell ref="L21:L22"/>
    <mergeCell ref="L6:L7"/>
    <mergeCell ref="O10:P10"/>
    <mergeCell ref="O11:P11"/>
    <mergeCell ref="O8:P8"/>
    <mergeCell ref="O9:P9"/>
    <mergeCell ref="O6:P7"/>
    <mergeCell ref="H84:I84"/>
    <mergeCell ref="H83:I83"/>
    <mergeCell ref="H82:I82"/>
    <mergeCell ref="H47:I48"/>
    <mergeCell ref="H51:I51"/>
    <mergeCell ref="H64:I65"/>
    <mergeCell ref="L64:L65"/>
    <mergeCell ref="H66:I66"/>
    <mergeCell ref="H67:I67"/>
    <mergeCell ref="H68:I68"/>
    <mergeCell ref="H70:I70"/>
    <mergeCell ref="H71:I71"/>
    <mergeCell ref="H80:I81"/>
    <mergeCell ref="L80:L81"/>
    <mergeCell ref="H50:I50"/>
    <mergeCell ref="L47:L48"/>
    <mergeCell ref="H49:I49"/>
    <mergeCell ref="H78:M79"/>
    <mergeCell ref="J80:J81"/>
    <mergeCell ref="K80:K81"/>
    <mergeCell ref="M80:M81"/>
    <mergeCell ref="A39:B40"/>
    <mergeCell ref="C39:C40"/>
    <mergeCell ref="D39:D40"/>
    <mergeCell ref="E39:E40"/>
    <mergeCell ref="F39:F40"/>
    <mergeCell ref="T21:T22"/>
    <mergeCell ref="H45:M46"/>
    <mergeCell ref="O19:T20"/>
    <mergeCell ref="A45:F46"/>
    <mergeCell ref="H30:M30"/>
    <mergeCell ref="H31:I31"/>
    <mergeCell ref="A30:F30"/>
    <mergeCell ref="O26:P26"/>
    <mergeCell ref="O21:P22"/>
    <mergeCell ref="G39:G40"/>
    <mergeCell ref="A41:B41"/>
    <mergeCell ref="A42:B42"/>
    <mergeCell ref="A43:B43"/>
    <mergeCell ref="A37:F38"/>
    <mergeCell ref="A34:F34"/>
    <mergeCell ref="A33:E33"/>
    <mergeCell ref="A4:F5"/>
    <mergeCell ref="A6:A7"/>
    <mergeCell ref="C6:C7"/>
    <mergeCell ref="D6:D7"/>
    <mergeCell ref="E6:E7"/>
    <mergeCell ref="F6:F7"/>
    <mergeCell ref="A19:F20"/>
    <mergeCell ref="A21:A22"/>
    <mergeCell ref="C21:C22"/>
    <mergeCell ref="D21:D22"/>
    <mergeCell ref="E21:E22"/>
    <mergeCell ref="F21:F22"/>
    <mergeCell ref="A15:F15"/>
    <mergeCell ref="A16:D16"/>
    <mergeCell ref="A17:C17"/>
    <mergeCell ref="C64:C65"/>
    <mergeCell ref="D64:D65"/>
    <mergeCell ref="E64:E65"/>
    <mergeCell ref="F64:F65"/>
    <mergeCell ref="H6:H7"/>
    <mergeCell ref="J6:J7"/>
    <mergeCell ref="K6:K7"/>
    <mergeCell ref="M6:M7"/>
    <mergeCell ref="H21:H22"/>
    <mergeCell ref="J21:J22"/>
    <mergeCell ref="K21:K22"/>
    <mergeCell ref="M21:M22"/>
    <mergeCell ref="H15:M15"/>
    <mergeCell ref="H16:I16"/>
    <mergeCell ref="X63:Y63"/>
    <mergeCell ref="AA63:AB63"/>
    <mergeCell ref="AD63:AE63"/>
    <mergeCell ref="X64:Y64"/>
    <mergeCell ref="AA64:AB64"/>
    <mergeCell ref="X65:Y65"/>
    <mergeCell ref="AA65:AB65"/>
    <mergeCell ref="M64:M65"/>
    <mergeCell ref="J64:J65"/>
    <mergeCell ref="K64:K65"/>
    <mergeCell ref="H62:M63"/>
    <mergeCell ref="A47:A48"/>
    <mergeCell ref="C47:C48"/>
    <mergeCell ref="H55:I55"/>
    <mergeCell ref="M97:M99"/>
    <mergeCell ref="M82:M86"/>
    <mergeCell ref="M66:M70"/>
    <mergeCell ref="M49:M54"/>
    <mergeCell ref="A78:F79"/>
    <mergeCell ref="H93:M94"/>
    <mergeCell ref="H95:I96"/>
    <mergeCell ref="J95:J96"/>
    <mergeCell ref="K95:K96"/>
    <mergeCell ref="L95:L96"/>
    <mergeCell ref="M95:M96"/>
    <mergeCell ref="A89:F89"/>
    <mergeCell ref="A90:D90"/>
    <mergeCell ref="A91:C91"/>
    <mergeCell ref="A56:F56"/>
    <mergeCell ref="A57:B57"/>
    <mergeCell ref="A58:B58"/>
    <mergeCell ref="A59:B59"/>
    <mergeCell ref="A62:F63"/>
    <mergeCell ref="A64:A65"/>
    <mergeCell ref="A113:B113"/>
    <mergeCell ref="A114:B114"/>
    <mergeCell ref="A93:F94"/>
    <mergeCell ref="A95:A96"/>
    <mergeCell ref="A104:F104"/>
    <mergeCell ref="A105:D105"/>
    <mergeCell ref="A106:C106"/>
    <mergeCell ref="C95:C96"/>
    <mergeCell ref="D95:D96"/>
    <mergeCell ref="E95:E96"/>
    <mergeCell ref="F95:F96"/>
    <mergeCell ref="A108:F109"/>
    <mergeCell ref="A110:B111"/>
    <mergeCell ref="C110:C111"/>
    <mergeCell ref="D110:D111"/>
    <mergeCell ref="E110:E111"/>
    <mergeCell ref="F110:F111"/>
    <mergeCell ref="A35:F35"/>
    <mergeCell ref="A32:F32"/>
    <mergeCell ref="A31:F31"/>
    <mergeCell ref="H4:M5"/>
    <mergeCell ref="H19:M20"/>
    <mergeCell ref="T8:T10"/>
    <mergeCell ref="T23:T25"/>
    <mergeCell ref="O4:T5"/>
    <mergeCell ref="A112:B112"/>
    <mergeCell ref="A74:B74"/>
    <mergeCell ref="A75:B75"/>
    <mergeCell ref="A76:B76"/>
    <mergeCell ref="A80:A81"/>
    <mergeCell ref="C80:C81"/>
    <mergeCell ref="D80:D81"/>
    <mergeCell ref="E80:E81"/>
    <mergeCell ref="F80:F81"/>
    <mergeCell ref="D47:D48"/>
    <mergeCell ref="E47:E48"/>
    <mergeCell ref="F47:F48"/>
    <mergeCell ref="H97:I97"/>
    <mergeCell ref="H98:I98"/>
    <mergeCell ref="H100:I100"/>
    <mergeCell ref="A73:F7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099EE-CE84-47B4-A1A5-7E800FB8AF03}">
  <dimension ref="A1:V199"/>
  <sheetViews>
    <sheetView topLeftCell="A80" zoomScale="88" zoomScaleNormal="88" workbookViewId="0">
      <selection activeCell="B189" sqref="B189"/>
    </sheetView>
  </sheetViews>
  <sheetFormatPr defaultColWidth="8.85546875" defaultRowHeight="10.15"/>
  <cols>
    <col min="1" max="1" width="23.7109375" style="1" customWidth="1"/>
    <col min="2" max="2" width="13" style="1" customWidth="1"/>
    <col min="3" max="3" width="10.140625" style="1" customWidth="1"/>
    <col min="4" max="4" width="14.28515625" style="1" customWidth="1"/>
    <col min="5" max="5" width="15.28515625" style="1" customWidth="1"/>
    <col min="6" max="6" width="16.5703125" style="1" customWidth="1"/>
    <col min="7" max="7" width="4.85546875" style="1" customWidth="1"/>
    <col min="8" max="8" width="25.7109375" style="1" customWidth="1"/>
    <col min="9" max="9" width="13.28515625" style="1" customWidth="1"/>
    <col min="10" max="10" width="9.42578125" style="1" customWidth="1"/>
    <col min="11" max="11" width="12.28515625" style="1" customWidth="1"/>
    <col min="12" max="12" width="15.7109375" style="1" customWidth="1"/>
    <col min="13" max="13" width="14.5703125" style="1" customWidth="1"/>
    <col min="14" max="14" width="4.42578125" style="1" customWidth="1"/>
    <col min="15" max="15" width="26" style="1" customWidth="1"/>
    <col min="16" max="16" width="22.42578125" style="1" customWidth="1"/>
    <col min="17" max="17" width="13.140625" style="1" customWidth="1"/>
    <col min="18" max="18" width="8.7109375" style="1" customWidth="1"/>
    <col min="19" max="19" width="13.28515625" style="1" customWidth="1"/>
    <col min="20" max="20" width="21.85546875" style="1" customWidth="1"/>
    <col min="21" max="21" width="23.85546875" style="1" customWidth="1"/>
    <col min="22" max="16384" width="8.85546875" style="1"/>
  </cols>
  <sheetData>
    <row r="1" spans="1:22" s="49" customFormat="1" ht="23.45">
      <c r="A1" s="48" t="s">
        <v>143</v>
      </c>
    </row>
    <row r="3" spans="1:22" ht="10.9" thickBot="1"/>
    <row r="4" spans="1:22" ht="14.45" customHeight="1">
      <c r="A4" s="113" t="s">
        <v>144</v>
      </c>
      <c r="B4" s="114"/>
      <c r="C4" s="114"/>
      <c r="D4" s="114"/>
      <c r="E4" s="114"/>
      <c r="F4" s="122"/>
    </row>
    <row r="5" spans="1:22" ht="7.15" customHeight="1" thickBot="1">
      <c r="A5" s="115"/>
      <c r="B5" s="116"/>
      <c r="C5" s="116"/>
      <c r="D5" s="116"/>
      <c r="E5" s="116"/>
      <c r="F5" s="123"/>
    </row>
    <row r="6" spans="1:22" ht="10.5" customHeight="1">
      <c r="A6" s="131" t="s">
        <v>34</v>
      </c>
      <c r="B6" s="132"/>
      <c r="C6" s="127" t="s">
        <v>89</v>
      </c>
      <c r="D6" s="129" t="s">
        <v>90</v>
      </c>
      <c r="E6" s="129" t="s">
        <v>88</v>
      </c>
      <c r="F6" s="129" t="s">
        <v>91</v>
      </c>
      <c r="G6" s="17"/>
      <c r="N6" s="17"/>
      <c r="P6" s="17"/>
      <c r="Q6" s="17"/>
      <c r="R6" s="17"/>
      <c r="S6" s="17"/>
      <c r="T6" s="17"/>
      <c r="U6" s="17"/>
      <c r="V6" s="17"/>
    </row>
    <row r="7" spans="1:22" ht="14.65" customHeight="1" thickBot="1">
      <c r="A7" s="133"/>
      <c r="B7" s="134"/>
      <c r="C7" s="128"/>
      <c r="D7" s="130"/>
      <c r="E7" s="130"/>
      <c r="F7" s="130"/>
      <c r="G7" s="17"/>
      <c r="N7" s="17"/>
      <c r="P7" s="17"/>
      <c r="Q7" s="17"/>
      <c r="R7" s="17"/>
      <c r="S7" s="17"/>
      <c r="T7" s="17"/>
      <c r="U7" s="17"/>
      <c r="V7" s="17"/>
    </row>
    <row r="8" spans="1:22" ht="11.25">
      <c r="A8" s="120" t="s">
        <v>92</v>
      </c>
      <c r="B8" s="121"/>
      <c r="C8" s="73">
        <v>1</v>
      </c>
      <c r="D8" s="8">
        <f>' Prijzenblad perceel 1'!$B$39</f>
        <v>0</v>
      </c>
      <c r="E8" s="8">
        <f>C8*D8</f>
        <v>0</v>
      </c>
      <c r="F8" s="117">
        <f>SUM(E8:E10)</f>
        <v>0</v>
      </c>
      <c r="G8" s="17"/>
      <c r="N8" s="17"/>
      <c r="O8" s="9"/>
      <c r="P8" s="17"/>
      <c r="Q8" s="17"/>
      <c r="R8" s="17"/>
      <c r="S8" s="17"/>
      <c r="T8" s="17"/>
      <c r="U8" s="17"/>
      <c r="V8" s="17"/>
    </row>
    <row r="9" spans="1:22" ht="11.25">
      <c r="A9" s="141" t="s">
        <v>57</v>
      </c>
      <c r="B9" s="142"/>
      <c r="C9" s="73">
        <v>1</v>
      </c>
      <c r="D9" s="8">
        <f>' Prijzenblad perceel 1'!$B$43</f>
        <v>0</v>
      </c>
      <c r="E9" s="8">
        <f t="shared" ref="E9:E10" si="0">C9*D9</f>
        <v>0</v>
      </c>
      <c r="F9" s="118"/>
      <c r="G9" s="17"/>
      <c r="N9" s="17"/>
      <c r="O9" s="9"/>
      <c r="P9" s="17"/>
      <c r="Q9" s="17"/>
      <c r="R9" s="17"/>
      <c r="S9" s="17"/>
      <c r="T9" s="17"/>
      <c r="U9" s="17"/>
      <c r="V9" s="17"/>
    </row>
    <row r="10" spans="1:22" ht="12" customHeight="1">
      <c r="A10" s="120" t="s">
        <v>94</v>
      </c>
      <c r="B10" s="121"/>
      <c r="C10" s="73">
        <v>1</v>
      </c>
      <c r="D10" s="8">
        <f>' Prijzenblad perceel 1'!$B$50</f>
        <v>0</v>
      </c>
      <c r="E10" s="8">
        <f t="shared" si="0"/>
        <v>0</v>
      </c>
      <c r="F10" s="119"/>
      <c r="G10" s="17"/>
      <c r="N10" s="17"/>
      <c r="O10" s="10"/>
      <c r="P10" s="17"/>
      <c r="Q10" s="17"/>
      <c r="R10" s="17"/>
      <c r="S10" s="17"/>
      <c r="T10" s="17"/>
      <c r="U10" s="17"/>
      <c r="V10" s="17"/>
    </row>
    <row r="11" spans="1:22" ht="21" thickBot="1">
      <c r="A11" s="120" t="s">
        <v>95</v>
      </c>
      <c r="B11" s="121"/>
      <c r="C11" s="73" t="s">
        <v>96</v>
      </c>
      <c r="D11" s="74" t="s">
        <v>97</v>
      </c>
      <c r="E11" s="75" t="s">
        <v>98</v>
      </c>
      <c r="F11" s="75" t="s">
        <v>98</v>
      </c>
      <c r="G11" s="17"/>
      <c r="N11" s="17"/>
      <c r="O11" s="10"/>
      <c r="P11" s="17"/>
      <c r="Q11" s="17"/>
      <c r="R11" s="17"/>
      <c r="S11" s="17"/>
      <c r="T11" s="17"/>
      <c r="U11" s="17"/>
      <c r="V11" s="17"/>
    </row>
    <row r="12" spans="1:2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0"/>
      <c r="P12" s="17"/>
      <c r="Q12" s="17"/>
      <c r="R12" s="17"/>
      <c r="S12" s="17"/>
      <c r="T12" s="17"/>
      <c r="U12" s="17"/>
      <c r="V12" s="17"/>
    </row>
    <row r="13" spans="1:22" ht="10.9" thickBot="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1"/>
    </row>
    <row r="14" spans="1:22">
      <c r="A14" s="113" t="s">
        <v>145</v>
      </c>
      <c r="B14" s="114"/>
      <c r="C14" s="114"/>
      <c r="D14" s="114"/>
      <c r="E14" s="114"/>
      <c r="F14" s="122"/>
      <c r="G14" s="17"/>
      <c r="N14" s="17"/>
      <c r="O14" s="11"/>
    </row>
    <row r="15" spans="1:22" ht="10.9" thickBot="1">
      <c r="A15" s="115"/>
      <c r="B15" s="116"/>
      <c r="C15" s="116"/>
      <c r="D15" s="116"/>
      <c r="E15" s="116"/>
      <c r="F15" s="123"/>
      <c r="G15" s="17"/>
      <c r="N15" s="17"/>
      <c r="O15" s="11"/>
    </row>
    <row r="16" spans="1:22" ht="10.5" customHeight="1">
      <c r="A16" s="131" t="s">
        <v>34</v>
      </c>
      <c r="B16" s="132"/>
      <c r="C16" s="127" t="s">
        <v>89</v>
      </c>
      <c r="D16" s="129" t="s">
        <v>90</v>
      </c>
      <c r="E16" s="129" t="s">
        <v>88</v>
      </c>
      <c r="F16" s="129" t="s">
        <v>91</v>
      </c>
    </row>
    <row r="17" spans="1:22" ht="10.9" thickBot="1">
      <c r="A17" s="133"/>
      <c r="B17" s="134"/>
      <c r="C17" s="128"/>
      <c r="D17" s="130"/>
      <c r="E17" s="130"/>
      <c r="F17" s="130"/>
    </row>
    <row r="18" spans="1:22" ht="11.25">
      <c r="A18" s="120" t="s">
        <v>92</v>
      </c>
      <c r="B18" s="121"/>
      <c r="C18" s="73">
        <v>1</v>
      </c>
      <c r="D18" s="8">
        <f>' Prijzenblad perceel 1'!$B$39</f>
        <v>0</v>
      </c>
      <c r="E18" s="8">
        <f>C18*D18</f>
        <v>0</v>
      </c>
      <c r="F18" s="117">
        <f>SUM(E18:E20)</f>
        <v>0</v>
      </c>
    </row>
    <row r="19" spans="1:22" ht="11.25">
      <c r="A19" s="66" t="s">
        <v>57</v>
      </c>
      <c r="B19" s="20"/>
      <c r="C19" s="73">
        <v>1</v>
      </c>
      <c r="D19" s="8">
        <f>' Prijzenblad perceel 1'!$B$43</f>
        <v>0</v>
      </c>
      <c r="E19" s="8">
        <f t="shared" ref="E19:E20" si="1">C19*D19</f>
        <v>0</v>
      </c>
      <c r="F19" s="118"/>
    </row>
    <row r="20" spans="1:22" ht="11.25">
      <c r="A20" s="120" t="s">
        <v>94</v>
      </c>
      <c r="B20" s="121"/>
      <c r="C20" s="73">
        <v>1</v>
      </c>
      <c r="D20" s="8">
        <f>' Prijzenblad perceel 1'!$B$50</f>
        <v>0</v>
      </c>
      <c r="E20" s="8">
        <f t="shared" si="1"/>
        <v>0</v>
      </c>
      <c r="F20" s="119"/>
    </row>
    <row r="21" spans="1:22" ht="21" thickBot="1">
      <c r="A21" s="120" t="s">
        <v>95</v>
      </c>
      <c r="B21" s="121"/>
      <c r="C21" s="73" t="s">
        <v>96</v>
      </c>
      <c r="D21" s="74" t="s">
        <v>97</v>
      </c>
      <c r="E21" s="75" t="s">
        <v>98</v>
      </c>
      <c r="F21" s="75" t="s">
        <v>98</v>
      </c>
      <c r="G21" s="17"/>
      <c r="N21" s="17"/>
      <c r="P21" s="17"/>
      <c r="Q21" s="17"/>
      <c r="R21" s="17"/>
      <c r="S21" s="17"/>
      <c r="T21" s="17"/>
      <c r="U21" s="17"/>
      <c r="V21" s="17"/>
    </row>
    <row r="22" spans="1:2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P22" s="17"/>
      <c r="Q22" s="17"/>
      <c r="R22" s="17"/>
      <c r="S22" s="17"/>
      <c r="T22" s="17"/>
      <c r="U22" s="17"/>
      <c r="V22" s="17"/>
    </row>
    <row r="23" spans="1:22" ht="10.9" thickBot="1">
      <c r="A23" s="17"/>
      <c r="B23" s="17"/>
      <c r="C23" s="17"/>
      <c r="D23" s="17"/>
      <c r="E23" s="17"/>
      <c r="F23" s="17"/>
      <c r="G23" s="17"/>
    </row>
    <row r="24" spans="1:22">
      <c r="A24" s="113" t="s">
        <v>146</v>
      </c>
      <c r="B24" s="114"/>
      <c r="C24" s="114"/>
      <c r="D24" s="114"/>
      <c r="E24" s="114"/>
      <c r="F24" s="122"/>
    </row>
    <row r="25" spans="1:22" ht="10.9" thickBot="1">
      <c r="A25" s="115"/>
      <c r="B25" s="116"/>
      <c r="C25" s="116"/>
      <c r="D25" s="116"/>
      <c r="E25" s="116"/>
      <c r="F25" s="123"/>
    </row>
    <row r="26" spans="1:22" ht="10.15" customHeight="1">
      <c r="A26" s="131" t="s">
        <v>34</v>
      </c>
      <c r="B26" s="132"/>
      <c r="C26" s="127" t="s">
        <v>89</v>
      </c>
      <c r="D26" s="129" t="s">
        <v>90</v>
      </c>
      <c r="E26" s="129" t="s">
        <v>88</v>
      </c>
      <c r="F26" s="129" t="s">
        <v>91</v>
      </c>
      <c r="N26" s="17"/>
      <c r="P26" s="17"/>
      <c r="Q26" s="17"/>
      <c r="R26" s="17"/>
      <c r="S26" s="17"/>
      <c r="T26" s="17"/>
      <c r="U26" s="17"/>
    </row>
    <row r="27" spans="1:22" ht="14.65" customHeight="1" thickBot="1">
      <c r="A27" s="133"/>
      <c r="B27" s="134"/>
      <c r="C27" s="128"/>
      <c r="D27" s="130"/>
      <c r="E27" s="130"/>
      <c r="F27" s="130"/>
      <c r="N27" s="17"/>
    </row>
    <row r="28" spans="1:22" ht="14.45" customHeight="1">
      <c r="A28" s="120" t="s">
        <v>92</v>
      </c>
      <c r="B28" s="121"/>
      <c r="C28" s="73">
        <v>1</v>
      </c>
      <c r="D28" s="8">
        <f>' Prijzenblad perceel 1'!$B$39</f>
        <v>0</v>
      </c>
      <c r="E28" s="8">
        <f>C28*D28</f>
        <v>0</v>
      </c>
      <c r="F28" s="117">
        <f>SUM(E28:E31)</f>
        <v>0</v>
      </c>
      <c r="N28" s="17"/>
    </row>
    <row r="29" spans="1:22" ht="10.9" customHeight="1">
      <c r="A29" s="120" t="s">
        <v>93</v>
      </c>
      <c r="B29" s="121"/>
      <c r="C29" s="73">
        <v>1</v>
      </c>
      <c r="D29" s="8">
        <f>' Prijzenblad perceel 1'!$B$42</f>
        <v>0</v>
      </c>
      <c r="E29" s="8">
        <f t="shared" ref="E29:E31" si="2">C29*D29</f>
        <v>0</v>
      </c>
      <c r="F29" s="118"/>
      <c r="N29" s="17"/>
    </row>
    <row r="30" spans="1:22" ht="10.9" customHeight="1">
      <c r="A30" s="141" t="s">
        <v>60</v>
      </c>
      <c r="B30" s="142"/>
      <c r="C30" s="73">
        <v>1</v>
      </c>
      <c r="D30" s="8">
        <f>' Prijzenblad perceel 1'!$B$46</f>
        <v>0</v>
      </c>
      <c r="E30" s="8">
        <f t="shared" si="2"/>
        <v>0</v>
      </c>
      <c r="F30" s="118"/>
      <c r="N30" s="17"/>
    </row>
    <row r="31" spans="1:22" ht="13.9" customHeight="1">
      <c r="A31" s="120" t="s">
        <v>94</v>
      </c>
      <c r="B31" s="121"/>
      <c r="C31" s="73">
        <v>1</v>
      </c>
      <c r="D31" s="8">
        <f>' Prijzenblad perceel 1'!$B$50</f>
        <v>0</v>
      </c>
      <c r="E31" s="8">
        <f t="shared" si="2"/>
        <v>0</v>
      </c>
      <c r="F31" s="119"/>
      <c r="N31" s="17"/>
    </row>
    <row r="32" spans="1:22" ht="20.25" customHeight="1" thickBot="1">
      <c r="A32" s="120" t="s">
        <v>95</v>
      </c>
      <c r="B32" s="121"/>
      <c r="C32" s="73" t="s">
        <v>96</v>
      </c>
      <c r="D32" s="74" t="s">
        <v>97</v>
      </c>
      <c r="E32" s="75" t="s">
        <v>98</v>
      </c>
      <c r="F32" s="75" t="s">
        <v>98</v>
      </c>
      <c r="N32" s="17"/>
    </row>
    <row r="33" spans="1:21" ht="13.15" customHeight="1">
      <c r="A33" s="17"/>
      <c r="B33" s="17"/>
      <c r="C33" s="17"/>
      <c r="D33" s="17"/>
      <c r="E33" s="17"/>
      <c r="F33" s="17"/>
    </row>
    <row r="34" spans="1:21" ht="13.15" customHeight="1" thickBot="1">
      <c r="A34" s="17"/>
      <c r="B34" s="17"/>
      <c r="C34" s="17"/>
      <c r="D34" s="17"/>
      <c r="E34" s="17"/>
      <c r="F34" s="17"/>
    </row>
    <row r="35" spans="1:21" ht="10.9" customHeight="1">
      <c r="A35" s="113" t="s">
        <v>147</v>
      </c>
      <c r="B35" s="114"/>
      <c r="C35" s="114"/>
      <c r="D35" s="114"/>
      <c r="E35" s="114"/>
      <c r="F35" s="122"/>
    </row>
    <row r="36" spans="1:21" ht="10.9" thickBot="1">
      <c r="A36" s="115"/>
      <c r="B36" s="116"/>
      <c r="C36" s="116"/>
      <c r="D36" s="116"/>
      <c r="E36" s="116"/>
      <c r="F36" s="123"/>
    </row>
    <row r="37" spans="1:21" ht="10.5" customHeight="1">
      <c r="A37" s="131" t="s">
        <v>34</v>
      </c>
      <c r="B37" s="132"/>
      <c r="C37" s="127" t="s">
        <v>89</v>
      </c>
      <c r="D37" s="129" t="s">
        <v>90</v>
      </c>
      <c r="E37" s="129" t="s">
        <v>88</v>
      </c>
      <c r="F37" s="129" t="s">
        <v>91</v>
      </c>
      <c r="N37" s="17"/>
    </row>
    <row r="38" spans="1:21" ht="10.9" thickBot="1">
      <c r="A38" s="133"/>
      <c r="B38" s="134"/>
      <c r="C38" s="128"/>
      <c r="D38" s="130"/>
      <c r="E38" s="130"/>
      <c r="F38" s="130"/>
      <c r="N38" s="17"/>
    </row>
    <row r="39" spans="1:21" ht="11.25">
      <c r="A39" s="120" t="s">
        <v>92</v>
      </c>
      <c r="B39" s="121"/>
      <c r="C39" s="73">
        <v>1</v>
      </c>
      <c r="D39" s="8">
        <f>' Prijzenblad perceel 1'!$B$39</f>
        <v>0</v>
      </c>
      <c r="E39" s="8">
        <f>C39*D39</f>
        <v>0</v>
      </c>
      <c r="F39" s="117">
        <f>SUM(E39:E43)</f>
        <v>0</v>
      </c>
      <c r="N39" s="17"/>
    </row>
    <row r="40" spans="1:21" ht="11.25">
      <c r="A40" s="120" t="s">
        <v>93</v>
      </c>
      <c r="B40" s="121"/>
      <c r="C40" s="73">
        <v>1</v>
      </c>
      <c r="D40" s="8">
        <f>' Prijzenblad perceel 1'!$B$42</f>
        <v>0</v>
      </c>
      <c r="E40" s="8">
        <f t="shared" ref="E40:E43" si="3">C40*D40</f>
        <v>0</v>
      </c>
      <c r="F40" s="118"/>
      <c r="N40" s="17"/>
    </row>
    <row r="41" spans="1:21" ht="11.25">
      <c r="A41" s="66" t="s">
        <v>57</v>
      </c>
      <c r="B41" s="67"/>
      <c r="C41" s="73">
        <v>1</v>
      </c>
      <c r="D41" s="8">
        <f>' Prijzenblad perceel 1'!$B$43</f>
        <v>0</v>
      </c>
      <c r="E41" s="8">
        <f t="shared" si="3"/>
        <v>0</v>
      </c>
      <c r="F41" s="118"/>
      <c r="N41" s="17"/>
    </row>
    <row r="42" spans="1:21" ht="13.15" customHeight="1">
      <c r="A42" s="141" t="s">
        <v>63</v>
      </c>
      <c r="B42" s="142"/>
      <c r="C42" s="73">
        <v>1</v>
      </c>
      <c r="D42" s="8">
        <f>' Prijzenblad perceel 1'!$B$49</f>
        <v>0</v>
      </c>
      <c r="E42" s="8">
        <f t="shared" si="3"/>
        <v>0</v>
      </c>
      <c r="F42" s="119"/>
      <c r="N42" s="17"/>
    </row>
    <row r="43" spans="1:21" ht="10.9" customHeight="1" thickBot="1">
      <c r="A43" s="120" t="s">
        <v>94</v>
      </c>
      <c r="B43" s="121"/>
      <c r="C43" s="73">
        <v>1</v>
      </c>
      <c r="D43" s="8">
        <f>' Prijzenblad perceel 1'!$B$50</f>
        <v>0</v>
      </c>
      <c r="E43" s="8">
        <f t="shared" si="3"/>
        <v>0</v>
      </c>
      <c r="F43" s="8"/>
      <c r="N43" s="17"/>
    </row>
    <row r="44" spans="1:21" ht="17.649999999999999" customHeight="1" thickBot="1">
      <c r="A44" s="120" t="s">
        <v>95</v>
      </c>
      <c r="B44" s="121"/>
      <c r="C44" s="73" t="s">
        <v>96</v>
      </c>
      <c r="D44" s="74" t="s">
        <v>97</v>
      </c>
      <c r="E44" s="75" t="s">
        <v>98</v>
      </c>
      <c r="F44" s="75" t="s">
        <v>98</v>
      </c>
      <c r="N44" s="17"/>
    </row>
    <row r="46" spans="1:21" ht="10.9" thickBot="1"/>
    <row r="47" spans="1:21">
      <c r="A47" s="113" t="s">
        <v>148</v>
      </c>
      <c r="B47" s="114"/>
      <c r="C47" s="114"/>
      <c r="D47" s="114"/>
      <c r="E47" s="114"/>
      <c r="F47" s="122"/>
      <c r="N47" s="17"/>
    </row>
    <row r="48" spans="1:21" ht="10.9" thickBot="1">
      <c r="A48" s="115"/>
      <c r="B48" s="116"/>
      <c r="C48" s="116"/>
      <c r="D48" s="116"/>
      <c r="E48" s="116"/>
      <c r="F48" s="123"/>
      <c r="N48" s="17"/>
      <c r="P48" s="17"/>
      <c r="Q48" s="17"/>
      <c r="R48" s="17"/>
      <c r="S48" s="17"/>
      <c r="T48" s="17"/>
      <c r="U48" s="17"/>
    </row>
    <row r="49" spans="1:14" ht="10.9" customHeight="1">
      <c r="A49" s="131" t="s">
        <v>34</v>
      </c>
      <c r="B49" s="132"/>
      <c r="C49" s="127" t="s">
        <v>89</v>
      </c>
      <c r="D49" s="129" t="s">
        <v>90</v>
      </c>
      <c r="E49" s="129" t="s">
        <v>88</v>
      </c>
      <c r="F49" s="129" t="s">
        <v>91</v>
      </c>
      <c r="N49" s="17"/>
    </row>
    <row r="50" spans="1:14" ht="10.9" thickBot="1">
      <c r="A50" s="133"/>
      <c r="B50" s="134"/>
      <c r="C50" s="128"/>
      <c r="D50" s="130"/>
      <c r="E50" s="130"/>
      <c r="F50" s="130"/>
      <c r="N50" s="17"/>
    </row>
    <row r="51" spans="1:14" ht="11.25">
      <c r="A51" s="120" t="s">
        <v>92</v>
      </c>
      <c r="B51" s="121"/>
      <c r="C51" s="73">
        <v>1</v>
      </c>
      <c r="D51" s="8">
        <f>' Prijzenblad perceel 1'!$B$39</f>
        <v>0</v>
      </c>
      <c r="E51" s="8">
        <f>C51*D51</f>
        <v>0</v>
      </c>
      <c r="F51" s="117">
        <f>SUM(E51:E55)</f>
        <v>0</v>
      </c>
      <c r="N51" s="17"/>
    </row>
    <row r="52" spans="1:14" ht="14.65" customHeight="1">
      <c r="A52" s="120" t="s">
        <v>93</v>
      </c>
      <c r="B52" s="121"/>
      <c r="C52" s="73">
        <v>1</v>
      </c>
      <c r="D52" s="8">
        <f>' Prijzenblad perceel 1'!$B$42</f>
        <v>0</v>
      </c>
      <c r="E52" s="8">
        <f t="shared" ref="E52:E55" si="4">C52*D52</f>
        <v>0</v>
      </c>
      <c r="F52" s="118"/>
      <c r="N52" s="17"/>
    </row>
    <row r="53" spans="1:14" ht="14.65" customHeight="1">
      <c r="A53" s="66" t="s">
        <v>57</v>
      </c>
      <c r="B53" s="20"/>
      <c r="C53" s="73">
        <v>1</v>
      </c>
      <c r="D53" s="8">
        <f>' Prijzenblad perceel 1'!$B$43</f>
        <v>0</v>
      </c>
      <c r="E53" s="8">
        <f t="shared" si="4"/>
        <v>0</v>
      </c>
      <c r="F53" s="118"/>
      <c r="N53" s="17"/>
    </row>
    <row r="54" spans="1:14" ht="14.65" customHeight="1">
      <c r="A54" s="141" t="s">
        <v>60</v>
      </c>
      <c r="B54" s="142"/>
      <c r="C54" s="73">
        <v>1</v>
      </c>
      <c r="D54" s="8">
        <f>' Prijzenblad perceel 1'!$B$46</f>
        <v>0</v>
      </c>
      <c r="E54" s="8">
        <f t="shared" si="4"/>
        <v>0</v>
      </c>
      <c r="F54" s="118"/>
      <c r="N54" s="17"/>
    </row>
    <row r="55" spans="1:14" ht="14.65" customHeight="1">
      <c r="A55" s="120" t="s">
        <v>94</v>
      </c>
      <c r="B55" s="121"/>
      <c r="C55" s="73">
        <v>1</v>
      </c>
      <c r="D55" s="8">
        <f>' Prijzenblad perceel 1'!$B$50</f>
        <v>0</v>
      </c>
      <c r="E55" s="8">
        <f t="shared" si="4"/>
        <v>0</v>
      </c>
      <c r="F55" s="119"/>
      <c r="N55" s="17"/>
    </row>
    <row r="56" spans="1:14" ht="21" thickBot="1">
      <c r="A56" s="120" t="s">
        <v>95</v>
      </c>
      <c r="B56" s="121"/>
      <c r="C56" s="73" t="s">
        <v>96</v>
      </c>
      <c r="D56" s="74" t="s">
        <v>97</v>
      </c>
      <c r="E56" s="75" t="s">
        <v>98</v>
      </c>
      <c r="F56" s="75" t="s">
        <v>98</v>
      </c>
      <c r="N56" s="17"/>
    </row>
    <row r="57" spans="1:14">
      <c r="A57" s="17"/>
      <c r="B57" s="17"/>
      <c r="C57" s="17"/>
      <c r="D57" s="17"/>
      <c r="E57" s="17"/>
      <c r="F57" s="17"/>
    </row>
    <row r="58" spans="1:14" ht="10.9" thickBot="1">
      <c r="A58" s="17"/>
      <c r="B58" s="17"/>
      <c r="C58" s="17"/>
      <c r="D58" s="17"/>
      <c r="E58" s="17"/>
      <c r="F58" s="17"/>
    </row>
    <row r="59" spans="1:14">
      <c r="A59" s="113" t="s">
        <v>149</v>
      </c>
      <c r="B59" s="114"/>
      <c r="C59" s="114"/>
      <c r="D59" s="114"/>
      <c r="E59" s="114"/>
      <c r="F59" s="122"/>
    </row>
    <row r="60" spans="1:14" ht="10.9" thickBot="1">
      <c r="A60" s="115"/>
      <c r="B60" s="116"/>
      <c r="C60" s="116"/>
      <c r="D60" s="116"/>
      <c r="E60" s="116"/>
      <c r="F60" s="123"/>
    </row>
    <row r="61" spans="1:14" ht="10.5" customHeight="1">
      <c r="A61" s="131" t="s">
        <v>34</v>
      </c>
      <c r="B61" s="132"/>
      <c r="C61" s="127" t="s">
        <v>89</v>
      </c>
      <c r="D61" s="129" t="s">
        <v>90</v>
      </c>
      <c r="E61" s="129" t="s">
        <v>88</v>
      </c>
      <c r="F61" s="129" t="s">
        <v>91</v>
      </c>
    </row>
    <row r="62" spans="1:14" ht="10.9" thickBot="1">
      <c r="A62" s="133"/>
      <c r="B62" s="134"/>
      <c r="C62" s="128"/>
      <c r="D62" s="130"/>
      <c r="E62" s="130"/>
      <c r="F62" s="130"/>
    </row>
    <row r="63" spans="1:14" ht="11.25">
      <c r="A63" s="120" t="s">
        <v>150</v>
      </c>
      <c r="B63" s="121"/>
      <c r="C63" s="73">
        <v>1</v>
      </c>
      <c r="D63" s="8">
        <f>' Prijzenblad perceel 1'!$B$39</f>
        <v>0</v>
      </c>
      <c r="E63" s="8">
        <f>C63*D63</f>
        <v>0</v>
      </c>
      <c r="F63" s="117">
        <f>SUM(E63:E67)</f>
        <v>0</v>
      </c>
    </row>
    <row r="64" spans="1:14" ht="12.6" customHeight="1">
      <c r="A64" s="120" t="s">
        <v>93</v>
      </c>
      <c r="B64" s="121"/>
      <c r="C64" s="73">
        <v>1</v>
      </c>
      <c r="D64" s="8">
        <f>' Prijzenblad perceel 1'!$B$42</f>
        <v>0</v>
      </c>
      <c r="E64" s="8">
        <f t="shared" ref="E64:E67" si="5">C64*D64</f>
        <v>0</v>
      </c>
      <c r="F64" s="118"/>
    </row>
    <row r="65" spans="1:6" ht="12.6" customHeight="1">
      <c r="A65" s="141" t="s">
        <v>57</v>
      </c>
      <c r="B65" s="142"/>
      <c r="C65" s="73">
        <v>1</v>
      </c>
      <c r="D65" s="8">
        <f>' Prijzenblad perceel 1'!$B$43</f>
        <v>0</v>
      </c>
      <c r="E65" s="8">
        <f t="shared" si="5"/>
        <v>0</v>
      </c>
      <c r="F65" s="118"/>
    </row>
    <row r="66" spans="1:6" ht="12.6" customHeight="1">
      <c r="A66" s="141" t="s">
        <v>58</v>
      </c>
      <c r="B66" s="142"/>
      <c r="C66" s="73">
        <v>1</v>
      </c>
      <c r="D66" s="8">
        <f>' Prijzenblad perceel 1'!$B$44</f>
        <v>0</v>
      </c>
      <c r="E66" s="8">
        <f t="shared" si="5"/>
        <v>0</v>
      </c>
      <c r="F66" s="118"/>
    </row>
    <row r="67" spans="1:6" ht="11.25">
      <c r="A67" s="120" t="s">
        <v>94</v>
      </c>
      <c r="B67" s="121"/>
      <c r="C67" s="73">
        <v>1</v>
      </c>
      <c r="D67" s="8">
        <f>' Prijzenblad perceel 1'!$B$50</f>
        <v>0</v>
      </c>
      <c r="E67" s="8">
        <f t="shared" si="5"/>
        <v>0</v>
      </c>
      <c r="F67" s="119"/>
    </row>
    <row r="68" spans="1:6" ht="20.25">
      <c r="A68" s="120" t="s">
        <v>95</v>
      </c>
      <c r="B68" s="121"/>
      <c r="C68" s="73" t="s">
        <v>96</v>
      </c>
      <c r="D68" s="74" t="s">
        <v>97</v>
      </c>
      <c r="E68" s="75" t="s">
        <v>98</v>
      </c>
      <c r="F68" s="75" t="s">
        <v>98</v>
      </c>
    </row>
    <row r="70" spans="1:6" ht="11.25"/>
    <row r="71" spans="1:6" ht="10.15" customHeight="1">
      <c r="A71" s="113" t="s">
        <v>151</v>
      </c>
      <c r="B71" s="114"/>
      <c r="C71" s="114"/>
      <c r="D71" s="114"/>
      <c r="E71" s="114"/>
      <c r="F71" s="122"/>
    </row>
    <row r="72" spans="1:6" ht="10.9" customHeight="1">
      <c r="A72" s="115"/>
      <c r="B72" s="116"/>
      <c r="C72" s="116"/>
      <c r="D72" s="116"/>
      <c r="E72" s="116"/>
      <c r="F72" s="123"/>
    </row>
    <row r="73" spans="1:6" ht="10.5" customHeight="1">
      <c r="A73" s="131" t="s">
        <v>34</v>
      </c>
      <c r="B73" s="132"/>
      <c r="C73" s="129" t="s">
        <v>89</v>
      </c>
      <c r="D73" s="129" t="s">
        <v>90</v>
      </c>
      <c r="E73" s="129" t="s">
        <v>88</v>
      </c>
      <c r="F73" s="129" t="s">
        <v>91</v>
      </c>
    </row>
    <row r="74" spans="1:6" ht="10.9" customHeight="1">
      <c r="A74" s="133"/>
      <c r="B74" s="134"/>
      <c r="C74" s="130"/>
      <c r="D74" s="130"/>
      <c r="E74" s="130"/>
      <c r="F74" s="130"/>
    </row>
    <row r="75" spans="1:6" ht="11.25" customHeight="1">
      <c r="A75" s="120" t="s">
        <v>92</v>
      </c>
      <c r="B75" s="121"/>
      <c r="C75" s="73">
        <v>1</v>
      </c>
      <c r="D75" s="8">
        <f>' Prijzenblad perceel 1'!$B$39</f>
        <v>0</v>
      </c>
      <c r="E75" s="8">
        <f>C75*D75</f>
        <v>0</v>
      </c>
      <c r="F75" s="117">
        <f>SUM(E75:E79)</f>
        <v>0</v>
      </c>
    </row>
    <row r="76" spans="1:6" ht="11.25">
      <c r="A76" s="120" t="s">
        <v>93</v>
      </c>
      <c r="B76" s="121"/>
      <c r="C76" s="73">
        <v>1</v>
      </c>
      <c r="D76" s="8">
        <f>' Prijzenblad perceel 1'!$B$42</f>
        <v>0</v>
      </c>
      <c r="E76" s="8">
        <f t="shared" ref="E76:E79" si="6">C76*D76</f>
        <v>0</v>
      </c>
      <c r="F76" s="118"/>
    </row>
    <row r="77" spans="1:6" ht="10.9" customHeight="1">
      <c r="A77" s="66" t="s">
        <v>57</v>
      </c>
      <c r="B77" s="67"/>
      <c r="C77" s="73">
        <v>1</v>
      </c>
      <c r="D77" s="8">
        <f>' Prijzenblad perceel 1'!$B$43</f>
        <v>0</v>
      </c>
      <c r="E77" s="8">
        <f t="shared" si="6"/>
        <v>0</v>
      </c>
      <c r="F77" s="118"/>
    </row>
    <row r="78" spans="1:6" ht="10.9" customHeight="1">
      <c r="A78" s="141" t="s">
        <v>60</v>
      </c>
      <c r="B78" s="142"/>
      <c r="C78" s="73">
        <v>1</v>
      </c>
      <c r="D78" s="8">
        <f>' Prijzenblad perceel 1'!$B$46</f>
        <v>0</v>
      </c>
      <c r="E78" s="8">
        <f t="shared" si="6"/>
        <v>0</v>
      </c>
      <c r="F78" s="118"/>
    </row>
    <row r="79" spans="1:6" ht="10.9" customHeight="1">
      <c r="A79" s="120" t="s">
        <v>94</v>
      </c>
      <c r="B79" s="121"/>
      <c r="C79" s="73">
        <v>1</v>
      </c>
      <c r="D79" s="8">
        <f>' Prijzenblad perceel 1'!$B$50</f>
        <v>0</v>
      </c>
      <c r="E79" s="8">
        <f t="shared" si="6"/>
        <v>0</v>
      </c>
      <c r="F79" s="119"/>
    </row>
    <row r="80" spans="1:6" ht="20.25">
      <c r="A80" s="120" t="s">
        <v>95</v>
      </c>
      <c r="B80" s="121"/>
      <c r="C80" s="73" t="s">
        <v>96</v>
      </c>
      <c r="D80" s="74" t="s">
        <v>97</v>
      </c>
      <c r="E80" s="75" t="s">
        <v>98</v>
      </c>
      <c r="F80" s="75" t="s">
        <v>98</v>
      </c>
    </row>
    <row r="82" spans="1:13" ht="10.9" thickBot="1"/>
    <row r="83" spans="1:13">
      <c r="A83" s="113" t="s">
        <v>152</v>
      </c>
      <c r="B83" s="114"/>
      <c r="C83" s="114"/>
      <c r="D83" s="114"/>
      <c r="E83" s="114"/>
      <c r="F83" s="122"/>
    </row>
    <row r="84" spans="1:13" ht="10.9" thickBot="1">
      <c r="A84" s="115"/>
      <c r="B84" s="116"/>
      <c r="C84" s="116"/>
      <c r="D84" s="116"/>
      <c r="E84" s="116"/>
      <c r="F84" s="123"/>
    </row>
    <row r="85" spans="1:13" ht="10.5" customHeight="1">
      <c r="A85" s="131" t="s">
        <v>34</v>
      </c>
      <c r="B85" s="132"/>
      <c r="C85" s="127" t="s">
        <v>89</v>
      </c>
      <c r="D85" s="129" t="s">
        <v>90</v>
      </c>
      <c r="E85" s="129" t="s">
        <v>88</v>
      </c>
      <c r="F85" s="129" t="s">
        <v>91</v>
      </c>
    </row>
    <row r="86" spans="1:13" ht="10.9" thickBot="1">
      <c r="A86" s="133"/>
      <c r="B86" s="134"/>
      <c r="C86" s="128"/>
      <c r="D86" s="130"/>
      <c r="E86" s="130"/>
      <c r="F86" s="130"/>
    </row>
    <row r="87" spans="1:13" ht="12.75" customHeight="1">
      <c r="A87" s="120" t="s">
        <v>153</v>
      </c>
      <c r="B87" s="121"/>
      <c r="C87" s="73">
        <v>1</v>
      </c>
      <c r="D87" s="8">
        <f>' Prijzenblad perceel 1'!$B$40</f>
        <v>0</v>
      </c>
      <c r="E87" s="8">
        <f>C87*D87</f>
        <v>0</v>
      </c>
      <c r="F87" s="117">
        <f>SUM(E87:E91)</f>
        <v>0</v>
      </c>
    </row>
    <row r="88" spans="1:13" ht="11.25">
      <c r="A88" s="120" t="s">
        <v>93</v>
      </c>
      <c r="B88" s="121"/>
      <c r="C88" s="73">
        <v>1</v>
      </c>
      <c r="D88" s="8">
        <f>' Prijzenblad perceel 1'!$B$42</f>
        <v>0</v>
      </c>
      <c r="E88" s="8">
        <f t="shared" ref="E88:E91" si="7">C88*D88</f>
        <v>0</v>
      </c>
      <c r="F88" s="118"/>
    </row>
    <row r="89" spans="1:13" ht="11.25">
      <c r="A89" s="66" t="s">
        <v>57</v>
      </c>
      <c r="B89" s="67"/>
      <c r="C89" s="73">
        <v>1</v>
      </c>
      <c r="D89" s="70">
        <f>' Prijzenblad perceel 1'!$B$43</f>
        <v>0</v>
      </c>
      <c r="E89" s="8">
        <f t="shared" si="7"/>
        <v>0</v>
      </c>
      <c r="F89" s="118"/>
    </row>
    <row r="90" spans="1:13" ht="11.25">
      <c r="A90" s="141" t="s">
        <v>58</v>
      </c>
      <c r="B90" s="142"/>
      <c r="C90" s="73">
        <v>1</v>
      </c>
      <c r="D90" s="70">
        <f>' Prijzenblad perceel 1'!$B$44</f>
        <v>0</v>
      </c>
      <c r="E90" s="8">
        <f t="shared" si="7"/>
        <v>0</v>
      </c>
      <c r="F90" s="118"/>
    </row>
    <row r="91" spans="1:13" ht="10.9" customHeight="1">
      <c r="A91" s="120" t="s">
        <v>94</v>
      </c>
      <c r="B91" s="121"/>
      <c r="C91" s="73">
        <v>1</v>
      </c>
      <c r="D91" s="8">
        <f>' Prijzenblad perceel 1'!$B$50</f>
        <v>0</v>
      </c>
      <c r="E91" s="8">
        <f t="shared" si="7"/>
        <v>0</v>
      </c>
      <c r="F91" s="119"/>
    </row>
    <row r="92" spans="1:13" ht="21" thickBot="1">
      <c r="A92" s="120" t="s">
        <v>95</v>
      </c>
      <c r="B92" s="121"/>
      <c r="C92" s="73" t="s">
        <v>96</v>
      </c>
      <c r="D92" s="74" t="s">
        <v>97</v>
      </c>
      <c r="E92" s="75" t="s">
        <v>98</v>
      </c>
      <c r="F92" s="75" t="s">
        <v>98</v>
      </c>
    </row>
    <row r="94" spans="1:13" ht="10.9" thickBot="1"/>
    <row r="95" spans="1:13" ht="10.15" customHeight="1">
      <c r="A95" s="113" t="s">
        <v>154</v>
      </c>
      <c r="B95" s="114"/>
      <c r="C95" s="114"/>
      <c r="D95" s="114"/>
      <c r="E95" s="114"/>
      <c r="F95" s="122"/>
      <c r="H95" s="113" t="s">
        <v>155</v>
      </c>
      <c r="I95" s="114"/>
      <c r="J95" s="114"/>
      <c r="K95" s="114"/>
      <c r="L95" s="114"/>
      <c r="M95" s="122"/>
    </row>
    <row r="96" spans="1:13" ht="10.9" thickBot="1">
      <c r="A96" s="115"/>
      <c r="B96" s="116"/>
      <c r="C96" s="116"/>
      <c r="D96" s="116"/>
      <c r="E96" s="116"/>
      <c r="F96" s="123"/>
      <c r="H96" s="115"/>
      <c r="I96" s="116"/>
      <c r="J96" s="116"/>
      <c r="K96" s="116"/>
      <c r="L96" s="116"/>
      <c r="M96" s="123"/>
    </row>
    <row r="97" spans="1:13" ht="10.5" customHeight="1">
      <c r="A97" s="124" t="s">
        <v>34</v>
      </c>
      <c r="B97" s="2"/>
      <c r="C97" s="127" t="s">
        <v>87</v>
      </c>
      <c r="D97" s="129" t="s">
        <v>36</v>
      </c>
      <c r="E97" s="129" t="s">
        <v>37</v>
      </c>
      <c r="F97" s="129" t="s">
        <v>91</v>
      </c>
      <c r="H97" s="131" t="s">
        <v>34</v>
      </c>
      <c r="I97" s="132"/>
      <c r="J97" s="127" t="s">
        <v>89</v>
      </c>
      <c r="K97" s="129" t="s">
        <v>90</v>
      </c>
      <c r="L97" s="129" t="s">
        <v>88</v>
      </c>
      <c r="M97" s="129" t="s">
        <v>91</v>
      </c>
    </row>
    <row r="98" spans="1:13" ht="10.9" thickBot="1">
      <c r="A98" s="125"/>
      <c r="B98" s="3"/>
      <c r="C98" s="128"/>
      <c r="D98" s="130"/>
      <c r="E98" s="130"/>
      <c r="F98" s="130"/>
      <c r="H98" s="133"/>
      <c r="I98" s="134"/>
      <c r="J98" s="128"/>
      <c r="K98" s="130"/>
      <c r="L98" s="130"/>
      <c r="M98" s="130"/>
    </row>
    <row r="99" spans="1:13" ht="10.9" thickBot="1">
      <c r="A99" s="4" t="s">
        <v>39</v>
      </c>
      <c r="B99" s="5" t="s">
        <v>40</v>
      </c>
      <c r="C99" s="6">
        <v>85</v>
      </c>
      <c r="D99" s="95">
        <v>1</v>
      </c>
      <c r="E99" s="8">
        <f>' Prijzenblad perceel 1'!$D$19</f>
        <v>0</v>
      </c>
      <c r="F99" s="8">
        <f>C99*E99</f>
        <v>0</v>
      </c>
      <c r="H99" s="120" t="s">
        <v>92</v>
      </c>
      <c r="I99" s="121"/>
      <c r="J99" s="73">
        <v>1</v>
      </c>
      <c r="K99" s="71">
        <f>' Prijzenblad perceel 1'!$B$39</f>
        <v>0</v>
      </c>
      <c r="L99" s="71">
        <f>J99*K99</f>
        <v>0</v>
      </c>
      <c r="M99" s="117">
        <f>SUM(L99:L100)</f>
        <v>0</v>
      </c>
    </row>
    <row r="100" spans="1:13" ht="14.65" customHeight="1" thickBot="1">
      <c r="A100" s="4" t="s">
        <v>41</v>
      </c>
      <c r="B100" s="5" t="s">
        <v>42</v>
      </c>
      <c r="C100" s="6">
        <v>0</v>
      </c>
      <c r="D100" s="95">
        <v>1.1000000000000001</v>
      </c>
      <c r="E100" s="8">
        <f>' Prijzenblad perceel 1'!$D$20</f>
        <v>0</v>
      </c>
      <c r="F100" s="8">
        <f>C100*E100</f>
        <v>0</v>
      </c>
      <c r="H100" s="120" t="s">
        <v>94</v>
      </c>
      <c r="I100" s="121"/>
      <c r="J100" s="73">
        <v>1</v>
      </c>
      <c r="K100" s="71">
        <f>' Prijzenblad perceel 1'!$B$50</f>
        <v>0</v>
      </c>
      <c r="L100" s="71">
        <f>J100*K100</f>
        <v>0</v>
      </c>
      <c r="M100" s="119"/>
    </row>
    <row r="101" spans="1:13" ht="21" thickBot="1">
      <c r="A101" s="4" t="s">
        <v>43</v>
      </c>
      <c r="B101" s="5" t="s">
        <v>44</v>
      </c>
      <c r="C101" s="6">
        <v>0</v>
      </c>
      <c r="D101" s="95">
        <v>1.2</v>
      </c>
      <c r="E101" s="8">
        <f>' Prijzenblad perceel 1'!$D$21</f>
        <v>0</v>
      </c>
      <c r="F101" s="8">
        <f>C101*E101</f>
        <v>0</v>
      </c>
      <c r="H101" s="120" t="s">
        <v>95</v>
      </c>
      <c r="I101" s="121"/>
      <c r="J101" s="73" t="s">
        <v>96</v>
      </c>
      <c r="K101" s="74" t="s">
        <v>97</v>
      </c>
      <c r="L101" s="75" t="s">
        <v>98</v>
      </c>
      <c r="M101" s="75" t="s">
        <v>98</v>
      </c>
    </row>
    <row r="102" spans="1:13" ht="10.9" thickBot="1">
      <c r="A102" s="4" t="s">
        <v>45</v>
      </c>
      <c r="B102" s="5" t="s">
        <v>46</v>
      </c>
      <c r="C102" s="6">
        <v>34.67</v>
      </c>
      <c r="D102" s="95">
        <v>1.35</v>
      </c>
      <c r="E102" s="8">
        <f>' Prijzenblad perceel 1'!$D$22</f>
        <v>0</v>
      </c>
      <c r="F102" s="8">
        <f t="shared" ref="F102:F104" si="8">C102*E102</f>
        <v>0</v>
      </c>
    </row>
    <row r="103" spans="1:13" ht="10.9" thickBot="1">
      <c r="A103" s="4" t="s">
        <v>47</v>
      </c>
      <c r="B103" s="5" t="s">
        <v>46</v>
      </c>
      <c r="C103" s="6">
        <v>0</v>
      </c>
      <c r="D103" s="95">
        <v>1.5</v>
      </c>
      <c r="E103" s="8">
        <f>' Prijzenblad perceel 1'!$D$23</f>
        <v>0</v>
      </c>
      <c r="F103" s="8">
        <f t="shared" si="8"/>
        <v>0</v>
      </c>
    </row>
    <row r="104" spans="1:13" ht="10.9" thickBot="1">
      <c r="A104" s="4" t="s">
        <v>48</v>
      </c>
      <c r="B104" s="5" t="s">
        <v>46</v>
      </c>
      <c r="C104" s="6">
        <v>0</v>
      </c>
      <c r="D104" s="95">
        <v>1.5</v>
      </c>
      <c r="E104" s="8">
        <f>' Prijzenblad perceel 1'!$D$24</f>
        <v>0</v>
      </c>
      <c r="F104" s="8">
        <f t="shared" si="8"/>
        <v>0</v>
      </c>
    </row>
    <row r="105" spans="1:13">
      <c r="A105" s="12" t="s">
        <v>99</v>
      </c>
      <c r="B105" s="12"/>
      <c r="C105" s="13">
        <f>SUM(C99:C104)</f>
        <v>119.67</v>
      </c>
      <c r="D105" s="6"/>
      <c r="E105" s="14"/>
      <c r="F105" s="14">
        <f>SUM(F99:F104)</f>
        <v>0</v>
      </c>
    </row>
    <row r="106" spans="1:13">
      <c r="A106" s="126" t="s">
        <v>156</v>
      </c>
      <c r="B106" s="126"/>
      <c r="C106" s="126"/>
      <c r="D106" s="126"/>
      <c r="E106" s="126"/>
      <c r="F106" s="126"/>
    </row>
    <row r="107" spans="1:13">
      <c r="A107" s="112" t="s">
        <v>157</v>
      </c>
      <c r="B107" s="112"/>
      <c r="C107" s="38"/>
      <c r="D107" s="39"/>
      <c r="E107" s="40"/>
      <c r="F107" s="40"/>
    </row>
    <row r="108" spans="1:13">
      <c r="A108" s="112" t="s">
        <v>158</v>
      </c>
      <c r="B108" s="112"/>
      <c r="C108" s="38"/>
      <c r="D108" s="39"/>
      <c r="E108" s="40"/>
      <c r="F108" s="40"/>
    </row>
    <row r="111" spans="1:13" ht="10.9" thickBot="1"/>
    <row r="112" spans="1:13">
      <c r="A112" s="113" t="s">
        <v>159</v>
      </c>
      <c r="B112" s="114"/>
      <c r="C112" s="114"/>
      <c r="D112" s="114"/>
      <c r="E112" s="114"/>
      <c r="F112" s="122"/>
    </row>
    <row r="113" spans="1:6" ht="10.9" thickBot="1">
      <c r="A113" s="115"/>
      <c r="B113" s="116"/>
      <c r="C113" s="116"/>
      <c r="D113" s="116"/>
      <c r="E113" s="116"/>
      <c r="F113" s="123"/>
    </row>
    <row r="114" spans="1:6" ht="10.5" customHeight="1">
      <c r="A114" s="131" t="s">
        <v>34</v>
      </c>
      <c r="B114" s="132"/>
      <c r="C114" s="127" t="s">
        <v>89</v>
      </c>
      <c r="D114" s="129" t="s">
        <v>90</v>
      </c>
      <c r="E114" s="129" t="s">
        <v>88</v>
      </c>
      <c r="F114" s="129" t="s">
        <v>91</v>
      </c>
    </row>
    <row r="115" spans="1:6" ht="10.9" thickBot="1">
      <c r="A115" s="133"/>
      <c r="B115" s="134"/>
      <c r="C115" s="128"/>
      <c r="D115" s="130"/>
      <c r="E115" s="130"/>
      <c r="F115" s="130"/>
    </row>
    <row r="116" spans="1:6" ht="11.25">
      <c r="A116" s="120" t="s">
        <v>92</v>
      </c>
      <c r="B116" s="121"/>
      <c r="C116" s="72">
        <v>1</v>
      </c>
      <c r="D116" s="70">
        <f>' Prijzenblad perceel 1'!$B$39</f>
        <v>0</v>
      </c>
      <c r="E116" s="70">
        <f>C116*D116</f>
        <v>0</v>
      </c>
      <c r="F116" s="143">
        <f>SUM(E116:E118)</f>
        <v>0</v>
      </c>
    </row>
    <row r="117" spans="1:6" ht="11.45" customHeight="1">
      <c r="A117" s="141" t="s">
        <v>58</v>
      </c>
      <c r="B117" s="142"/>
      <c r="C117" s="72">
        <v>1</v>
      </c>
      <c r="D117" s="70">
        <f>' Prijzenblad perceel 1'!$B$44</f>
        <v>0</v>
      </c>
      <c r="E117" s="70">
        <f t="shared" ref="E117:E118" si="9">C117*D117</f>
        <v>0</v>
      </c>
      <c r="F117" s="144"/>
    </row>
    <row r="118" spans="1:6" ht="14.65" customHeight="1">
      <c r="A118" s="120" t="s">
        <v>94</v>
      </c>
      <c r="B118" s="121"/>
      <c r="C118" s="72">
        <v>1</v>
      </c>
      <c r="D118" s="8">
        <f>' Prijzenblad perceel 1'!$B$50</f>
        <v>0</v>
      </c>
      <c r="E118" s="70">
        <f t="shared" si="9"/>
        <v>0</v>
      </c>
      <c r="F118" s="145"/>
    </row>
    <row r="119" spans="1:6" ht="21" thickBot="1">
      <c r="A119" s="120" t="s">
        <v>95</v>
      </c>
      <c r="B119" s="121"/>
      <c r="C119" s="73" t="s">
        <v>96</v>
      </c>
      <c r="D119" s="74" t="s">
        <v>97</v>
      </c>
      <c r="E119" s="75" t="s">
        <v>98</v>
      </c>
      <c r="F119" s="75" t="s">
        <v>98</v>
      </c>
    </row>
    <row r="121" spans="1:6" ht="10.9" thickBot="1"/>
    <row r="122" spans="1:6">
      <c r="A122" s="113" t="s">
        <v>160</v>
      </c>
      <c r="B122" s="114"/>
      <c r="C122" s="114"/>
      <c r="D122" s="114"/>
      <c r="E122" s="114"/>
      <c r="F122" s="122"/>
    </row>
    <row r="123" spans="1:6" ht="10.9" thickBot="1">
      <c r="A123" s="115"/>
      <c r="B123" s="116"/>
      <c r="C123" s="116"/>
      <c r="D123" s="116"/>
      <c r="E123" s="116"/>
      <c r="F123" s="123"/>
    </row>
    <row r="124" spans="1:6" ht="10.5" customHeight="1">
      <c r="A124" s="131" t="s">
        <v>34</v>
      </c>
      <c r="B124" s="132"/>
      <c r="C124" s="127" t="s">
        <v>89</v>
      </c>
      <c r="D124" s="129" t="s">
        <v>90</v>
      </c>
      <c r="E124" s="129" t="s">
        <v>88</v>
      </c>
      <c r="F124" s="129" t="s">
        <v>91</v>
      </c>
    </row>
    <row r="125" spans="1:6" ht="10.9" thickBot="1">
      <c r="A125" s="133"/>
      <c r="B125" s="134"/>
      <c r="C125" s="128"/>
      <c r="D125" s="130"/>
      <c r="E125" s="130"/>
      <c r="F125" s="130"/>
    </row>
    <row r="126" spans="1:6" ht="10.5" customHeight="1">
      <c r="A126" s="120" t="s">
        <v>92</v>
      </c>
      <c r="B126" s="121"/>
      <c r="C126" s="72">
        <v>1</v>
      </c>
      <c r="D126" s="8">
        <f>' Prijzenblad perceel 1'!$B$39</f>
        <v>0</v>
      </c>
      <c r="E126" s="8">
        <f>C126*D126</f>
        <v>0</v>
      </c>
      <c r="F126" s="117">
        <f>SUM(E126:E128)</f>
        <v>0</v>
      </c>
    </row>
    <row r="127" spans="1:6" ht="14.65" customHeight="1">
      <c r="A127" s="120" t="s">
        <v>93</v>
      </c>
      <c r="B127" s="121"/>
      <c r="C127" s="72">
        <v>1</v>
      </c>
      <c r="D127" s="8">
        <f>' Prijzenblad perceel 1'!$B$42</f>
        <v>0</v>
      </c>
      <c r="E127" s="8">
        <f t="shared" ref="E127:E128" si="10">C127*D127</f>
        <v>0</v>
      </c>
      <c r="F127" s="118"/>
    </row>
    <row r="128" spans="1:6" ht="14.65" customHeight="1">
      <c r="A128" s="120" t="s">
        <v>94</v>
      </c>
      <c r="B128" s="121"/>
      <c r="C128" s="72">
        <v>1</v>
      </c>
      <c r="D128" s="8">
        <f>' Prijzenblad perceel 1'!$B$50</f>
        <v>0</v>
      </c>
      <c r="E128" s="8">
        <f t="shared" si="10"/>
        <v>0</v>
      </c>
      <c r="F128" s="119"/>
    </row>
    <row r="129" spans="1:6" ht="21" thickBot="1">
      <c r="A129" s="120" t="s">
        <v>95</v>
      </c>
      <c r="B129" s="121"/>
      <c r="C129" s="73" t="s">
        <v>96</v>
      </c>
      <c r="D129" s="74" t="s">
        <v>97</v>
      </c>
      <c r="E129" s="75" t="s">
        <v>98</v>
      </c>
      <c r="F129" s="75" t="s">
        <v>98</v>
      </c>
    </row>
    <row r="131" spans="1:6" ht="10.9" thickBot="1"/>
    <row r="132" spans="1:6">
      <c r="A132" s="113" t="s">
        <v>161</v>
      </c>
      <c r="B132" s="114"/>
      <c r="C132" s="114"/>
      <c r="D132" s="114"/>
      <c r="E132" s="114"/>
      <c r="F132" s="122"/>
    </row>
    <row r="133" spans="1:6" ht="10.9" thickBot="1">
      <c r="A133" s="115"/>
      <c r="B133" s="116"/>
      <c r="C133" s="116"/>
      <c r="D133" s="116"/>
      <c r="E133" s="116"/>
      <c r="F133" s="123"/>
    </row>
    <row r="134" spans="1:6" ht="10.5" customHeight="1">
      <c r="A134" s="131" t="s">
        <v>34</v>
      </c>
      <c r="B134" s="132"/>
      <c r="C134" s="127" t="s">
        <v>89</v>
      </c>
      <c r="D134" s="129" t="s">
        <v>90</v>
      </c>
      <c r="E134" s="129" t="s">
        <v>88</v>
      </c>
      <c r="F134" s="129" t="s">
        <v>91</v>
      </c>
    </row>
    <row r="135" spans="1:6" ht="10.9" thickBot="1">
      <c r="A135" s="133"/>
      <c r="B135" s="134"/>
      <c r="C135" s="128"/>
      <c r="D135" s="130"/>
      <c r="E135" s="130"/>
      <c r="F135" s="130"/>
    </row>
    <row r="136" spans="1:6" ht="11.25">
      <c r="A136" s="120" t="s">
        <v>92</v>
      </c>
      <c r="B136" s="121"/>
      <c r="C136" s="72">
        <v>1</v>
      </c>
      <c r="D136" s="8">
        <f>' Prijzenblad perceel 1'!$B$39</f>
        <v>0</v>
      </c>
      <c r="E136" s="8">
        <f>C136*D136</f>
        <v>0</v>
      </c>
      <c r="F136" s="117">
        <f>SUM(E136:E139)</f>
        <v>0</v>
      </c>
    </row>
    <row r="137" spans="1:6" ht="14.65" customHeight="1">
      <c r="A137" s="120" t="s">
        <v>93</v>
      </c>
      <c r="B137" s="121"/>
      <c r="C137" s="72">
        <v>1</v>
      </c>
      <c r="D137" s="8">
        <f>' Prijzenblad perceel 1'!$B$42</f>
        <v>0</v>
      </c>
      <c r="E137" s="8">
        <f t="shared" ref="E137:E139" si="11">C137*D137</f>
        <v>0</v>
      </c>
      <c r="F137" s="118"/>
    </row>
    <row r="138" spans="1:6" ht="14.65" customHeight="1">
      <c r="A138" s="66" t="s">
        <v>58</v>
      </c>
      <c r="B138" s="20"/>
      <c r="C138" s="72">
        <v>1</v>
      </c>
      <c r="D138" s="70">
        <f>' Prijzenblad perceel 1'!$B$44</f>
        <v>0</v>
      </c>
      <c r="E138" s="8">
        <f t="shared" si="11"/>
        <v>0</v>
      </c>
      <c r="F138" s="118"/>
    </row>
    <row r="139" spans="1:6" ht="14.65" customHeight="1">
      <c r="A139" s="120" t="s">
        <v>94</v>
      </c>
      <c r="B139" s="121"/>
      <c r="C139" s="72">
        <v>1</v>
      </c>
      <c r="D139" s="8">
        <f>' Prijzenblad perceel 1'!$B$50</f>
        <v>0</v>
      </c>
      <c r="E139" s="8">
        <f t="shared" si="11"/>
        <v>0</v>
      </c>
      <c r="F139" s="119"/>
    </row>
    <row r="140" spans="1:6" ht="21" thickBot="1">
      <c r="A140" s="120" t="s">
        <v>95</v>
      </c>
      <c r="B140" s="121"/>
      <c r="C140" s="73" t="s">
        <v>96</v>
      </c>
      <c r="D140" s="74" t="s">
        <v>97</v>
      </c>
      <c r="E140" s="75" t="s">
        <v>98</v>
      </c>
      <c r="F140" s="75" t="s">
        <v>98</v>
      </c>
    </row>
    <row r="142" spans="1:6" ht="10.9" thickBot="1"/>
    <row r="143" spans="1:6">
      <c r="A143" s="113" t="s">
        <v>162</v>
      </c>
      <c r="B143" s="114"/>
      <c r="C143" s="114"/>
      <c r="D143" s="114"/>
      <c r="E143" s="114"/>
      <c r="F143" s="122"/>
    </row>
    <row r="144" spans="1:6" ht="10.9" thickBot="1">
      <c r="A144" s="115"/>
      <c r="B144" s="116"/>
      <c r="C144" s="116"/>
      <c r="D144" s="116"/>
      <c r="E144" s="116"/>
      <c r="F144" s="123"/>
    </row>
    <row r="145" spans="1:6" ht="10.5" customHeight="1">
      <c r="A145" s="131" t="s">
        <v>34</v>
      </c>
      <c r="B145" s="132"/>
      <c r="C145" s="127" t="s">
        <v>89</v>
      </c>
      <c r="D145" s="129" t="s">
        <v>90</v>
      </c>
      <c r="E145" s="129" t="s">
        <v>88</v>
      </c>
      <c r="F145" s="129" t="s">
        <v>91</v>
      </c>
    </row>
    <row r="146" spans="1:6" ht="10.9" thickBot="1">
      <c r="A146" s="133"/>
      <c r="B146" s="134"/>
      <c r="C146" s="128"/>
      <c r="D146" s="130"/>
      <c r="E146" s="130"/>
      <c r="F146" s="130"/>
    </row>
    <row r="147" spans="1:6" ht="11.25">
      <c r="A147" s="120" t="s">
        <v>92</v>
      </c>
      <c r="B147" s="121"/>
      <c r="C147" s="72">
        <v>1</v>
      </c>
      <c r="D147" s="8">
        <f>' Prijzenblad perceel 1'!$B$39</f>
        <v>0</v>
      </c>
      <c r="E147" s="8">
        <f>C147*D147</f>
        <v>0</v>
      </c>
      <c r="F147" s="117">
        <f>SUM(E147:E150)</f>
        <v>0</v>
      </c>
    </row>
    <row r="148" spans="1:6" ht="14.45" customHeight="1">
      <c r="A148" s="120" t="s">
        <v>93</v>
      </c>
      <c r="B148" s="121"/>
      <c r="C148" s="72">
        <v>1</v>
      </c>
      <c r="D148" s="8">
        <f>' Prijzenblad perceel 1'!$B$42</f>
        <v>0</v>
      </c>
      <c r="E148" s="8">
        <f t="shared" ref="E148:E150" si="12">C148*D148</f>
        <v>0</v>
      </c>
      <c r="F148" s="118"/>
    </row>
    <row r="149" spans="1:6" ht="15" customHeight="1">
      <c r="A149" s="141" t="s">
        <v>63</v>
      </c>
      <c r="B149" s="142"/>
      <c r="C149" s="72">
        <v>1</v>
      </c>
      <c r="D149" s="70">
        <f>' Prijzenblad perceel 1'!$B$49</f>
        <v>0</v>
      </c>
      <c r="E149" s="8">
        <f t="shared" si="12"/>
        <v>0</v>
      </c>
      <c r="F149" s="118"/>
    </row>
    <row r="150" spans="1:6" ht="14.65" customHeight="1">
      <c r="A150" s="120" t="s">
        <v>94</v>
      </c>
      <c r="B150" s="121"/>
      <c r="C150" s="72">
        <v>1</v>
      </c>
      <c r="D150" s="8">
        <f>' Prijzenblad perceel 1'!$B$50</f>
        <v>0</v>
      </c>
      <c r="E150" s="8">
        <f t="shared" si="12"/>
        <v>0</v>
      </c>
      <c r="F150" s="119"/>
    </row>
    <row r="151" spans="1:6" ht="21.75" customHeight="1" thickBot="1">
      <c r="A151" s="120" t="s">
        <v>95</v>
      </c>
      <c r="B151" s="121"/>
      <c r="C151" s="73" t="s">
        <v>96</v>
      </c>
      <c r="D151" s="74" t="s">
        <v>97</v>
      </c>
      <c r="E151" s="75" t="s">
        <v>98</v>
      </c>
      <c r="F151" s="75" t="s">
        <v>98</v>
      </c>
    </row>
    <row r="153" spans="1:6" ht="10.9" thickBot="1"/>
    <row r="154" spans="1:6">
      <c r="A154" s="113" t="s">
        <v>163</v>
      </c>
      <c r="B154" s="114"/>
      <c r="C154" s="114"/>
      <c r="D154" s="114"/>
      <c r="E154" s="114"/>
      <c r="F154" s="122"/>
    </row>
    <row r="155" spans="1:6" ht="10.9" thickBot="1">
      <c r="A155" s="115"/>
      <c r="B155" s="116"/>
      <c r="C155" s="116"/>
      <c r="D155" s="116"/>
      <c r="E155" s="116"/>
      <c r="F155" s="123"/>
    </row>
    <row r="156" spans="1:6" ht="10.5" customHeight="1">
      <c r="A156" s="131" t="s">
        <v>34</v>
      </c>
      <c r="B156" s="132"/>
      <c r="C156" s="127" t="s">
        <v>89</v>
      </c>
      <c r="D156" s="129" t="s">
        <v>90</v>
      </c>
      <c r="E156" s="129" t="s">
        <v>88</v>
      </c>
      <c r="F156" s="129" t="s">
        <v>91</v>
      </c>
    </row>
    <row r="157" spans="1:6" ht="10.9" thickBot="1">
      <c r="A157" s="133"/>
      <c r="B157" s="134"/>
      <c r="C157" s="128"/>
      <c r="D157" s="130"/>
      <c r="E157" s="130"/>
      <c r="F157" s="130"/>
    </row>
    <row r="158" spans="1:6" ht="11.25">
      <c r="A158" s="120" t="s">
        <v>92</v>
      </c>
      <c r="B158" s="121"/>
      <c r="C158" s="72">
        <v>1</v>
      </c>
      <c r="D158" s="8">
        <f>' Prijzenblad perceel 1'!$B$39</f>
        <v>0</v>
      </c>
      <c r="E158" s="8">
        <f>C158*D158</f>
        <v>0</v>
      </c>
      <c r="F158" s="117">
        <f>SUM(E158:E160)</f>
        <v>0</v>
      </c>
    </row>
    <row r="159" spans="1:6" ht="14.65" customHeight="1">
      <c r="A159" s="141" t="s">
        <v>63</v>
      </c>
      <c r="B159" s="142"/>
      <c r="C159" s="72">
        <v>1</v>
      </c>
      <c r="D159" s="70">
        <f>' Prijzenblad perceel 1'!$B$49</f>
        <v>0</v>
      </c>
      <c r="E159" s="8">
        <f t="shared" ref="E159:E160" si="13">C159*D159</f>
        <v>0</v>
      </c>
      <c r="F159" s="118"/>
    </row>
    <row r="160" spans="1:6" ht="14.65" customHeight="1">
      <c r="A160" s="120" t="s">
        <v>94</v>
      </c>
      <c r="B160" s="121"/>
      <c r="C160" s="72">
        <v>1</v>
      </c>
      <c r="D160" s="8">
        <f>' Prijzenblad perceel 1'!$B$50</f>
        <v>0</v>
      </c>
      <c r="E160" s="8">
        <f t="shared" si="13"/>
        <v>0</v>
      </c>
      <c r="F160" s="119"/>
    </row>
    <row r="161" spans="1:6" ht="21" thickBot="1">
      <c r="A161" s="120" t="s">
        <v>95</v>
      </c>
      <c r="B161" s="121"/>
      <c r="C161" s="73" t="s">
        <v>96</v>
      </c>
      <c r="D161" s="74" t="s">
        <v>97</v>
      </c>
      <c r="E161" s="75" t="s">
        <v>98</v>
      </c>
      <c r="F161" s="75" t="s">
        <v>98</v>
      </c>
    </row>
    <row r="163" spans="1:6" ht="10.9" thickBot="1"/>
    <row r="164" spans="1:6" ht="11.25">
      <c r="A164" s="113" t="s">
        <v>164</v>
      </c>
      <c r="B164" s="114"/>
      <c r="C164" s="114"/>
      <c r="D164" s="114"/>
      <c r="E164" s="114"/>
      <c r="F164" s="122"/>
    </row>
    <row r="165" spans="1:6" ht="10.9" thickBot="1">
      <c r="A165" s="115"/>
      <c r="B165" s="116"/>
      <c r="C165" s="116"/>
      <c r="D165" s="116"/>
      <c r="E165" s="116"/>
      <c r="F165" s="123"/>
    </row>
    <row r="166" spans="1:6">
      <c r="A166" s="124" t="s">
        <v>34</v>
      </c>
      <c r="B166" s="2"/>
      <c r="C166" s="127" t="s">
        <v>87</v>
      </c>
      <c r="D166" s="127" t="s">
        <v>36</v>
      </c>
      <c r="E166" s="129" t="s">
        <v>37</v>
      </c>
      <c r="F166" s="129" t="s">
        <v>88</v>
      </c>
    </row>
    <row r="167" spans="1:6" ht="10.9" thickBot="1">
      <c r="A167" s="125"/>
      <c r="B167" s="3"/>
      <c r="C167" s="128"/>
      <c r="D167" s="128"/>
      <c r="E167" s="130"/>
      <c r="F167" s="130"/>
    </row>
    <row r="168" spans="1:6" ht="10.9" thickBot="1">
      <c r="A168" s="4" t="s">
        <v>39</v>
      </c>
      <c r="B168" s="5" t="s">
        <v>40</v>
      </c>
      <c r="C168" s="6">
        <v>21.25</v>
      </c>
      <c r="D168" s="95">
        <v>1</v>
      </c>
      <c r="E168" s="8">
        <f>' Prijzenblad perceel 1'!$D$19</f>
        <v>0</v>
      </c>
      <c r="F168" s="8">
        <f>C168*E168</f>
        <v>0</v>
      </c>
    </row>
    <row r="169" spans="1:6" ht="10.9" thickBot="1">
      <c r="A169" s="4" t="s">
        <v>41</v>
      </c>
      <c r="B169" s="5" t="s">
        <v>42</v>
      </c>
      <c r="C169" s="6">
        <v>63.75</v>
      </c>
      <c r="D169" s="95">
        <v>1.1000000000000001</v>
      </c>
      <c r="E169" s="8">
        <f>' Prijzenblad perceel 1'!$D$20</f>
        <v>0</v>
      </c>
      <c r="F169" s="8">
        <f>C169*E169</f>
        <v>0</v>
      </c>
    </row>
    <row r="170" spans="1:6" ht="10.9" thickBot="1">
      <c r="A170" s="4" t="s">
        <v>43</v>
      </c>
      <c r="B170" s="5" t="s">
        <v>44</v>
      </c>
      <c r="C170" s="6">
        <v>0</v>
      </c>
      <c r="D170" s="95">
        <v>1.2</v>
      </c>
      <c r="E170" s="8">
        <f>' Prijzenblad perceel 1'!$D$21</f>
        <v>0</v>
      </c>
      <c r="F170" s="8">
        <f>C170*E170</f>
        <v>0</v>
      </c>
    </row>
    <row r="171" spans="1:6" ht="10.9" thickBot="1">
      <c r="A171" s="4" t="s">
        <v>45</v>
      </c>
      <c r="B171" s="5" t="s">
        <v>46</v>
      </c>
      <c r="C171" s="6">
        <v>34.67</v>
      </c>
      <c r="D171" s="95">
        <v>1.35</v>
      </c>
      <c r="E171" s="8">
        <f>' Prijzenblad perceel 1'!$D$22</f>
        <v>0</v>
      </c>
      <c r="F171" s="8">
        <f t="shared" ref="F171:F173" si="14">C171*E171</f>
        <v>0</v>
      </c>
    </row>
    <row r="172" spans="1:6" ht="10.9" thickBot="1">
      <c r="A172" s="4" t="s">
        <v>47</v>
      </c>
      <c r="B172" s="5" t="s">
        <v>46</v>
      </c>
      <c r="C172" s="6">
        <v>0</v>
      </c>
      <c r="D172" s="95">
        <v>1.5</v>
      </c>
      <c r="E172" s="8">
        <f>' Prijzenblad perceel 1'!$D$23</f>
        <v>0</v>
      </c>
      <c r="F172" s="8">
        <f t="shared" si="14"/>
        <v>0</v>
      </c>
    </row>
    <row r="173" spans="1:6" ht="10.9" thickBot="1">
      <c r="A173" s="4" t="s">
        <v>48</v>
      </c>
      <c r="B173" s="5" t="s">
        <v>46</v>
      </c>
      <c r="C173" s="6">
        <v>0</v>
      </c>
      <c r="D173" s="95">
        <v>1.5</v>
      </c>
      <c r="E173" s="8">
        <f>' Prijzenblad perceel 1'!$D$24</f>
        <v>0</v>
      </c>
      <c r="F173" s="8">
        <f t="shared" si="14"/>
        <v>0</v>
      </c>
    </row>
    <row r="174" spans="1:6">
      <c r="A174" s="12" t="s">
        <v>99</v>
      </c>
      <c r="B174" s="12"/>
      <c r="C174" s="13">
        <f>SUM(C168:C173)</f>
        <v>119.67</v>
      </c>
      <c r="D174" s="6"/>
      <c r="E174" s="14"/>
      <c r="F174" s="14">
        <f>SUM(F168:F173)</f>
        <v>0</v>
      </c>
    </row>
    <row r="175" spans="1:6">
      <c r="A175" s="126" t="s">
        <v>165</v>
      </c>
      <c r="B175" s="126"/>
      <c r="C175" s="126"/>
      <c r="D175" s="126"/>
      <c r="E175" s="126"/>
      <c r="F175" s="126"/>
    </row>
    <row r="176" spans="1:6" ht="11.25">
      <c r="A176" s="112" t="s">
        <v>166</v>
      </c>
      <c r="B176" s="112"/>
      <c r="C176" s="112"/>
      <c r="D176" s="112"/>
      <c r="E176" s="40"/>
      <c r="F176" s="40"/>
    </row>
    <row r="177" spans="1:6" ht="11.25" customHeight="1">
      <c r="A177" s="112" t="s">
        <v>167</v>
      </c>
      <c r="B177" s="112"/>
      <c r="C177" s="112"/>
      <c r="D177" s="112"/>
      <c r="E177" s="112"/>
      <c r="F177" s="112"/>
    </row>
    <row r="178" spans="1:6" ht="11.25">
      <c r="A178" s="112" t="s">
        <v>168</v>
      </c>
      <c r="B178" s="112"/>
      <c r="C178" s="112"/>
      <c r="D178" s="112"/>
      <c r="E178" s="112"/>
      <c r="F178" s="112"/>
    </row>
    <row r="179" spans="1:6" ht="10.9" thickBot="1"/>
    <row r="180" spans="1:6">
      <c r="A180" s="113" t="s">
        <v>169</v>
      </c>
      <c r="B180" s="114"/>
      <c r="C180" s="114"/>
      <c r="D180" s="114"/>
      <c r="E180" s="114"/>
      <c r="F180" s="122"/>
    </row>
    <row r="181" spans="1:6" ht="10.9" thickBot="1">
      <c r="A181" s="115"/>
      <c r="B181" s="116"/>
      <c r="C181" s="116"/>
      <c r="D181" s="116"/>
      <c r="E181" s="116"/>
      <c r="F181" s="123"/>
    </row>
    <row r="182" spans="1:6" ht="10.5" customHeight="1">
      <c r="A182" s="131" t="s">
        <v>34</v>
      </c>
      <c r="B182" s="132"/>
      <c r="C182" s="127" t="s">
        <v>89</v>
      </c>
      <c r="D182" s="129" t="s">
        <v>90</v>
      </c>
      <c r="E182" s="129" t="s">
        <v>88</v>
      </c>
      <c r="F182" s="129" t="s">
        <v>91</v>
      </c>
    </row>
    <row r="183" spans="1:6" ht="10.9" thickBot="1">
      <c r="A183" s="133"/>
      <c r="B183" s="134"/>
      <c r="C183" s="128"/>
      <c r="D183" s="130"/>
      <c r="E183" s="130"/>
      <c r="F183" s="130"/>
    </row>
    <row r="184" spans="1:6" ht="10.9" thickBot="1">
      <c r="A184" s="120" t="s">
        <v>170</v>
      </c>
      <c r="B184" s="121"/>
      <c r="C184" s="72">
        <v>0</v>
      </c>
      <c r="D184" s="18" t="s">
        <v>116</v>
      </c>
      <c r="E184" s="18" t="s">
        <v>116</v>
      </c>
      <c r="F184" s="18" t="s">
        <v>116</v>
      </c>
    </row>
    <row r="185" spans="1:6" ht="11.25">
      <c r="A185" s="120" t="s">
        <v>94</v>
      </c>
      <c r="B185" s="121"/>
      <c r="C185" s="73">
        <v>1</v>
      </c>
      <c r="D185" s="71">
        <f>' Prijzenblad perceel 1'!$B$50</f>
        <v>0</v>
      </c>
      <c r="E185" s="8">
        <f>C185*D185</f>
        <v>0</v>
      </c>
      <c r="F185" s="86">
        <f>E185</f>
        <v>0</v>
      </c>
    </row>
    <row r="186" spans="1:6" ht="24" customHeight="1" thickBot="1">
      <c r="A186" s="120" t="s">
        <v>95</v>
      </c>
      <c r="B186" s="121"/>
      <c r="C186" s="73" t="s">
        <v>96</v>
      </c>
      <c r="D186" s="74" t="s">
        <v>97</v>
      </c>
      <c r="E186" s="75" t="s">
        <v>98</v>
      </c>
      <c r="F186" s="75" t="s">
        <v>98</v>
      </c>
    </row>
    <row r="189" spans="1:6">
      <c r="A189" s="84" t="s">
        <v>142</v>
      </c>
      <c r="B189" s="85">
        <f>$F$8+$F$18+$F$28+$F$39+$F$51+$F$63+$F$75+$F$87+$F$105+$M$99+$F$116+$F$126+$F$136+$F$147+$F$158+$F$174+$F$185</f>
        <v>0</v>
      </c>
    </row>
    <row r="190" spans="1:6" ht="11.25"/>
    <row r="191" spans="1:6" ht="11.25"/>
    <row r="192" spans="1:6" ht="11.25"/>
    <row r="193" ht="11.25"/>
    <row r="194" ht="11.25"/>
    <row r="197" ht="11.25"/>
    <row r="198" ht="11.25"/>
    <row r="199" ht="11.25"/>
  </sheetData>
  <sheetProtection sheet="1" objects="1" scenarios="1"/>
  <mergeCells count="188">
    <mergeCell ref="F28:F31"/>
    <mergeCell ref="F39:F42"/>
    <mergeCell ref="A37:B38"/>
    <mergeCell ref="C37:C38"/>
    <mergeCell ref="A28:B28"/>
    <mergeCell ref="A31:B31"/>
    <mergeCell ref="A32:B32"/>
    <mergeCell ref="D37:D38"/>
    <mergeCell ref="A29:B29"/>
    <mergeCell ref="A30:B30"/>
    <mergeCell ref="A43:B43"/>
    <mergeCell ref="A42:B42"/>
    <mergeCell ref="F16:F17"/>
    <mergeCell ref="A68:B68"/>
    <mergeCell ref="A18:B18"/>
    <mergeCell ref="A20:B20"/>
    <mergeCell ref="A21:B21"/>
    <mergeCell ref="D26:D27"/>
    <mergeCell ref="E26:E27"/>
    <mergeCell ref="F26:F27"/>
    <mergeCell ref="A47:F48"/>
    <mergeCell ref="A39:B39"/>
    <mergeCell ref="A24:F25"/>
    <mergeCell ref="A26:B27"/>
    <mergeCell ref="C26:C27"/>
    <mergeCell ref="F61:F62"/>
    <mergeCell ref="E37:E38"/>
    <mergeCell ref="F37:F38"/>
    <mergeCell ref="E16:E17"/>
    <mergeCell ref="F18:F20"/>
    <mergeCell ref="A49:B50"/>
    <mergeCell ref="C49:C50"/>
    <mergeCell ref="D49:D50"/>
    <mergeCell ref="E49:E50"/>
    <mergeCell ref="F49:F50"/>
    <mergeCell ref="A35:F36"/>
    <mergeCell ref="H101:I101"/>
    <mergeCell ref="A127:B127"/>
    <mergeCell ref="A51:B51"/>
    <mergeCell ref="A55:B55"/>
    <mergeCell ref="A56:B56"/>
    <mergeCell ref="A59:F60"/>
    <mergeCell ref="A61:B62"/>
    <mergeCell ref="C61:C62"/>
    <mergeCell ref="D61:D62"/>
    <mergeCell ref="E61:E62"/>
    <mergeCell ref="H97:I98"/>
    <mergeCell ref="F85:F86"/>
    <mergeCell ref="A83:F84"/>
    <mergeCell ref="A66:B66"/>
    <mergeCell ref="A117:B117"/>
    <mergeCell ref="F126:F128"/>
    <mergeCell ref="F116:F118"/>
    <mergeCell ref="C85:C86"/>
    <mergeCell ref="D85:D86"/>
    <mergeCell ref="E85:E86"/>
    <mergeCell ref="A128:B128"/>
    <mergeCell ref="F51:F55"/>
    <mergeCell ref="F63:F67"/>
    <mergeCell ref="F75:F79"/>
    <mergeCell ref="J97:J98"/>
    <mergeCell ref="K97:K98"/>
    <mergeCell ref="L97:L98"/>
    <mergeCell ref="M97:M98"/>
    <mergeCell ref="M99:M100"/>
    <mergeCell ref="A87:B87"/>
    <mergeCell ref="A95:F96"/>
    <mergeCell ref="A76:B76"/>
    <mergeCell ref="A91:B91"/>
    <mergeCell ref="A79:B79"/>
    <mergeCell ref="F87:F91"/>
    <mergeCell ref="A80:B80"/>
    <mergeCell ref="A78:B78"/>
    <mergeCell ref="A97:A98"/>
    <mergeCell ref="C97:C98"/>
    <mergeCell ref="A85:B86"/>
    <mergeCell ref="H99:I99"/>
    <mergeCell ref="H100:I100"/>
    <mergeCell ref="H95:M96"/>
    <mergeCell ref="A6:B7"/>
    <mergeCell ref="C6:C7"/>
    <mergeCell ref="D6:D7"/>
    <mergeCell ref="E6:E7"/>
    <mergeCell ref="F6:F7"/>
    <mergeCell ref="A8:B8"/>
    <mergeCell ref="A10:B10"/>
    <mergeCell ref="A11:B11"/>
    <mergeCell ref="A14:F15"/>
    <mergeCell ref="A9:B9"/>
    <mergeCell ref="F8:F10"/>
    <mergeCell ref="A4:F5"/>
    <mergeCell ref="A88:B88"/>
    <mergeCell ref="A147:B147"/>
    <mergeCell ref="A149:B149"/>
    <mergeCell ref="A150:B150"/>
    <mergeCell ref="A92:B92"/>
    <mergeCell ref="D124:D125"/>
    <mergeCell ref="F124:F125"/>
    <mergeCell ref="A126:B126"/>
    <mergeCell ref="A129:B129"/>
    <mergeCell ref="A112:F113"/>
    <mergeCell ref="A114:B115"/>
    <mergeCell ref="A118:B118"/>
    <mergeCell ref="A119:B119"/>
    <mergeCell ref="A124:B125"/>
    <mergeCell ref="C124:C125"/>
    <mergeCell ref="A116:B116"/>
    <mergeCell ref="A106:F106"/>
    <mergeCell ref="A107:B107"/>
    <mergeCell ref="A90:B90"/>
    <mergeCell ref="A16:B17"/>
    <mergeCell ref="C16:C17"/>
    <mergeCell ref="D16:D17"/>
    <mergeCell ref="E124:E125"/>
    <mergeCell ref="A40:B40"/>
    <mergeCell ref="D97:D98"/>
    <mergeCell ref="E97:E98"/>
    <mergeCell ref="F97:F98"/>
    <mergeCell ref="C114:C115"/>
    <mergeCell ref="D114:D115"/>
    <mergeCell ref="E114:E115"/>
    <mergeCell ref="F114:F115"/>
    <mergeCell ref="A108:B108"/>
    <mergeCell ref="A52:B52"/>
    <mergeCell ref="A54:B54"/>
    <mergeCell ref="A75:B75"/>
    <mergeCell ref="F73:F74"/>
    <mergeCell ref="A63:B63"/>
    <mergeCell ref="A67:B67"/>
    <mergeCell ref="A64:B64"/>
    <mergeCell ref="A65:B65"/>
    <mergeCell ref="A71:F72"/>
    <mergeCell ref="A44:B44"/>
    <mergeCell ref="D145:D146"/>
    <mergeCell ref="E145:E146"/>
    <mergeCell ref="F145:F146"/>
    <mergeCell ref="A137:B137"/>
    <mergeCell ref="A176:D176"/>
    <mergeCell ref="A166:A167"/>
    <mergeCell ref="C166:C167"/>
    <mergeCell ref="D166:D167"/>
    <mergeCell ref="E166:E167"/>
    <mergeCell ref="F136:F139"/>
    <mergeCell ref="F147:F150"/>
    <mergeCell ref="F158:F160"/>
    <mergeCell ref="A148:B148"/>
    <mergeCell ref="A164:F165"/>
    <mergeCell ref="A158:B158"/>
    <mergeCell ref="A159:B159"/>
    <mergeCell ref="A160:B160"/>
    <mergeCell ref="A161:B161"/>
    <mergeCell ref="C145:C146"/>
    <mergeCell ref="A184:B184"/>
    <mergeCell ref="A185:B185"/>
    <mergeCell ref="A186:B186"/>
    <mergeCell ref="E73:E74"/>
    <mergeCell ref="D73:D74"/>
    <mergeCell ref="C73:C74"/>
    <mergeCell ref="A73:B74"/>
    <mergeCell ref="A182:B183"/>
    <mergeCell ref="C182:C183"/>
    <mergeCell ref="D182:D183"/>
    <mergeCell ref="E182:E183"/>
    <mergeCell ref="A122:F123"/>
    <mergeCell ref="A132:F133"/>
    <mergeCell ref="A134:B135"/>
    <mergeCell ref="C134:C135"/>
    <mergeCell ref="D134:D135"/>
    <mergeCell ref="E134:E135"/>
    <mergeCell ref="F134:F135"/>
    <mergeCell ref="A136:B136"/>
    <mergeCell ref="A180:F181"/>
    <mergeCell ref="A139:B139"/>
    <mergeCell ref="A140:B140"/>
    <mergeCell ref="A143:F144"/>
    <mergeCell ref="A145:B146"/>
    <mergeCell ref="F182:F183"/>
    <mergeCell ref="F166:F167"/>
    <mergeCell ref="A175:F175"/>
    <mergeCell ref="A151:B151"/>
    <mergeCell ref="A154:F155"/>
    <mergeCell ref="A156:B157"/>
    <mergeCell ref="C156:C157"/>
    <mergeCell ref="D156:D157"/>
    <mergeCell ref="E156:E157"/>
    <mergeCell ref="F156:F157"/>
    <mergeCell ref="A177:F177"/>
    <mergeCell ref="A178:F178"/>
  </mergeCells>
  <conditionalFormatting sqref="D90">
    <cfRule type="expression" dxfId="1" priority="1">
      <formula>#REF!="za"</formula>
    </cfRule>
    <cfRule type="expression" dxfId="0" priority="2">
      <formula>#REF!="zo"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37D6B-0643-40AC-A735-921E75F96443}">
  <dimension ref="A1:U28"/>
  <sheetViews>
    <sheetView topLeftCell="A13" zoomScale="87" zoomScaleNormal="87" workbookViewId="0">
      <selection activeCell="B28" sqref="B28"/>
    </sheetView>
  </sheetViews>
  <sheetFormatPr defaultRowHeight="14.45"/>
  <cols>
    <col min="1" max="1" width="25.140625" customWidth="1"/>
    <col min="2" max="2" width="14.7109375" customWidth="1"/>
    <col min="4" max="4" width="15.42578125" customWidth="1"/>
    <col min="5" max="5" width="15.28515625" customWidth="1"/>
    <col min="6" max="6" width="17.7109375" customWidth="1"/>
    <col min="7" max="7" width="5.85546875" customWidth="1"/>
    <col min="9" max="9" width="22.42578125" customWidth="1"/>
    <col min="10" max="10" width="11.42578125" customWidth="1"/>
    <col min="11" max="11" width="12.42578125" customWidth="1"/>
    <col min="12" max="12" width="15.5703125" customWidth="1"/>
    <col min="13" max="13" width="14.28515625" customWidth="1"/>
    <col min="14" max="14" width="5.28515625" customWidth="1"/>
    <col min="16" max="16" width="21.140625" customWidth="1"/>
    <col min="18" max="18" width="12.7109375" customWidth="1"/>
    <col min="19" max="19" width="15.7109375" customWidth="1"/>
    <col min="20" max="20" width="16.7109375" customWidth="1"/>
    <col min="21" max="21" width="10.28515625" customWidth="1"/>
  </cols>
  <sheetData>
    <row r="1" spans="1:21" s="49" customFormat="1" ht="23.45">
      <c r="A1" s="48" t="s">
        <v>171</v>
      </c>
    </row>
    <row r="2" spans="1:21" ht="15">
      <c r="U2" s="1"/>
    </row>
    <row r="3" spans="1:21" ht="14.25" customHeight="1">
      <c r="A3" s="113" t="s">
        <v>172</v>
      </c>
      <c r="B3" s="114"/>
      <c r="C3" s="114"/>
      <c r="D3" s="114"/>
      <c r="E3" s="114"/>
      <c r="F3" s="122"/>
      <c r="G3" s="1"/>
      <c r="H3" s="113" t="s">
        <v>173</v>
      </c>
      <c r="I3" s="114"/>
      <c r="J3" s="114"/>
      <c r="K3" s="114"/>
      <c r="L3" s="114"/>
      <c r="M3" s="114"/>
      <c r="N3" s="1"/>
      <c r="O3" s="113" t="s">
        <v>174</v>
      </c>
      <c r="P3" s="114"/>
      <c r="Q3" s="114"/>
      <c r="R3" s="114"/>
      <c r="S3" s="114"/>
      <c r="T3" s="114"/>
      <c r="U3" s="1"/>
    </row>
    <row r="4" spans="1:21" ht="15">
      <c r="A4" s="115"/>
      <c r="B4" s="116"/>
      <c r="C4" s="116"/>
      <c r="D4" s="116"/>
      <c r="E4" s="116"/>
      <c r="F4" s="123"/>
      <c r="G4" s="1"/>
      <c r="H4" s="115"/>
      <c r="I4" s="116"/>
      <c r="J4" s="116"/>
      <c r="K4" s="116"/>
      <c r="L4" s="116"/>
      <c r="M4" s="116"/>
      <c r="N4" s="1"/>
      <c r="O4" s="115"/>
      <c r="P4" s="116"/>
      <c r="Q4" s="116"/>
      <c r="R4" s="116"/>
      <c r="S4" s="116"/>
      <c r="T4" s="116"/>
      <c r="U4" s="1"/>
    </row>
    <row r="5" spans="1:21" ht="14.25" customHeight="1">
      <c r="A5" s="124" t="s">
        <v>34</v>
      </c>
      <c r="B5" s="2"/>
      <c r="C5" s="127" t="s">
        <v>87</v>
      </c>
      <c r="D5" s="127" t="s">
        <v>36</v>
      </c>
      <c r="E5" s="129" t="s">
        <v>37</v>
      </c>
      <c r="F5" s="129" t="s">
        <v>88</v>
      </c>
      <c r="G5" s="1"/>
      <c r="H5" s="131" t="s">
        <v>34</v>
      </c>
      <c r="I5" s="132"/>
      <c r="J5" s="127" t="s">
        <v>89</v>
      </c>
      <c r="K5" s="129" t="s">
        <v>90</v>
      </c>
      <c r="L5" s="129" t="s">
        <v>88</v>
      </c>
      <c r="M5" s="129" t="s">
        <v>91</v>
      </c>
      <c r="N5" s="1"/>
      <c r="O5" s="131" t="s">
        <v>34</v>
      </c>
      <c r="P5" s="132"/>
      <c r="Q5" s="127" t="s">
        <v>89</v>
      </c>
      <c r="R5" s="129" t="s">
        <v>90</v>
      </c>
      <c r="S5" s="129" t="s">
        <v>88</v>
      </c>
      <c r="T5" s="129" t="s">
        <v>91</v>
      </c>
      <c r="U5" s="1"/>
    </row>
    <row r="6" spans="1:21" ht="15">
      <c r="A6" s="125"/>
      <c r="B6" s="3"/>
      <c r="C6" s="128"/>
      <c r="D6" s="128"/>
      <c r="E6" s="130"/>
      <c r="F6" s="130"/>
      <c r="G6" s="1"/>
      <c r="H6" s="133"/>
      <c r="I6" s="134"/>
      <c r="J6" s="128"/>
      <c r="K6" s="130"/>
      <c r="L6" s="130"/>
      <c r="M6" s="130"/>
      <c r="N6" s="1"/>
      <c r="O6" s="133"/>
      <c r="P6" s="134"/>
      <c r="Q6" s="128"/>
      <c r="R6" s="130"/>
      <c r="S6" s="130"/>
      <c r="T6" s="130"/>
      <c r="U6" s="1"/>
    </row>
    <row r="7" spans="1:21" ht="13.9" customHeight="1">
      <c r="A7" s="4" t="s">
        <v>39</v>
      </c>
      <c r="B7" s="5" t="s">
        <v>40</v>
      </c>
      <c r="C7" s="6">
        <v>5016.5</v>
      </c>
      <c r="D7" s="95">
        <v>1</v>
      </c>
      <c r="E7" s="8">
        <f>' Prijzenblad perceel 1'!$D$9</f>
        <v>0</v>
      </c>
      <c r="F7" s="8">
        <f t="shared" ref="F7:F12" si="0">C7*E7</f>
        <v>0</v>
      </c>
      <c r="G7" s="1"/>
      <c r="H7" s="120" t="s">
        <v>92</v>
      </c>
      <c r="I7" s="121"/>
      <c r="J7" s="73">
        <v>1</v>
      </c>
      <c r="K7" s="8">
        <f>' Prijzenblad perceel 1'!$B$39</f>
        <v>0</v>
      </c>
      <c r="L7" s="70">
        <f>J7*K7</f>
        <v>0</v>
      </c>
      <c r="M7" s="117">
        <f>SUM(L7:L10)</f>
        <v>0</v>
      </c>
      <c r="N7" s="1"/>
      <c r="O7" s="120" t="s">
        <v>115</v>
      </c>
      <c r="P7" s="121"/>
      <c r="Q7" s="18" t="s">
        <v>116</v>
      </c>
      <c r="R7" s="18" t="s">
        <v>116</v>
      </c>
      <c r="S7" s="18" t="s">
        <v>116</v>
      </c>
      <c r="T7" s="18" t="s">
        <v>116</v>
      </c>
      <c r="U7" s="1"/>
    </row>
    <row r="8" spans="1:21" ht="12.6" customHeight="1">
      <c r="A8" s="4" t="s">
        <v>41</v>
      </c>
      <c r="B8" s="5" t="s">
        <v>42</v>
      </c>
      <c r="C8" s="6">
        <v>381</v>
      </c>
      <c r="D8" s="95">
        <v>1.1000000000000001</v>
      </c>
      <c r="E8" s="8">
        <f>' Prijzenblad perceel 1'!$D$10</f>
        <v>0</v>
      </c>
      <c r="F8" s="8">
        <f t="shared" si="0"/>
        <v>0</v>
      </c>
      <c r="G8" s="1"/>
      <c r="H8" s="141" t="s">
        <v>57</v>
      </c>
      <c r="I8" s="142"/>
      <c r="J8" s="73">
        <v>1</v>
      </c>
      <c r="K8" s="8">
        <f>' Prijzenblad perceel 1'!$B$43</f>
        <v>0</v>
      </c>
      <c r="L8" s="70">
        <f t="shared" ref="L8:L10" si="1">J8*K8</f>
        <v>0</v>
      </c>
      <c r="M8" s="118"/>
      <c r="N8" s="1"/>
      <c r="O8" s="120" t="s">
        <v>94</v>
      </c>
      <c r="P8" s="121"/>
      <c r="Q8" s="71">
        <v>0</v>
      </c>
      <c r="R8" s="71">
        <f>' Prijzenblad perceel 1'!$B$50</f>
        <v>0</v>
      </c>
      <c r="S8" s="71">
        <f>Q8*R8</f>
        <v>0</v>
      </c>
      <c r="T8" s="80">
        <f>$S$8</f>
        <v>0</v>
      </c>
      <c r="U8" s="1"/>
    </row>
    <row r="9" spans="1:21" ht="21.75" customHeight="1" thickBot="1">
      <c r="A9" s="4" t="s">
        <v>43</v>
      </c>
      <c r="B9" s="5" t="s">
        <v>44</v>
      </c>
      <c r="C9" s="6">
        <v>127</v>
      </c>
      <c r="D9" s="95">
        <v>1.2</v>
      </c>
      <c r="E9" s="8">
        <f>' Prijzenblad perceel 1'!$D$11</f>
        <v>0</v>
      </c>
      <c r="F9" s="8">
        <f t="shared" si="0"/>
        <v>0</v>
      </c>
      <c r="G9" s="1"/>
      <c r="H9" s="141" t="s">
        <v>58</v>
      </c>
      <c r="I9" s="142"/>
      <c r="J9" s="73">
        <v>1</v>
      </c>
      <c r="K9" s="8">
        <f>' Prijzenblad perceel 1'!$B$44</f>
        <v>0</v>
      </c>
      <c r="L9" s="70">
        <f t="shared" si="1"/>
        <v>0</v>
      </c>
      <c r="M9" s="118"/>
      <c r="N9" s="1"/>
      <c r="O9" s="120" t="s">
        <v>95</v>
      </c>
      <c r="P9" s="121"/>
      <c r="Q9" s="73" t="s">
        <v>96</v>
      </c>
      <c r="R9" s="74" t="s">
        <v>97</v>
      </c>
      <c r="S9" s="75" t="s">
        <v>98</v>
      </c>
      <c r="T9" s="75" t="s">
        <v>98</v>
      </c>
      <c r="U9" s="1"/>
    </row>
    <row r="10" spans="1:21" ht="13.15" customHeight="1" thickBot="1">
      <c r="A10" s="4" t="s">
        <v>45</v>
      </c>
      <c r="B10" s="5" t="s">
        <v>46</v>
      </c>
      <c r="C10" s="6">
        <v>0</v>
      </c>
      <c r="D10" s="95">
        <v>1.35</v>
      </c>
      <c r="E10" s="8">
        <f>' Prijzenblad perceel 1'!$D$12</f>
        <v>0</v>
      </c>
      <c r="F10" s="8">
        <f t="shared" si="0"/>
        <v>0</v>
      </c>
      <c r="G10" s="1"/>
      <c r="H10" s="120" t="s">
        <v>94</v>
      </c>
      <c r="I10" s="121"/>
      <c r="J10" s="73">
        <v>1</v>
      </c>
      <c r="K10" s="8">
        <f>' Prijzenblad perceel 1'!$B$50</f>
        <v>0</v>
      </c>
      <c r="L10" s="70">
        <f t="shared" si="1"/>
        <v>0</v>
      </c>
      <c r="M10" s="119"/>
      <c r="N10" s="1"/>
      <c r="O10" s="1"/>
      <c r="P10" s="1"/>
      <c r="Q10" s="1"/>
      <c r="R10" s="1"/>
      <c r="S10" s="1"/>
      <c r="T10" s="1"/>
      <c r="U10" s="1"/>
    </row>
    <row r="11" spans="1:21" ht="22.5" customHeight="1" thickBot="1">
      <c r="A11" s="4" t="s">
        <v>47</v>
      </c>
      <c r="B11" s="5" t="s">
        <v>46</v>
      </c>
      <c r="C11" s="6">
        <v>0</v>
      </c>
      <c r="D11" s="95">
        <v>1.5</v>
      </c>
      <c r="E11" s="8">
        <f>' Prijzenblad perceel 1'!$D$13</f>
        <v>0</v>
      </c>
      <c r="F11" s="8">
        <f t="shared" si="0"/>
        <v>0</v>
      </c>
      <c r="G11" s="1"/>
      <c r="H11" s="120" t="s">
        <v>95</v>
      </c>
      <c r="I11" s="121"/>
      <c r="J11" s="73" t="s">
        <v>96</v>
      </c>
      <c r="K11" s="74" t="s">
        <v>97</v>
      </c>
      <c r="L11" s="75" t="s">
        <v>98</v>
      </c>
      <c r="M11" s="75" t="s">
        <v>98</v>
      </c>
      <c r="N11" s="1"/>
      <c r="O11" s="1"/>
      <c r="P11" s="1"/>
      <c r="Q11" s="1"/>
      <c r="R11" s="1"/>
      <c r="S11" s="1"/>
      <c r="T11" s="1"/>
      <c r="U11" s="1"/>
    </row>
    <row r="12" spans="1:21" ht="15" thickBot="1">
      <c r="A12" s="4" t="s">
        <v>48</v>
      </c>
      <c r="B12" s="5" t="s">
        <v>46</v>
      </c>
      <c r="C12" s="6">
        <v>0</v>
      </c>
      <c r="D12" s="95">
        <v>1.5</v>
      </c>
      <c r="E12" s="8">
        <f>' Prijzenblad perceel 1'!$D$14</f>
        <v>0</v>
      </c>
      <c r="F12" s="8">
        <f t="shared" si="0"/>
        <v>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>
      <c r="A13" s="12" t="s">
        <v>99</v>
      </c>
      <c r="B13" s="12"/>
      <c r="C13" s="13">
        <f>SUM(C7:C12)</f>
        <v>5524.5</v>
      </c>
      <c r="D13" s="6"/>
      <c r="E13" s="14"/>
      <c r="F13" s="14">
        <f>SUM(F7:F12)</f>
        <v>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>
      <c r="A14" s="126" t="s">
        <v>175</v>
      </c>
      <c r="B14" s="126"/>
      <c r="C14" s="126"/>
      <c r="D14" s="126"/>
      <c r="E14" s="126"/>
      <c r="F14" s="126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>
      <c r="A15" s="112" t="s">
        <v>176</v>
      </c>
      <c r="B15" s="112"/>
      <c r="C15" s="38"/>
      <c r="D15" s="39"/>
      <c r="E15" s="40"/>
      <c r="F15" s="40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>
      <c r="A16" s="112" t="s">
        <v>177</v>
      </c>
      <c r="B16" s="112"/>
      <c r="C16" s="38"/>
      <c r="D16" s="39"/>
      <c r="E16" s="40"/>
      <c r="F16" s="40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13.9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3.9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15">
      <c r="A19" s="146" t="s">
        <v>178</v>
      </c>
      <c r="B19" s="147"/>
      <c r="C19" s="147"/>
      <c r="D19" s="147"/>
      <c r="E19" s="147"/>
      <c r="F19" s="147"/>
      <c r="H19" s="113" t="s">
        <v>179</v>
      </c>
      <c r="I19" s="114"/>
      <c r="J19" s="114"/>
      <c r="K19" s="114"/>
      <c r="L19" s="114"/>
      <c r="M19" s="114"/>
      <c r="N19" s="1"/>
    </row>
    <row r="20" spans="1:21" ht="14.45" customHeight="1">
      <c r="A20" s="115"/>
      <c r="B20" s="116"/>
      <c r="C20" s="116"/>
      <c r="D20" s="116"/>
      <c r="E20" s="116"/>
      <c r="F20" s="116"/>
      <c r="G20" s="17"/>
      <c r="H20" s="115"/>
      <c r="I20" s="116"/>
      <c r="J20" s="116"/>
      <c r="K20" s="116"/>
      <c r="L20" s="116"/>
      <c r="M20" s="116"/>
      <c r="N20" s="1"/>
    </row>
    <row r="21" spans="1:21" ht="15">
      <c r="A21" s="131" t="s">
        <v>34</v>
      </c>
      <c r="B21" s="132"/>
      <c r="C21" s="127" t="s">
        <v>89</v>
      </c>
      <c r="D21" s="129" t="s">
        <v>90</v>
      </c>
      <c r="E21" s="129" t="s">
        <v>88</v>
      </c>
      <c r="F21" s="129" t="s">
        <v>91</v>
      </c>
      <c r="G21" s="17"/>
      <c r="H21" s="131" t="s">
        <v>34</v>
      </c>
      <c r="I21" s="132"/>
      <c r="J21" s="127" t="s">
        <v>89</v>
      </c>
      <c r="K21" s="129" t="s">
        <v>90</v>
      </c>
      <c r="L21" s="129" t="s">
        <v>88</v>
      </c>
      <c r="M21" s="129" t="s">
        <v>91</v>
      </c>
      <c r="N21" s="1"/>
    </row>
    <row r="22" spans="1:21" ht="14.25" customHeight="1">
      <c r="A22" s="133"/>
      <c r="B22" s="134"/>
      <c r="C22" s="128"/>
      <c r="D22" s="130"/>
      <c r="E22" s="130"/>
      <c r="F22" s="130"/>
      <c r="G22" s="17"/>
      <c r="H22" s="133"/>
      <c r="I22" s="134"/>
      <c r="J22" s="128"/>
      <c r="K22" s="130"/>
      <c r="L22" s="130"/>
      <c r="M22" s="130"/>
      <c r="N22" s="1"/>
    </row>
    <row r="23" spans="1:21" ht="15">
      <c r="A23" s="120" t="s">
        <v>115</v>
      </c>
      <c r="B23" s="121"/>
      <c r="C23" s="18" t="s">
        <v>116</v>
      </c>
      <c r="D23" s="18" t="s">
        <v>116</v>
      </c>
      <c r="E23" s="18" t="s">
        <v>116</v>
      </c>
      <c r="F23" s="18" t="s">
        <v>116</v>
      </c>
      <c r="G23" s="17"/>
      <c r="H23" s="120" t="s">
        <v>115</v>
      </c>
      <c r="I23" s="121"/>
      <c r="J23" s="18" t="s">
        <v>116</v>
      </c>
      <c r="K23" s="18" t="s">
        <v>116</v>
      </c>
      <c r="L23" s="18" t="s">
        <v>116</v>
      </c>
      <c r="M23" s="18" t="s">
        <v>116</v>
      </c>
      <c r="N23" s="1"/>
    </row>
    <row r="24" spans="1:21" ht="12" customHeight="1">
      <c r="A24" s="120" t="s">
        <v>94</v>
      </c>
      <c r="B24" s="121"/>
      <c r="C24" s="73">
        <v>1</v>
      </c>
      <c r="D24" s="71">
        <f>' Prijzenblad perceel 1'!$B$50</f>
        <v>0</v>
      </c>
      <c r="E24" s="70">
        <f>C24*D24</f>
        <v>0</v>
      </c>
      <c r="F24" s="80">
        <f>E24</f>
        <v>0</v>
      </c>
      <c r="G24" s="17"/>
      <c r="H24" s="120" t="s">
        <v>94</v>
      </c>
      <c r="I24" s="121"/>
      <c r="J24" s="72">
        <v>1</v>
      </c>
      <c r="K24" s="71">
        <f>' Prijzenblad perceel 1'!$B$50</f>
        <v>0</v>
      </c>
      <c r="L24" s="71">
        <f>J24*K24</f>
        <v>0</v>
      </c>
      <c r="M24" s="80">
        <f>$L$24</f>
        <v>0</v>
      </c>
      <c r="N24" s="1"/>
    </row>
    <row r="25" spans="1:21" ht="25.15" customHeight="1">
      <c r="A25" s="120" t="s">
        <v>95</v>
      </c>
      <c r="B25" s="121"/>
      <c r="C25" s="73" t="s">
        <v>96</v>
      </c>
      <c r="D25" s="74" t="s">
        <v>97</v>
      </c>
      <c r="E25" s="75" t="s">
        <v>98</v>
      </c>
      <c r="F25" s="75" t="s">
        <v>98</v>
      </c>
      <c r="G25" s="17"/>
      <c r="H25" s="120" t="s">
        <v>95</v>
      </c>
      <c r="I25" s="121"/>
      <c r="J25" s="73" t="s">
        <v>96</v>
      </c>
      <c r="K25" s="74" t="s">
        <v>97</v>
      </c>
      <c r="L25" s="75" t="s">
        <v>98</v>
      </c>
      <c r="M25" s="75" t="s">
        <v>98</v>
      </c>
      <c r="N25" s="1"/>
    </row>
    <row r="26" spans="1:21" ht="11.4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8" spans="1:21">
      <c r="A28" s="84" t="s">
        <v>142</v>
      </c>
      <c r="B28" s="85">
        <f>$F$13+$M$7+$F$24+$T$8+$M$24</f>
        <v>0</v>
      </c>
    </row>
  </sheetData>
  <sheetProtection algorithmName="SHA-512" hashValue="5kmVDR/+rTnp+AKLRlp9Q/lHZ2sFhLHsmWlis50zoP315IMct3FIFCEyhzBcP53Sjex99unTepiKevo9HJncww==" saltValue="B6gIIP+GKFThTSAOqjPg5Q==" spinCount="100000" sheet="1" objects="1" scenarios="1"/>
  <mergeCells count="48">
    <mergeCell ref="H23:I23"/>
    <mergeCell ref="H24:I24"/>
    <mergeCell ref="H25:I25"/>
    <mergeCell ref="H21:I22"/>
    <mergeCell ref="J21:J22"/>
    <mergeCell ref="K21:K22"/>
    <mergeCell ref="L21:L22"/>
    <mergeCell ref="M21:M22"/>
    <mergeCell ref="H3:M4"/>
    <mergeCell ref="A19:F20"/>
    <mergeCell ref="H7:I7"/>
    <mergeCell ref="H19:M20"/>
    <mergeCell ref="E21:E22"/>
    <mergeCell ref="F21:F22"/>
    <mergeCell ref="O9:P9"/>
    <mergeCell ref="A3:F4"/>
    <mergeCell ref="A5:A6"/>
    <mergeCell ref="C5:C6"/>
    <mergeCell ref="D5:D6"/>
    <mergeCell ref="E5:E6"/>
    <mergeCell ref="F5:F6"/>
    <mergeCell ref="L5:L6"/>
    <mergeCell ref="H5:I6"/>
    <mergeCell ref="J5:J6"/>
    <mergeCell ref="O5:P6"/>
    <mergeCell ref="K5:K6"/>
    <mergeCell ref="T5:T6"/>
    <mergeCell ref="O3:T4"/>
    <mergeCell ref="O8:P8"/>
    <mergeCell ref="A14:F14"/>
    <mergeCell ref="A16:B16"/>
    <mergeCell ref="A15:B15"/>
    <mergeCell ref="H8:I8"/>
    <mergeCell ref="H9:I9"/>
    <mergeCell ref="H10:I10"/>
    <mergeCell ref="H11:I11"/>
    <mergeCell ref="M7:M10"/>
    <mergeCell ref="R5:R6"/>
    <mergeCell ref="O7:P7"/>
    <mergeCell ref="M5:M6"/>
    <mergeCell ref="Q5:Q6"/>
    <mergeCell ref="S5:S6"/>
    <mergeCell ref="A25:B25"/>
    <mergeCell ref="A21:B22"/>
    <mergeCell ref="C21:C22"/>
    <mergeCell ref="D21:D22"/>
    <mergeCell ref="A24:B24"/>
    <mergeCell ref="A23:B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4DAB4-BFBB-4283-92B2-62D63A6089BD}">
  <dimension ref="A1:T22"/>
  <sheetViews>
    <sheetView view="pageBreakPreview" zoomScale="88" zoomScaleNormal="86" zoomScaleSheetLayoutView="88" workbookViewId="0">
      <selection activeCell="B22" sqref="B22"/>
    </sheetView>
  </sheetViews>
  <sheetFormatPr defaultColWidth="8.85546875" defaultRowHeight="10.15"/>
  <cols>
    <col min="1" max="1" width="23.7109375" style="1" customWidth="1"/>
    <col min="2" max="2" width="12.85546875" style="1" customWidth="1"/>
    <col min="3" max="3" width="9.28515625" style="1" customWidth="1"/>
    <col min="4" max="4" width="7.7109375" style="1" customWidth="1"/>
    <col min="5" max="5" width="10.7109375" style="1" customWidth="1"/>
    <col min="6" max="6" width="15.140625" style="1" customWidth="1"/>
    <col min="7" max="7" width="4.85546875" style="1" customWidth="1"/>
    <col min="8" max="8" width="25.7109375" style="1" customWidth="1"/>
    <col min="9" max="9" width="13.28515625" style="1" customWidth="1"/>
    <col min="10" max="10" width="9.42578125" style="1" customWidth="1"/>
    <col min="11" max="11" width="6.5703125" style="1" customWidth="1"/>
    <col min="12" max="12" width="10.7109375" style="1" customWidth="1"/>
    <col min="13" max="13" width="14.28515625" style="1" customWidth="1"/>
    <col min="14" max="14" width="5.7109375" style="1" customWidth="1"/>
    <col min="15" max="15" width="22.42578125" style="1" customWidth="1"/>
    <col min="16" max="16" width="13.140625" style="1" customWidth="1"/>
    <col min="17" max="17" width="10.85546875" style="1" customWidth="1"/>
    <col min="18" max="18" width="12.85546875" style="1" customWidth="1"/>
    <col min="19" max="19" width="15.28515625" style="1" customWidth="1"/>
    <col min="20" max="20" width="14.85546875" style="1" customWidth="1"/>
    <col min="21" max="16384" width="8.85546875" style="1"/>
  </cols>
  <sheetData>
    <row r="1" spans="1:20" s="49" customFormat="1" ht="23.45">
      <c r="A1" s="48" t="s">
        <v>180</v>
      </c>
    </row>
    <row r="2" spans="1:20" ht="10.9" thickBot="1"/>
    <row r="3" spans="1:20" ht="10.15" customHeight="1">
      <c r="A3" s="149" t="s">
        <v>181</v>
      </c>
      <c r="B3" s="150"/>
      <c r="C3" s="150"/>
      <c r="D3" s="150"/>
      <c r="E3" s="150"/>
      <c r="F3" s="151"/>
      <c r="H3" s="149" t="s">
        <v>182</v>
      </c>
      <c r="I3" s="150"/>
      <c r="J3" s="150"/>
      <c r="K3" s="150"/>
      <c r="L3" s="150"/>
      <c r="M3" s="151"/>
      <c r="O3" s="149" t="s">
        <v>183</v>
      </c>
      <c r="P3" s="150"/>
      <c r="Q3" s="150"/>
      <c r="R3" s="150"/>
      <c r="S3" s="150"/>
      <c r="T3" s="151"/>
    </row>
    <row r="4" spans="1:20" ht="10.9" thickBot="1">
      <c r="A4" s="152"/>
      <c r="B4" s="153"/>
      <c r="C4" s="153"/>
      <c r="D4" s="153"/>
      <c r="E4" s="153"/>
      <c r="F4" s="154"/>
      <c r="H4" s="152"/>
      <c r="I4" s="153"/>
      <c r="J4" s="153"/>
      <c r="K4" s="153"/>
      <c r="L4" s="153"/>
      <c r="M4" s="154"/>
      <c r="O4" s="152"/>
      <c r="P4" s="153"/>
      <c r="Q4" s="153"/>
      <c r="R4" s="153"/>
      <c r="S4" s="153"/>
      <c r="T4" s="154"/>
    </row>
    <row r="5" spans="1:20" ht="10.15" customHeight="1">
      <c r="A5" s="124" t="s">
        <v>34</v>
      </c>
      <c r="B5" s="2"/>
      <c r="C5" s="127" t="s">
        <v>87</v>
      </c>
      <c r="D5" s="127" t="s">
        <v>36</v>
      </c>
      <c r="E5" s="129" t="s">
        <v>37</v>
      </c>
      <c r="F5" s="129" t="s">
        <v>88</v>
      </c>
      <c r="H5" s="124" t="s">
        <v>34</v>
      </c>
      <c r="I5" s="2"/>
      <c r="J5" s="127" t="s">
        <v>87</v>
      </c>
      <c r="K5" s="127" t="s">
        <v>36</v>
      </c>
      <c r="L5" s="129" t="s">
        <v>37</v>
      </c>
      <c r="M5" s="129" t="s">
        <v>88</v>
      </c>
      <c r="O5" s="131" t="s">
        <v>34</v>
      </c>
      <c r="P5" s="132"/>
      <c r="Q5" s="127" t="s">
        <v>89</v>
      </c>
      <c r="R5" s="129" t="s">
        <v>90</v>
      </c>
      <c r="S5" s="129" t="s">
        <v>88</v>
      </c>
      <c r="T5" s="129" t="s">
        <v>91</v>
      </c>
    </row>
    <row r="6" spans="1:20" ht="10.9" thickBot="1">
      <c r="A6" s="125"/>
      <c r="B6" s="3"/>
      <c r="C6" s="128"/>
      <c r="D6" s="128"/>
      <c r="E6" s="130"/>
      <c r="F6" s="130"/>
      <c r="H6" s="125"/>
      <c r="I6" s="3"/>
      <c r="J6" s="128"/>
      <c r="K6" s="128"/>
      <c r="L6" s="130"/>
      <c r="M6" s="130"/>
      <c r="O6" s="133"/>
      <c r="P6" s="134"/>
      <c r="Q6" s="128"/>
      <c r="R6" s="130"/>
      <c r="S6" s="130"/>
      <c r="T6" s="130"/>
    </row>
    <row r="7" spans="1:20" ht="10.9" customHeight="1" thickBot="1">
      <c r="A7" s="4" t="s">
        <v>39</v>
      </c>
      <c r="B7" s="5" t="s">
        <v>40</v>
      </c>
      <c r="C7" s="6">
        <v>52</v>
      </c>
      <c r="D7" s="95">
        <v>1</v>
      </c>
      <c r="E7" s="8">
        <f>' Prijzenblad perceel 1'!$D$9</f>
        <v>0</v>
      </c>
      <c r="F7" s="96">
        <f>C7*E7</f>
        <v>0</v>
      </c>
      <c r="H7" s="4" t="s">
        <v>39</v>
      </c>
      <c r="I7" s="5" t="s">
        <v>40</v>
      </c>
      <c r="J7" s="6">
        <v>0</v>
      </c>
      <c r="K7" s="7">
        <v>1</v>
      </c>
      <c r="L7" s="8">
        <f>' Prijzenblad perceel 1'!$D$19</f>
        <v>0</v>
      </c>
      <c r="M7" s="96">
        <f>J7*L7</f>
        <v>0</v>
      </c>
      <c r="O7" s="120" t="s">
        <v>115</v>
      </c>
      <c r="P7" s="121"/>
      <c r="Q7" s="18" t="s">
        <v>116</v>
      </c>
      <c r="R7" s="18" t="s">
        <v>116</v>
      </c>
      <c r="S7" s="18" t="s">
        <v>116</v>
      </c>
      <c r="T7" s="18" t="s">
        <v>116</v>
      </c>
    </row>
    <row r="8" spans="1:20" ht="10.9" thickBot="1">
      <c r="A8" s="4" t="s">
        <v>41</v>
      </c>
      <c r="B8" s="5" t="s">
        <v>42</v>
      </c>
      <c r="C8" s="6">
        <v>130</v>
      </c>
      <c r="D8" s="95">
        <v>1.1000000000000001</v>
      </c>
      <c r="E8" s="8">
        <f>' Prijzenblad perceel 1'!$D$10</f>
        <v>0</v>
      </c>
      <c r="F8" s="96">
        <f t="shared" ref="F8:F12" si="0">C8*E8</f>
        <v>0</v>
      </c>
      <c r="H8" s="4" t="s">
        <v>41</v>
      </c>
      <c r="I8" s="5" t="s">
        <v>42</v>
      </c>
      <c r="J8" s="6">
        <v>127</v>
      </c>
      <c r="K8" s="7">
        <v>1.1000000000000001</v>
      </c>
      <c r="L8" s="8">
        <f>' Prijzenblad perceel 1'!$D$20</f>
        <v>0</v>
      </c>
      <c r="M8" s="96">
        <f t="shared" ref="M8:M12" si="1">J8*L8</f>
        <v>0</v>
      </c>
      <c r="O8" s="120" t="s">
        <v>94</v>
      </c>
      <c r="P8" s="121"/>
      <c r="Q8" s="73">
        <v>1</v>
      </c>
      <c r="R8" s="8">
        <f>' Prijzenblad perceel 1'!$B$50</f>
        <v>0</v>
      </c>
      <c r="S8" s="71">
        <f>Q8*R8</f>
        <v>0</v>
      </c>
      <c r="T8" s="86">
        <f>S8</f>
        <v>0</v>
      </c>
    </row>
    <row r="9" spans="1:20" ht="23.45" customHeight="1" thickBot="1">
      <c r="A9" s="4" t="s">
        <v>43</v>
      </c>
      <c r="B9" s="5" t="s">
        <v>44</v>
      </c>
      <c r="C9" s="6">
        <v>0</v>
      </c>
      <c r="D9" s="95">
        <v>1.2</v>
      </c>
      <c r="E9" s="8">
        <f>' Prijzenblad perceel 1'!$D$11</f>
        <v>0</v>
      </c>
      <c r="F9" s="96">
        <f t="shared" si="0"/>
        <v>0</v>
      </c>
      <c r="H9" s="4" t="s">
        <v>43</v>
      </c>
      <c r="I9" s="5" t="s">
        <v>44</v>
      </c>
      <c r="J9" s="6">
        <v>127</v>
      </c>
      <c r="K9" s="7">
        <v>1.2</v>
      </c>
      <c r="L9" s="8">
        <f>' Prijzenblad perceel 1'!$D$21</f>
        <v>0</v>
      </c>
      <c r="M9" s="96">
        <f t="shared" si="1"/>
        <v>0</v>
      </c>
      <c r="O9" s="15" t="s">
        <v>95</v>
      </c>
      <c r="P9" s="16"/>
      <c r="Q9" s="73" t="s">
        <v>96</v>
      </c>
      <c r="R9" s="74" t="s">
        <v>97</v>
      </c>
      <c r="S9" s="75" t="s">
        <v>98</v>
      </c>
      <c r="T9" s="75" t="s">
        <v>98</v>
      </c>
    </row>
    <row r="10" spans="1:20" ht="10.9" thickBot="1">
      <c r="A10" s="4" t="s">
        <v>45</v>
      </c>
      <c r="B10" s="5" t="s">
        <v>46</v>
      </c>
      <c r="C10" s="6">
        <v>0</v>
      </c>
      <c r="D10" s="95">
        <v>1.35</v>
      </c>
      <c r="E10" s="8">
        <f>' Prijzenblad perceel 1'!$D$12</f>
        <v>0</v>
      </c>
      <c r="F10" s="96">
        <f t="shared" si="0"/>
        <v>0</v>
      </c>
      <c r="H10" s="4" t="s">
        <v>45</v>
      </c>
      <c r="I10" s="5" t="s">
        <v>46</v>
      </c>
      <c r="J10" s="6">
        <v>52</v>
      </c>
      <c r="K10" s="7">
        <v>1.35</v>
      </c>
      <c r="L10" s="8">
        <f>' Prijzenblad perceel 1'!$D$22</f>
        <v>0</v>
      </c>
      <c r="M10" s="96">
        <f t="shared" si="1"/>
        <v>0</v>
      </c>
    </row>
    <row r="11" spans="1:20" ht="10.9" thickBot="1">
      <c r="A11" s="4" t="s">
        <v>47</v>
      </c>
      <c r="B11" s="5" t="s">
        <v>46</v>
      </c>
      <c r="C11" s="6">
        <v>0</v>
      </c>
      <c r="D11" s="95">
        <v>1.5</v>
      </c>
      <c r="E11" s="8">
        <f>' Prijzenblad perceel 1'!$D$13</f>
        <v>0</v>
      </c>
      <c r="F11" s="96">
        <f t="shared" si="0"/>
        <v>0</v>
      </c>
      <c r="H11" s="4" t="s">
        <v>47</v>
      </c>
      <c r="I11" s="5" t="s">
        <v>46</v>
      </c>
      <c r="J11" s="6">
        <v>0</v>
      </c>
      <c r="K11" s="7">
        <v>1.5</v>
      </c>
      <c r="L11" s="8">
        <f>' Prijzenblad perceel 1'!$D$23</f>
        <v>0</v>
      </c>
      <c r="M11" s="96">
        <f t="shared" si="1"/>
        <v>0</v>
      </c>
    </row>
    <row r="12" spans="1:20" ht="10.9" thickBot="1">
      <c r="A12" s="4" t="s">
        <v>48</v>
      </c>
      <c r="B12" s="5" t="s">
        <v>46</v>
      </c>
      <c r="C12" s="6">
        <v>0</v>
      </c>
      <c r="D12" s="95">
        <v>1.5</v>
      </c>
      <c r="E12" s="8">
        <f>' Prijzenblad perceel 1'!$D$14</f>
        <v>0</v>
      </c>
      <c r="F12" s="96">
        <f t="shared" si="0"/>
        <v>0</v>
      </c>
      <c r="H12" s="4" t="s">
        <v>48</v>
      </c>
      <c r="I12" s="5" t="s">
        <v>46</v>
      </c>
      <c r="J12" s="6">
        <v>0</v>
      </c>
      <c r="K12" s="7">
        <v>1.5</v>
      </c>
      <c r="L12" s="8">
        <f>' Prijzenblad perceel 1'!$D$24</f>
        <v>0</v>
      </c>
      <c r="M12" s="96">
        <f t="shared" si="1"/>
        <v>0</v>
      </c>
    </row>
    <row r="13" spans="1:20">
      <c r="A13" s="12" t="s">
        <v>99</v>
      </c>
      <c r="B13" s="12"/>
      <c r="C13" s="13">
        <f>SUM(C7:C12)</f>
        <v>182</v>
      </c>
      <c r="D13" s="6"/>
      <c r="E13" s="14"/>
      <c r="F13" s="81">
        <f>SUM(F7:F12)</f>
        <v>0</v>
      </c>
      <c r="H13" s="12" t="s">
        <v>99</v>
      </c>
      <c r="I13" s="12"/>
      <c r="J13" s="13">
        <f>SUM(J7:J12)</f>
        <v>306</v>
      </c>
      <c r="K13" s="6"/>
      <c r="L13" s="14"/>
      <c r="M13" s="81">
        <f>SUM(M7:M12)</f>
        <v>0</v>
      </c>
    </row>
    <row r="14" spans="1:20">
      <c r="A14" s="126" t="s">
        <v>184</v>
      </c>
      <c r="B14" s="126"/>
      <c r="C14" s="126"/>
      <c r="D14" s="126"/>
      <c r="E14" s="126"/>
      <c r="F14" s="126"/>
      <c r="H14" s="126" t="s">
        <v>184</v>
      </c>
      <c r="I14" s="126"/>
      <c r="J14" s="126"/>
      <c r="K14" s="126"/>
      <c r="L14" s="126"/>
      <c r="M14" s="126"/>
    </row>
    <row r="15" spans="1:20" ht="10.15" customHeight="1">
      <c r="A15" s="112" t="s">
        <v>185</v>
      </c>
      <c r="B15" s="112"/>
      <c r="C15" s="112"/>
      <c r="D15" s="112"/>
      <c r="E15" s="40"/>
      <c r="F15" s="40"/>
      <c r="H15" s="112" t="s">
        <v>186</v>
      </c>
      <c r="I15" s="112"/>
      <c r="J15" s="112"/>
      <c r="K15" s="112"/>
      <c r="L15" s="112"/>
      <c r="M15" s="112"/>
    </row>
    <row r="16" spans="1:20" ht="10.15" customHeight="1">
      <c r="A16" s="112"/>
      <c r="B16" s="112"/>
      <c r="C16" s="112"/>
      <c r="D16" s="39"/>
      <c r="E16" s="40"/>
      <c r="F16" s="40"/>
      <c r="H16" s="112" t="s">
        <v>187</v>
      </c>
      <c r="I16" s="112"/>
      <c r="J16" s="112"/>
      <c r="K16" s="112"/>
      <c r="L16" s="112"/>
      <c r="M16" s="112"/>
    </row>
    <row r="17" spans="1:13" ht="10.15" customHeight="1">
      <c r="A17" s="148"/>
      <c r="B17" s="148"/>
      <c r="C17" s="35"/>
      <c r="D17" s="36"/>
      <c r="E17" s="37"/>
      <c r="F17" s="37"/>
      <c r="H17" s="112" t="s">
        <v>188</v>
      </c>
      <c r="I17" s="112"/>
      <c r="J17" s="112"/>
      <c r="K17" s="112"/>
      <c r="L17" s="112"/>
      <c r="M17" s="112"/>
    </row>
    <row r="18" spans="1:13" ht="10.15" customHeight="1">
      <c r="A18" s="148"/>
      <c r="B18" s="148"/>
      <c r="C18" s="35"/>
      <c r="D18" s="36"/>
      <c r="E18" s="37"/>
      <c r="F18" s="37"/>
      <c r="H18" s="112" t="s">
        <v>189</v>
      </c>
      <c r="I18" s="112"/>
      <c r="J18" s="112"/>
      <c r="K18" s="39"/>
      <c r="L18" s="40"/>
      <c r="M18" s="40"/>
    </row>
    <row r="22" spans="1:13">
      <c r="A22" s="84" t="s">
        <v>142</v>
      </c>
      <c r="B22" s="85">
        <f>$F13+$M13+$T$8</f>
        <v>0</v>
      </c>
    </row>
  </sheetData>
  <sheetProtection algorithmName="SHA-512" hashValue="kz4xgpkTXeAwbh4n6tk9ona7EGCkYHLif+o+3ea4JxEw2A9fgbdZRhFaLar2KJJjq0nesUaIyxHb9PM+0gb+cQ==" saltValue="Xop0QuSEheScOIx8acaCUA==" spinCount="100000" sheet="1" objects="1" scenarios="1"/>
  <mergeCells count="30">
    <mergeCell ref="O3:T4"/>
    <mergeCell ref="O5:P6"/>
    <mergeCell ref="A3:F4"/>
    <mergeCell ref="H3:M4"/>
    <mergeCell ref="A5:A6"/>
    <mergeCell ref="C5:C6"/>
    <mergeCell ref="D5:D6"/>
    <mergeCell ref="E5:E6"/>
    <mergeCell ref="F5:F6"/>
    <mergeCell ref="H5:H6"/>
    <mergeCell ref="J5:J6"/>
    <mergeCell ref="K5:K6"/>
    <mergeCell ref="L5:L6"/>
    <mergeCell ref="M5:M6"/>
    <mergeCell ref="Q5:Q6"/>
    <mergeCell ref="R5:R6"/>
    <mergeCell ref="S5:S6"/>
    <mergeCell ref="T5:T6"/>
    <mergeCell ref="A14:F14"/>
    <mergeCell ref="O8:P8"/>
    <mergeCell ref="O7:P7"/>
    <mergeCell ref="A15:D15"/>
    <mergeCell ref="A16:C16"/>
    <mergeCell ref="A17:B17"/>
    <mergeCell ref="A18:B18"/>
    <mergeCell ref="H14:M14"/>
    <mergeCell ref="H18:J18"/>
    <mergeCell ref="H15:M15"/>
    <mergeCell ref="H16:M16"/>
    <mergeCell ref="H17:M1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6DE66-C1D3-4064-8789-623590038CFC}">
  <dimension ref="A1:T51"/>
  <sheetViews>
    <sheetView topLeftCell="A40" zoomScale="80" zoomScaleNormal="80" workbookViewId="0">
      <selection activeCell="B51" sqref="B51"/>
    </sheetView>
  </sheetViews>
  <sheetFormatPr defaultRowHeight="14.45"/>
  <cols>
    <col min="1" max="1" width="31.42578125" customWidth="1"/>
    <col min="2" max="2" width="20.28515625" customWidth="1"/>
    <col min="4" max="4" width="15" customWidth="1"/>
    <col min="5" max="5" width="15.7109375" customWidth="1"/>
    <col min="6" max="6" width="14.85546875" customWidth="1"/>
    <col min="7" max="7" width="5.42578125" customWidth="1"/>
    <col min="8" max="8" width="26.7109375" customWidth="1"/>
    <col min="9" max="9" width="15.5703125" customWidth="1"/>
    <col min="12" max="12" width="11.28515625" customWidth="1"/>
    <col min="13" max="13" width="16.85546875" customWidth="1"/>
    <col min="16" max="16" width="20.42578125" customWidth="1"/>
    <col min="17" max="17" width="8.28515625" customWidth="1"/>
    <col min="18" max="18" width="14.42578125" customWidth="1"/>
    <col min="19" max="19" width="16.28515625" customWidth="1"/>
    <col min="20" max="20" width="16.140625" customWidth="1"/>
  </cols>
  <sheetData>
    <row r="1" spans="1:20" ht="23.45">
      <c r="A1" s="48" t="s">
        <v>190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ht="1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">
      <c r="A3" s="113" t="s">
        <v>191</v>
      </c>
      <c r="B3" s="114"/>
      <c r="C3" s="114"/>
      <c r="D3" s="114"/>
      <c r="E3" s="114"/>
      <c r="F3" s="122"/>
      <c r="G3" s="1"/>
      <c r="H3" s="113" t="s">
        <v>192</v>
      </c>
      <c r="I3" s="114"/>
      <c r="J3" s="114"/>
      <c r="K3" s="114"/>
      <c r="L3" s="114"/>
      <c r="M3" s="122"/>
      <c r="N3" s="1"/>
      <c r="O3" s="113" t="s">
        <v>193</v>
      </c>
      <c r="P3" s="114"/>
      <c r="Q3" s="114"/>
      <c r="R3" s="114"/>
      <c r="S3" s="114"/>
      <c r="T3" s="122"/>
    </row>
    <row r="4" spans="1:20" ht="15" thickBot="1">
      <c r="A4" s="115"/>
      <c r="B4" s="116"/>
      <c r="C4" s="116"/>
      <c r="D4" s="116"/>
      <c r="E4" s="116"/>
      <c r="F4" s="123"/>
      <c r="G4" s="1"/>
      <c r="H4" s="115"/>
      <c r="I4" s="116"/>
      <c r="J4" s="116"/>
      <c r="K4" s="116"/>
      <c r="L4" s="116"/>
      <c r="M4" s="123"/>
      <c r="N4" s="1"/>
      <c r="O4" s="115"/>
      <c r="P4" s="116"/>
      <c r="Q4" s="116"/>
      <c r="R4" s="116"/>
      <c r="S4" s="116"/>
      <c r="T4" s="123"/>
    </row>
    <row r="5" spans="1:20" ht="14.45" customHeight="1">
      <c r="A5" s="124" t="s">
        <v>34</v>
      </c>
      <c r="B5" s="2"/>
      <c r="C5" s="127" t="s">
        <v>87</v>
      </c>
      <c r="D5" s="127" t="s">
        <v>36</v>
      </c>
      <c r="E5" s="129" t="s">
        <v>37</v>
      </c>
      <c r="F5" s="129" t="s">
        <v>88</v>
      </c>
      <c r="G5" s="1"/>
      <c r="H5" s="124" t="s">
        <v>34</v>
      </c>
      <c r="I5" s="2"/>
      <c r="J5" s="127" t="s">
        <v>87</v>
      </c>
      <c r="K5" s="127" t="s">
        <v>36</v>
      </c>
      <c r="L5" s="124" t="s">
        <v>37</v>
      </c>
      <c r="M5" s="129" t="s">
        <v>88</v>
      </c>
      <c r="N5" s="1"/>
      <c r="O5" s="131" t="s">
        <v>34</v>
      </c>
      <c r="P5" s="132"/>
      <c r="Q5" s="127" t="s">
        <v>89</v>
      </c>
      <c r="R5" s="129" t="s">
        <v>90</v>
      </c>
      <c r="S5" s="129" t="s">
        <v>88</v>
      </c>
      <c r="T5" s="129" t="s">
        <v>91</v>
      </c>
    </row>
    <row r="6" spans="1:20" ht="15" thickBot="1">
      <c r="A6" s="125"/>
      <c r="B6" s="3"/>
      <c r="C6" s="128"/>
      <c r="D6" s="128"/>
      <c r="E6" s="130"/>
      <c r="F6" s="130"/>
      <c r="G6" s="1"/>
      <c r="H6" s="125"/>
      <c r="I6" s="3"/>
      <c r="J6" s="128"/>
      <c r="K6" s="128"/>
      <c r="L6" s="125"/>
      <c r="M6" s="130"/>
      <c r="N6" s="1"/>
      <c r="O6" s="133"/>
      <c r="P6" s="134"/>
      <c r="Q6" s="128"/>
      <c r="R6" s="130"/>
      <c r="S6" s="130"/>
      <c r="T6" s="130"/>
    </row>
    <row r="7" spans="1:20" ht="15" customHeight="1" thickBot="1">
      <c r="A7" s="4" t="s">
        <v>39</v>
      </c>
      <c r="B7" s="5" t="s">
        <v>40</v>
      </c>
      <c r="C7" s="6">
        <v>52</v>
      </c>
      <c r="D7" s="95">
        <v>1</v>
      </c>
      <c r="E7" s="8">
        <f>' Prijzenblad perceel 1'!$D$9</f>
        <v>0</v>
      </c>
      <c r="F7" s="96">
        <f>C7*E7</f>
        <v>0</v>
      </c>
      <c r="G7" s="1"/>
      <c r="H7" s="4" t="s">
        <v>39</v>
      </c>
      <c r="I7" s="5" t="s">
        <v>40</v>
      </c>
      <c r="J7" s="6">
        <v>254</v>
      </c>
      <c r="K7" s="7">
        <v>1</v>
      </c>
      <c r="L7" s="8">
        <f>' Prijzenblad perceel 1'!$D$19</f>
        <v>0</v>
      </c>
      <c r="M7" s="96">
        <f>J7*L7</f>
        <v>0</v>
      </c>
      <c r="N7" s="1"/>
      <c r="O7" s="120" t="s">
        <v>92</v>
      </c>
      <c r="P7" s="121"/>
      <c r="Q7" s="73">
        <v>1</v>
      </c>
      <c r="R7" s="71">
        <f>' Prijzenblad perceel 1'!$B$39</f>
        <v>0</v>
      </c>
      <c r="S7" s="71">
        <f>Q7*R7</f>
        <v>0</v>
      </c>
      <c r="T7" s="155">
        <f>SUM(S7:S13)</f>
        <v>0</v>
      </c>
    </row>
    <row r="8" spans="1:20" ht="15" customHeight="1" thickBot="1">
      <c r="A8" s="4" t="s">
        <v>41</v>
      </c>
      <c r="B8" s="5" t="s">
        <v>42</v>
      </c>
      <c r="C8" s="6">
        <v>182</v>
      </c>
      <c r="D8" s="95">
        <v>1.1000000000000001</v>
      </c>
      <c r="E8" s="8">
        <f>' Prijzenblad perceel 1'!$D$10</f>
        <v>0</v>
      </c>
      <c r="F8" s="96">
        <f t="shared" ref="F8:F12" si="0">C8*E8</f>
        <v>0</v>
      </c>
      <c r="G8" s="1"/>
      <c r="H8" s="4" t="s">
        <v>41</v>
      </c>
      <c r="I8" s="5" t="s">
        <v>42</v>
      </c>
      <c r="J8" s="6">
        <v>127</v>
      </c>
      <c r="K8" s="7">
        <v>1.1000000000000001</v>
      </c>
      <c r="L8" s="8">
        <f>' Prijzenblad perceel 1'!$D$20</f>
        <v>0</v>
      </c>
      <c r="M8" s="96">
        <f t="shared" ref="M8:M12" si="1">J8*L8</f>
        <v>0</v>
      </c>
      <c r="N8" s="1"/>
      <c r="O8" s="120" t="s">
        <v>93</v>
      </c>
      <c r="P8" s="121"/>
      <c r="Q8" s="73">
        <v>1</v>
      </c>
      <c r="R8" s="71">
        <f>' Prijzenblad perceel 1'!$B$42</f>
        <v>0</v>
      </c>
      <c r="S8" s="71">
        <f t="shared" ref="S8:S13" si="2">Q8*R8</f>
        <v>0</v>
      </c>
      <c r="T8" s="156"/>
    </row>
    <row r="9" spans="1:20" ht="15" customHeight="1" thickBot="1">
      <c r="A9" s="4" t="s">
        <v>43</v>
      </c>
      <c r="B9" s="5" t="s">
        <v>44</v>
      </c>
      <c r="C9" s="6">
        <v>0</v>
      </c>
      <c r="D9" s="95">
        <v>1.2</v>
      </c>
      <c r="E9" s="8">
        <f>' Prijzenblad perceel 1'!$D$11</f>
        <v>0</v>
      </c>
      <c r="F9" s="96">
        <f t="shared" si="0"/>
        <v>0</v>
      </c>
      <c r="G9" s="1"/>
      <c r="H9" s="4" t="s">
        <v>43</v>
      </c>
      <c r="I9" s="5" t="s">
        <v>44</v>
      </c>
      <c r="J9" s="6">
        <v>0</v>
      </c>
      <c r="K9" s="7">
        <v>1.2</v>
      </c>
      <c r="L9" s="8">
        <f>' Prijzenblad perceel 1'!$D$21</f>
        <v>0</v>
      </c>
      <c r="M9" s="96">
        <f t="shared" si="1"/>
        <v>0</v>
      </c>
      <c r="N9" s="1"/>
      <c r="O9" s="141" t="s">
        <v>60</v>
      </c>
      <c r="P9" s="142"/>
      <c r="Q9" s="73">
        <v>1</v>
      </c>
      <c r="R9" s="71">
        <f>' Prijzenblad perceel 1'!$B$46</f>
        <v>0</v>
      </c>
      <c r="S9" s="71">
        <f t="shared" si="2"/>
        <v>0</v>
      </c>
      <c r="T9" s="156"/>
    </row>
    <row r="10" spans="1:20" ht="15" customHeight="1" thickBot="1">
      <c r="A10" s="4" t="s">
        <v>45</v>
      </c>
      <c r="B10" s="5" t="s">
        <v>46</v>
      </c>
      <c r="C10" s="6">
        <v>0</v>
      </c>
      <c r="D10" s="95">
        <v>1.35</v>
      </c>
      <c r="E10" s="8">
        <f>' Prijzenblad perceel 1'!$D$12</f>
        <v>0</v>
      </c>
      <c r="F10" s="96">
        <f t="shared" si="0"/>
        <v>0</v>
      </c>
      <c r="G10" s="1"/>
      <c r="H10" s="4" t="s">
        <v>45</v>
      </c>
      <c r="I10" s="5" t="s">
        <v>46</v>
      </c>
      <c r="J10" s="6">
        <v>0</v>
      </c>
      <c r="K10" s="7">
        <v>1.35</v>
      </c>
      <c r="L10" s="8">
        <f>' Prijzenblad perceel 1'!$D$22</f>
        <v>0</v>
      </c>
      <c r="M10" s="96">
        <f t="shared" si="1"/>
        <v>0</v>
      </c>
      <c r="N10" s="1"/>
      <c r="O10" s="141" t="s">
        <v>57</v>
      </c>
      <c r="P10" s="142"/>
      <c r="Q10" s="73">
        <v>1</v>
      </c>
      <c r="R10" s="71">
        <f>' Prijzenblad perceel 1'!$B$43</f>
        <v>0</v>
      </c>
      <c r="S10" s="71">
        <f t="shared" si="2"/>
        <v>0</v>
      </c>
      <c r="T10" s="156"/>
    </row>
    <row r="11" spans="1:20" ht="15" customHeight="1" thickBot="1">
      <c r="A11" s="4" t="s">
        <v>47</v>
      </c>
      <c r="B11" s="5" t="s">
        <v>46</v>
      </c>
      <c r="C11" s="6">
        <v>0</v>
      </c>
      <c r="D11" s="95">
        <v>1.5</v>
      </c>
      <c r="E11" s="8">
        <f>' Prijzenblad perceel 1'!$D$13</f>
        <v>0</v>
      </c>
      <c r="F11" s="96">
        <f t="shared" si="0"/>
        <v>0</v>
      </c>
      <c r="G11" s="1"/>
      <c r="H11" s="4" t="s">
        <v>47</v>
      </c>
      <c r="I11" s="5" t="s">
        <v>46</v>
      </c>
      <c r="J11" s="6">
        <v>0</v>
      </c>
      <c r="K11" s="7">
        <v>1.5</v>
      </c>
      <c r="L11" s="8">
        <f>' Prijzenblad perceel 1'!$D$23</f>
        <v>0</v>
      </c>
      <c r="M11" s="96">
        <f t="shared" si="1"/>
        <v>0</v>
      </c>
      <c r="N11" s="1"/>
      <c r="O11" s="141" t="s">
        <v>59</v>
      </c>
      <c r="P11" s="142"/>
      <c r="Q11" s="73">
        <v>1</v>
      </c>
      <c r="R11" s="71">
        <f>' Prijzenblad perceel 1'!$B$45</f>
        <v>0</v>
      </c>
      <c r="S11" s="71">
        <f t="shared" si="2"/>
        <v>0</v>
      </c>
      <c r="T11" s="156"/>
    </row>
    <row r="12" spans="1:20" ht="15" customHeight="1" thickBot="1">
      <c r="A12" s="4" t="s">
        <v>48</v>
      </c>
      <c r="B12" s="5" t="s">
        <v>46</v>
      </c>
      <c r="C12" s="6">
        <v>0</v>
      </c>
      <c r="D12" s="95">
        <v>1.5</v>
      </c>
      <c r="E12" s="8">
        <f>' Prijzenblad perceel 1'!$D$14</f>
        <v>0</v>
      </c>
      <c r="F12" s="96">
        <f t="shared" si="0"/>
        <v>0</v>
      </c>
      <c r="G12" s="1"/>
      <c r="H12" s="4" t="s">
        <v>48</v>
      </c>
      <c r="I12" s="5" t="s">
        <v>46</v>
      </c>
      <c r="J12" s="6">
        <v>0</v>
      </c>
      <c r="K12" s="7">
        <v>1.5</v>
      </c>
      <c r="L12" s="8">
        <f>' Prijzenblad perceel 1'!$D$24</f>
        <v>0</v>
      </c>
      <c r="M12" s="96">
        <f t="shared" si="1"/>
        <v>0</v>
      </c>
      <c r="N12" s="1"/>
      <c r="O12" s="141" t="s">
        <v>63</v>
      </c>
      <c r="P12" s="142"/>
      <c r="Q12" s="73">
        <v>1</v>
      </c>
      <c r="R12" s="71">
        <f>' Prijzenblad perceel 1'!$B$49</f>
        <v>0</v>
      </c>
      <c r="S12" s="71">
        <f t="shared" si="2"/>
        <v>0</v>
      </c>
      <c r="T12" s="156"/>
    </row>
    <row r="13" spans="1:20" ht="13.5" customHeight="1" thickBot="1">
      <c r="A13" s="79" t="s">
        <v>99</v>
      </c>
      <c r="B13" s="12"/>
      <c r="C13" s="13">
        <f>SUM(C7:C12)</f>
        <v>234</v>
      </c>
      <c r="D13" s="6"/>
      <c r="E13" s="14"/>
      <c r="F13" s="81">
        <f>SUM(F7:F12)</f>
        <v>0</v>
      </c>
      <c r="G13" s="1"/>
      <c r="H13" s="12" t="s">
        <v>99</v>
      </c>
      <c r="I13" s="12"/>
      <c r="J13" s="13">
        <f>SUM(J7:J12)</f>
        <v>381</v>
      </c>
      <c r="K13" s="6"/>
      <c r="L13" s="14"/>
      <c r="M13" s="81">
        <f>SUM(M7:M12)</f>
        <v>0</v>
      </c>
      <c r="N13" s="1"/>
      <c r="O13" s="120" t="s">
        <v>94</v>
      </c>
      <c r="P13" s="121"/>
      <c r="Q13" s="73">
        <v>1</v>
      </c>
      <c r="R13" s="71">
        <f>' Prijzenblad perceel 1'!$B$50</f>
        <v>0</v>
      </c>
      <c r="S13" s="71">
        <f t="shared" si="2"/>
        <v>0</v>
      </c>
      <c r="T13" s="157"/>
    </row>
    <row r="14" spans="1:20" ht="23.25" customHeight="1" thickBot="1">
      <c r="A14" s="126" t="s">
        <v>194</v>
      </c>
      <c r="B14" s="126"/>
      <c r="C14" s="126"/>
      <c r="D14" s="126"/>
      <c r="E14" s="126"/>
      <c r="F14" s="126"/>
      <c r="G14" s="1"/>
      <c r="H14" s="126" t="s">
        <v>194</v>
      </c>
      <c r="I14" s="126"/>
      <c r="J14" s="126"/>
      <c r="K14" s="126"/>
      <c r="L14" s="126"/>
      <c r="M14" s="126"/>
      <c r="N14" s="1"/>
      <c r="O14" s="120" t="s">
        <v>95</v>
      </c>
      <c r="P14" s="121"/>
      <c r="Q14" s="73" t="s">
        <v>96</v>
      </c>
      <c r="R14" s="74" t="s">
        <v>97</v>
      </c>
      <c r="S14" s="75" t="s">
        <v>98</v>
      </c>
      <c r="T14" s="75" t="s">
        <v>98</v>
      </c>
    </row>
    <row r="15" spans="1:20" ht="15">
      <c r="A15" s="112" t="s">
        <v>195</v>
      </c>
      <c r="B15" s="112"/>
      <c r="C15" s="112"/>
      <c r="D15" s="112"/>
      <c r="E15" s="40"/>
      <c r="F15" s="40"/>
      <c r="G15" s="1"/>
      <c r="H15" s="112" t="s">
        <v>196</v>
      </c>
      <c r="I15" s="112"/>
      <c r="J15" s="112"/>
      <c r="K15" s="112"/>
      <c r="L15" s="40"/>
      <c r="M15" s="40"/>
      <c r="N15" s="1"/>
      <c r="O15" s="1"/>
      <c r="P15" s="1"/>
      <c r="Q15" s="1"/>
      <c r="R15" s="1"/>
      <c r="S15" s="1"/>
      <c r="T15" s="1"/>
    </row>
    <row r="16" spans="1:20" ht="14.45" customHeight="1">
      <c r="A16" s="1"/>
      <c r="B16" s="1"/>
      <c r="C16" s="1"/>
      <c r="D16" s="1"/>
      <c r="E16" s="1"/>
      <c r="F16" s="1"/>
      <c r="G16" s="1"/>
      <c r="H16" s="112" t="s">
        <v>197</v>
      </c>
      <c r="I16" s="112"/>
      <c r="J16" s="112"/>
      <c r="K16" s="112"/>
      <c r="L16" s="112"/>
      <c r="M16" s="112"/>
      <c r="N16" s="1"/>
      <c r="O16" s="1"/>
      <c r="P16" s="1"/>
      <c r="Q16" s="1"/>
      <c r="R16" s="1"/>
      <c r="S16" s="1"/>
      <c r="T16" s="1"/>
    </row>
    <row r="17" spans="1:20">
      <c r="A17" s="1"/>
      <c r="B17" s="1"/>
      <c r="C17" s="1"/>
      <c r="D17" s="1"/>
      <c r="E17" s="1"/>
      <c r="F17" s="1"/>
      <c r="G17" s="1"/>
      <c r="H17" s="112" t="s">
        <v>198</v>
      </c>
      <c r="I17" s="112"/>
      <c r="J17" s="112"/>
      <c r="K17" s="39"/>
      <c r="L17" s="40"/>
      <c r="M17" s="40"/>
      <c r="N17" s="1"/>
      <c r="O17" s="1"/>
      <c r="P17" s="1"/>
      <c r="Q17" s="1"/>
      <c r="R17" s="1"/>
      <c r="S17" s="1"/>
      <c r="T17" s="1"/>
    </row>
    <row r="18" spans="1:20" ht="15" thickBo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>
      <c r="A19" s="113" t="s">
        <v>199</v>
      </c>
      <c r="B19" s="114"/>
      <c r="C19" s="114"/>
      <c r="D19" s="114"/>
      <c r="E19" s="114"/>
      <c r="F19" s="12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" thickBot="1">
      <c r="A20" s="115"/>
      <c r="B20" s="116"/>
      <c r="C20" s="116"/>
      <c r="D20" s="116"/>
      <c r="E20" s="116"/>
      <c r="F20" s="12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4.45" customHeight="1">
      <c r="A21" s="131" t="s">
        <v>34</v>
      </c>
      <c r="B21" s="132"/>
      <c r="C21" s="127" t="s">
        <v>89</v>
      </c>
      <c r="D21" s="129" t="s">
        <v>90</v>
      </c>
      <c r="E21" s="129" t="s">
        <v>88</v>
      </c>
      <c r="F21" s="129" t="s">
        <v>91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" thickBot="1">
      <c r="A22" s="133"/>
      <c r="B22" s="134"/>
      <c r="C22" s="128"/>
      <c r="D22" s="130"/>
      <c r="E22" s="130"/>
      <c r="F22" s="130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" thickBot="1">
      <c r="A23" s="120" t="s">
        <v>92</v>
      </c>
      <c r="B23" s="121"/>
      <c r="C23" s="73">
        <v>1</v>
      </c>
      <c r="D23" s="71">
        <f>' Prijzenblad perceel 1'!$B$39</f>
        <v>0</v>
      </c>
      <c r="E23" s="71">
        <f>C23*D23</f>
        <v>0</v>
      </c>
      <c r="F23" s="117">
        <f>SUM(E23:E24)</f>
        <v>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" thickBot="1">
      <c r="A24" s="120" t="s">
        <v>94</v>
      </c>
      <c r="B24" s="121"/>
      <c r="C24" s="73">
        <v>1</v>
      </c>
      <c r="D24" s="71">
        <f>' Prijzenblad perceel 1'!$B$50</f>
        <v>0</v>
      </c>
      <c r="E24" s="71">
        <f>C24*D24</f>
        <v>0</v>
      </c>
      <c r="F24" s="119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25.15" customHeight="1" thickBot="1">
      <c r="A25" s="120" t="s">
        <v>95</v>
      </c>
      <c r="B25" s="121"/>
      <c r="C25" s="73" t="s">
        <v>96</v>
      </c>
      <c r="D25" s="74" t="s">
        <v>97</v>
      </c>
      <c r="E25" s="75" t="s">
        <v>98</v>
      </c>
      <c r="F25" s="75" t="s">
        <v>98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7" spans="1:20" ht="15" thickBot="1"/>
    <row r="28" spans="1:20">
      <c r="A28" s="113" t="s">
        <v>200</v>
      </c>
      <c r="B28" s="114"/>
      <c r="C28" s="114"/>
      <c r="D28" s="114"/>
      <c r="E28" s="114"/>
      <c r="F28" s="122"/>
    </row>
    <row r="29" spans="1:20" ht="15" thickBot="1">
      <c r="A29" s="115"/>
      <c r="B29" s="116"/>
      <c r="C29" s="116"/>
      <c r="D29" s="116"/>
      <c r="E29" s="116"/>
      <c r="F29" s="123"/>
    </row>
    <row r="30" spans="1:20">
      <c r="A30" s="131" t="s">
        <v>34</v>
      </c>
      <c r="B30" s="132"/>
      <c r="C30" s="127" t="s">
        <v>89</v>
      </c>
      <c r="D30" s="129" t="s">
        <v>90</v>
      </c>
      <c r="E30" s="129" t="s">
        <v>88</v>
      </c>
      <c r="F30" s="129" t="s">
        <v>91</v>
      </c>
    </row>
    <row r="31" spans="1:20" ht="15" thickBot="1">
      <c r="A31" s="133"/>
      <c r="B31" s="134"/>
      <c r="C31" s="128"/>
      <c r="D31" s="130"/>
      <c r="E31" s="130"/>
      <c r="F31" s="130"/>
    </row>
    <row r="32" spans="1:20" ht="15" thickBot="1">
      <c r="A32" s="120" t="s">
        <v>92</v>
      </c>
      <c r="B32" s="121"/>
      <c r="C32" s="73">
        <v>1</v>
      </c>
      <c r="D32" s="71">
        <f>' Prijzenblad perceel 1'!$B$39</f>
        <v>0</v>
      </c>
      <c r="E32" s="71">
        <f>C32*D32</f>
        <v>0</v>
      </c>
      <c r="F32" s="117">
        <f>SUM(E32:E34)</f>
        <v>0</v>
      </c>
    </row>
    <row r="33" spans="1:6" ht="15" thickBot="1">
      <c r="A33" s="120" t="s">
        <v>93</v>
      </c>
      <c r="B33" s="121"/>
      <c r="C33" s="73">
        <v>1</v>
      </c>
      <c r="D33" s="71">
        <f>' Prijzenblad perceel 1'!$B$42</f>
        <v>0</v>
      </c>
      <c r="E33" s="71">
        <f>C33*D33</f>
        <v>0</v>
      </c>
      <c r="F33" s="118"/>
    </row>
    <row r="34" spans="1:6" ht="15" thickBot="1">
      <c r="A34" s="120" t="s">
        <v>94</v>
      </c>
      <c r="B34" s="121"/>
      <c r="C34" s="73">
        <v>1</v>
      </c>
      <c r="D34" s="71">
        <f>' Prijzenblad perceel 1'!$B$50</f>
        <v>0</v>
      </c>
      <c r="E34" s="71">
        <f>C34*D34</f>
        <v>0</v>
      </c>
      <c r="F34" s="119"/>
    </row>
    <row r="35" spans="1:6" ht="21" thickBot="1">
      <c r="A35" s="15" t="s">
        <v>95</v>
      </c>
      <c r="B35" s="16"/>
      <c r="C35" s="73" t="s">
        <v>201</v>
      </c>
      <c r="D35" s="74" t="s">
        <v>97</v>
      </c>
      <c r="E35" s="75" t="s">
        <v>98</v>
      </c>
      <c r="F35" s="75" t="s">
        <v>98</v>
      </c>
    </row>
    <row r="36" spans="1:6">
      <c r="A36" s="1"/>
      <c r="B36" s="1"/>
      <c r="C36" s="1"/>
      <c r="D36" s="1"/>
      <c r="E36" s="1"/>
      <c r="F36" s="1"/>
    </row>
    <row r="37" spans="1:6" ht="15" thickBot="1">
      <c r="A37" s="1"/>
      <c r="B37" s="1"/>
      <c r="C37" s="1"/>
      <c r="D37" s="1"/>
      <c r="E37" s="1"/>
      <c r="F37" s="1"/>
    </row>
    <row r="38" spans="1:6">
      <c r="A38" s="113" t="s">
        <v>202</v>
      </c>
      <c r="B38" s="114"/>
      <c r="C38" s="114"/>
      <c r="D38" s="114"/>
      <c r="E38" s="114"/>
      <c r="F38" s="122"/>
    </row>
    <row r="39" spans="1:6" ht="15" thickBot="1">
      <c r="A39" s="115"/>
      <c r="B39" s="116"/>
      <c r="C39" s="116"/>
      <c r="D39" s="116"/>
      <c r="E39" s="116"/>
      <c r="F39" s="123"/>
    </row>
    <row r="40" spans="1:6">
      <c r="A40" s="131" t="s">
        <v>34</v>
      </c>
      <c r="B40" s="132"/>
      <c r="C40" s="127" t="s">
        <v>89</v>
      </c>
      <c r="D40" s="129" t="s">
        <v>90</v>
      </c>
      <c r="E40" s="129" t="s">
        <v>88</v>
      </c>
      <c r="F40" s="129" t="s">
        <v>91</v>
      </c>
    </row>
    <row r="41" spans="1:6" ht="15" thickBot="1">
      <c r="A41" s="133"/>
      <c r="B41" s="134"/>
      <c r="C41" s="128"/>
      <c r="D41" s="130"/>
      <c r="E41" s="130"/>
      <c r="F41" s="130"/>
    </row>
    <row r="42" spans="1:6" ht="15" thickBot="1">
      <c r="A42" s="120" t="s">
        <v>92</v>
      </c>
      <c r="B42" s="121"/>
      <c r="C42" s="73">
        <v>1</v>
      </c>
      <c r="D42" s="8">
        <f>' Prijzenblad perceel 1'!$B$39</f>
        <v>0</v>
      </c>
      <c r="E42" s="71">
        <f>C42*D42</f>
        <v>0</v>
      </c>
      <c r="F42" s="117">
        <f>SUM(E42:E47)</f>
        <v>0</v>
      </c>
    </row>
    <row r="43" spans="1:6" ht="15" thickBot="1">
      <c r="A43" s="120" t="s">
        <v>93</v>
      </c>
      <c r="B43" s="121"/>
      <c r="C43" s="73">
        <v>1</v>
      </c>
      <c r="D43" s="8">
        <f>' Prijzenblad perceel 1'!$B$42</f>
        <v>0</v>
      </c>
      <c r="E43" s="71">
        <f t="shared" ref="E43:E47" si="3">C43*D43</f>
        <v>0</v>
      </c>
      <c r="F43" s="118"/>
    </row>
    <row r="44" spans="1:6" ht="15" thickBot="1">
      <c r="A44" s="66" t="s">
        <v>57</v>
      </c>
      <c r="B44" s="16"/>
      <c r="C44" s="73">
        <v>1</v>
      </c>
      <c r="D44" s="8">
        <f>' Prijzenblad perceel 1'!$B$43</f>
        <v>0</v>
      </c>
      <c r="E44" s="71">
        <f t="shared" si="3"/>
        <v>0</v>
      </c>
      <c r="F44" s="118"/>
    </row>
    <row r="45" spans="1:6" ht="15" thickBot="1">
      <c r="A45" s="66" t="s">
        <v>58</v>
      </c>
      <c r="B45" s="16"/>
      <c r="C45" s="73">
        <v>1</v>
      </c>
      <c r="D45" s="8">
        <f>' Prijzenblad perceel 1'!$B$44</f>
        <v>0</v>
      </c>
      <c r="E45" s="71">
        <f t="shared" si="3"/>
        <v>0</v>
      </c>
      <c r="F45" s="118"/>
    </row>
    <row r="46" spans="1:6" ht="15" thickBot="1">
      <c r="A46" s="141" t="s">
        <v>63</v>
      </c>
      <c r="B46" s="142"/>
      <c r="C46" s="73">
        <v>1</v>
      </c>
      <c r="D46" s="8">
        <f>' Prijzenblad perceel 1'!$B$49</f>
        <v>0</v>
      </c>
      <c r="E46" s="71">
        <f t="shared" si="3"/>
        <v>0</v>
      </c>
      <c r="F46" s="118"/>
    </row>
    <row r="47" spans="1:6" ht="15" thickBot="1">
      <c r="A47" s="120" t="s">
        <v>94</v>
      </c>
      <c r="B47" s="121"/>
      <c r="C47" s="73">
        <v>1</v>
      </c>
      <c r="D47" s="8">
        <f>' Prijzenblad perceel 1'!$B$50</f>
        <v>0</v>
      </c>
      <c r="E47" s="71">
        <f t="shared" si="3"/>
        <v>0</v>
      </c>
      <c r="F47" s="119"/>
    </row>
    <row r="48" spans="1:6" ht="21" thickBot="1">
      <c r="A48" s="15" t="s">
        <v>95</v>
      </c>
      <c r="B48" s="16"/>
      <c r="C48" s="73" t="s">
        <v>96</v>
      </c>
      <c r="D48" s="74" t="s">
        <v>97</v>
      </c>
      <c r="E48" s="75" t="s">
        <v>98</v>
      </c>
      <c r="F48" s="75" t="s">
        <v>98</v>
      </c>
    </row>
    <row r="51" spans="1:2">
      <c r="A51" s="84" t="s">
        <v>142</v>
      </c>
      <c r="B51" s="85">
        <f>$F$13+$M$13+$T$7+$F$23+$F$32+$F$42</f>
        <v>0</v>
      </c>
    </row>
  </sheetData>
  <sheetProtection algorithmName="SHA-512" hashValue="sumWbirzRsBLblnvrvfpTuzrYHcV/TrfXaNZ1xgEpRn5B3ttPs42YwigA8UpQVTTQ65RXDdXDqLm3U56QWeiAQ==" saltValue="tx+3lAvilMGTQDwoPdptmw==" spinCount="100000" sheet="1" objects="1" scenarios="1"/>
  <mergeCells count="64">
    <mergeCell ref="A30:B31"/>
    <mergeCell ref="C30:C31"/>
    <mergeCell ref="D30:D31"/>
    <mergeCell ref="E30:E31"/>
    <mergeCell ref="F30:F31"/>
    <mergeCell ref="T7:T13"/>
    <mergeCell ref="H14:M14"/>
    <mergeCell ref="H15:K15"/>
    <mergeCell ref="H17:J17"/>
    <mergeCell ref="A28:F29"/>
    <mergeCell ref="A23:B23"/>
    <mergeCell ref="A24:B24"/>
    <mergeCell ref="A25:B25"/>
    <mergeCell ref="A14:F14"/>
    <mergeCell ref="A15:D15"/>
    <mergeCell ref="O11:P11"/>
    <mergeCell ref="O12:P12"/>
    <mergeCell ref="O13:P13"/>
    <mergeCell ref="O14:P14"/>
    <mergeCell ref="A19:F20"/>
    <mergeCell ref="A21:B22"/>
    <mergeCell ref="A42:B42"/>
    <mergeCell ref="A43:B43"/>
    <mergeCell ref="A46:B46"/>
    <mergeCell ref="A47:B47"/>
    <mergeCell ref="A32:B32"/>
    <mergeCell ref="A33:B33"/>
    <mergeCell ref="A34:B34"/>
    <mergeCell ref="A38:F39"/>
    <mergeCell ref="A40:B41"/>
    <mergeCell ref="C40:C41"/>
    <mergeCell ref="D40:D41"/>
    <mergeCell ref="E40:E41"/>
    <mergeCell ref="F40:F41"/>
    <mergeCell ref="F32:F34"/>
    <mergeCell ref="F42:F47"/>
    <mergeCell ref="C21:C22"/>
    <mergeCell ref="D21:D22"/>
    <mergeCell ref="E21:E22"/>
    <mergeCell ref="F21:F22"/>
    <mergeCell ref="F23:F24"/>
    <mergeCell ref="H16:M16"/>
    <mergeCell ref="O10:P10"/>
    <mergeCell ref="K5:K6"/>
    <mergeCell ref="L5:L6"/>
    <mergeCell ref="M5:M6"/>
    <mergeCell ref="O5:P6"/>
    <mergeCell ref="O7:P7"/>
    <mergeCell ref="O8:P8"/>
    <mergeCell ref="O9:P9"/>
    <mergeCell ref="A3:F4"/>
    <mergeCell ref="H3:M4"/>
    <mergeCell ref="O3:T4"/>
    <mergeCell ref="A5:A6"/>
    <mergeCell ref="C5:C6"/>
    <mergeCell ref="D5:D6"/>
    <mergeCell ref="E5:E6"/>
    <mergeCell ref="F5:F6"/>
    <mergeCell ref="H5:H6"/>
    <mergeCell ref="J5:J6"/>
    <mergeCell ref="S5:S6"/>
    <mergeCell ref="T5:T6"/>
    <mergeCell ref="Q5:Q6"/>
    <mergeCell ref="R5:R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D5E6A-A33A-4FAF-8105-152780C21595}">
  <dimension ref="A1:M29"/>
  <sheetViews>
    <sheetView topLeftCell="B11" zoomScale="85" zoomScaleNormal="85" workbookViewId="0">
      <selection activeCell="B29" sqref="B29"/>
    </sheetView>
  </sheetViews>
  <sheetFormatPr defaultColWidth="8.85546875" defaultRowHeight="10.15"/>
  <cols>
    <col min="1" max="1" width="23.7109375" style="1" customWidth="1"/>
    <col min="2" max="2" width="17.85546875" style="1" customWidth="1"/>
    <col min="3" max="3" width="10.28515625" style="1" customWidth="1"/>
    <col min="4" max="4" width="13.42578125" style="1" customWidth="1"/>
    <col min="5" max="5" width="15.85546875" style="1" customWidth="1"/>
    <col min="6" max="6" width="15.140625" style="1" customWidth="1"/>
    <col min="7" max="7" width="4.85546875" style="1" customWidth="1"/>
    <col min="8" max="8" width="25.7109375" style="1" customWidth="1"/>
    <col min="9" max="9" width="14.140625" style="1" customWidth="1"/>
    <col min="10" max="10" width="9.42578125" style="1" customWidth="1"/>
    <col min="11" max="11" width="13.7109375" style="1" customWidth="1"/>
    <col min="12" max="12" width="16" style="1" customWidth="1"/>
    <col min="13" max="13" width="14.7109375" style="1" customWidth="1"/>
    <col min="14" max="14" width="5.7109375" style="1" customWidth="1"/>
    <col min="15" max="15" width="22.42578125" style="1" customWidth="1"/>
    <col min="16" max="16" width="13.140625" style="1" customWidth="1"/>
    <col min="17" max="17" width="10.85546875" style="1" customWidth="1"/>
    <col min="18" max="18" width="8.85546875" style="1"/>
    <col min="19" max="19" width="11.85546875" style="1" customWidth="1"/>
    <col min="20" max="20" width="40.28515625" style="1" customWidth="1"/>
    <col min="21" max="16384" width="8.85546875" style="1"/>
  </cols>
  <sheetData>
    <row r="1" spans="1:13" s="49" customFormat="1" ht="23.45">
      <c r="A1" s="48" t="s">
        <v>203</v>
      </c>
    </row>
    <row r="2" spans="1:13" ht="10.9" thickBot="1"/>
    <row r="3" spans="1:13" ht="10.15" customHeight="1">
      <c r="A3" s="149" t="s">
        <v>204</v>
      </c>
      <c r="B3" s="150"/>
      <c r="C3" s="150"/>
      <c r="D3" s="150"/>
      <c r="E3" s="150"/>
      <c r="F3" s="151"/>
      <c r="H3" s="149" t="s">
        <v>205</v>
      </c>
      <c r="I3" s="150"/>
      <c r="J3" s="150"/>
      <c r="K3" s="150"/>
      <c r="L3" s="150"/>
      <c r="M3" s="151"/>
    </row>
    <row r="4" spans="1:13" ht="10.9" thickBot="1">
      <c r="A4" s="152"/>
      <c r="B4" s="153"/>
      <c r="C4" s="153"/>
      <c r="D4" s="153"/>
      <c r="E4" s="153"/>
      <c r="F4" s="154"/>
      <c r="H4" s="152"/>
      <c r="I4" s="153"/>
      <c r="J4" s="153"/>
      <c r="K4" s="153"/>
      <c r="L4" s="153"/>
      <c r="M4" s="154"/>
    </row>
    <row r="5" spans="1:13" ht="10.15" customHeight="1">
      <c r="A5" s="124" t="s">
        <v>34</v>
      </c>
      <c r="B5" s="2"/>
      <c r="C5" s="127" t="s">
        <v>87</v>
      </c>
      <c r="D5" s="127"/>
      <c r="E5" s="124" t="s">
        <v>37</v>
      </c>
      <c r="F5" s="124" t="s">
        <v>88</v>
      </c>
      <c r="H5" s="131" t="s">
        <v>34</v>
      </c>
      <c r="I5" s="132"/>
      <c r="J5" s="127" t="s">
        <v>89</v>
      </c>
      <c r="K5" s="129" t="s">
        <v>90</v>
      </c>
      <c r="L5" s="129" t="s">
        <v>88</v>
      </c>
      <c r="M5" s="129" t="s">
        <v>91</v>
      </c>
    </row>
    <row r="6" spans="1:13" ht="10.9" thickBot="1">
      <c r="A6" s="125"/>
      <c r="B6" s="3"/>
      <c r="C6" s="128"/>
      <c r="D6" s="128"/>
      <c r="E6" s="125"/>
      <c r="F6" s="125"/>
      <c r="H6" s="133"/>
      <c r="I6" s="134"/>
      <c r="J6" s="128"/>
      <c r="K6" s="130"/>
      <c r="L6" s="130"/>
      <c r="M6" s="130"/>
    </row>
    <row r="7" spans="1:13" ht="12.75" customHeight="1">
      <c r="A7" s="4" t="s">
        <v>39</v>
      </c>
      <c r="B7" s="5" t="s">
        <v>40</v>
      </c>
      <c r="C7" s="6">
        <v>102</v>
      </c>
      <c r="D7" s="7">
        <v>1</v>
      </c>
      <c r="E7" s="8">
        <f>' Prijzenblad perceel 1'!$D$9</f>
        <v>0</v>
      </c>
      <c r="F7" s="8">
        <f>C7*E7</f>
        <v>0</v>
      </c>
      <c r="H7" s="120" t="s">
        <v>92</v>
      </c>
      <c r="I7" s="121"/>
      <c r="J7" s="73">
        <v>1</v>
      </c>
      <c r="K7" s="68">
        <f>' Prijzenblad perceel 1'!$B$39</f>
        <v>0</v>
      </c>
      <c r="L7" s="71">
        <f>J7*K7</f>
        <v>0</v>
      </c>
      <c r="M7" s="158">
        <f>SUM(L7:L13)</f>
        <v>0</v>
      </c>
    </row>
    <row r="8" spans="1:13" ht="12" customHeight="1">
      <c r="A8" s="4" t="s">
        <v>41</v>
      </c>
      <c r="B8" s="5" t="s">
        <v>42</v>
      </c>
      <c r="C8" s="6">
        <v>127.5</v>
      </c>
      <c r="D8" s="7">
        <v>1.1000000000000001</v>
      </c>
      <c r="E8" s="8">
        <f>' Prijzenblad perceel 1'!$D$10</f>
        <v>0</v>
      </c>
      <c r="F8" s="8">
        <f t="shared" ref="F8:F12" si="0">C8*E8</f>
        <v>0</v>
      </c>
      <c r="H8" s="120" t="s">
        <v>206</v>
      </c>
      <c r="I8" s="121"/>
      <c r="J8" s="73">
        <v>1</v>
      </c>
      <c r="K8" s="68">
        <f>' Prijzenblad perceel 1'!$B$42</f>
        <v>0</v>
      </c>
      <c r="L8" s="71">
        <f t="shared" ref="L8:L13" si="1">J8*K8</f>
        <v>0</v>
      </c>
      <c r="M8" s="159"/>
    </row>
    <row r="9" spans="1:13" ht="15" customHeight="1">
      <c r="A9" s="4" t="s">
        <v>43</v>
      </c>
      <c r="B9" s="5" t="s">
        <v>44</v>
      </c>
      <c r="C9" s="6">
        <v>0</v>
      </c>
      <c r="D9" s="7">
        <v>1.2</v>
      </c>
      <c r="E9" s="8">
        <f>' Prijzenblad perceel 1'!$D$11</f>
        <v>0</v>
      </c>
      <c r="F9" s="8">
        <f t="shared" si="0"/>
        <v>0</v>
      </c>
      <c r="H9" s="141" t="s">
        <v>61</v>
      </c>
      <c r="I9" s="142"/>
      <c r="J9" s="73">
        <v>1</v>
      </c>
      <c r="K9" s="68">
        <f>' Prijzenblad perceel 1'!$B$47</f>
        <v>0</v>
      </c>
      <c r="L9" s="71">
        <f t="shared" si="1"/>
        <v>0</v>
      </c>
      <c r="M9" s="159"/>
    </row>
    <row r="10" spans="1:13" ht="15" customHeight="1">
      <c r="A10" s="4" t="s">
        <v>45</v>
      </c>
      <c r="B10" s="5" t="s">
        <v>46</v>
      </c>
      <c r="C10" s="6">
        <v>0</v>
      </c>
      <c r="D10" s="7">
        <v>1.35</v>
      </c>
      <c r="E10" s="8">
        <f>' Prijzenblad perceel 1'!$D$12</f>
        <v>0</v>
      </c>
      <c r="F10" s="8">
        <f t="shared" si="0"/>
        <v>0</v>
      </c>
      <c r="H10" s="141" t="s">
        <v>57</v>
      </c>
      <c r="I10" s="142"/>
      <c r="J10" s="73">
        <v>1</v>
      </c>
      <c r="K10" s="68">
        <f>' Prijzenblad perceel 1'!$B$43</f>
        <v>0</v>
      </c>
      <c r="L10" s="71">
        <f t="shared" si="1"/>
        <v>0</v>
      </c>
      <c r="M10" s="159"/>
    </row>
    <row r="11" spans="1:13" ht="15" customHeight="1">
      <c r="A11" s="4" t="s">
        <v>47</v>
      </c>
      <c r="B11" s="5" t="s">
        <v>46</v>
      </c>
      <c r="C11" s="6">
        <v>0</v>
      </c>
      <c r="D11" s="7">
        <v>1.5</v>
      </c>
      <c r="E11" s="8">
        <f>' Prijzenblad perceel 1'!$D$13</f>
        <v>0</v>
      </c>
      <c r="F11" s="8">
        <f t="shared" si="0"/>
        <v>0</v>
      </c>
      <c r="H11" s="141" t="s">
        <v>58</v>
      </c>
      <c r="I11" s="142"/>
      <c r="J11" s="73">
        <v>1</v>
      </c>
      <c r="K11" s="68">
        <f>' Prijzenblad perceel 1'!$B$44</f>
        <v>0</v>
      </c>
      <c r="L11" s="71">
        <f t="shared" si="1"/>
        <v>0</v>
      </c>
      <c r="M11" s="159"/>
    </row>
    <row r="12" spans="1:13" ht="15" customHeight="1">
      <c r="A12" s="4" t="s">
        <v>48</v>
      </c>
      <c r="B12" s="5" t="s">
        <v>46</v>
      </c>
      <c r="C12" s="6">
        <v>0</v>
      </c>
      <c r="D12" s="7">
        <v>1.5</v>
      </c>
      <c r="E12" s="8">
        <f>' Prijzenblad perceel 1'!$D$14</f>
        <v>0</v>
      </c>
      <c r="F12" s="8">
        <f t="shared" si="0"/>
        <v>0</v>
      </c>
      <c r="H12" s="141" t="s">
        <v>60</v>
      </c>
      <c r="I12" s="142"/>
      <c r="J12" s="73">
        <v>1</v>
      </c>
      <c r="K12" s="68">
        <f>' Prijzenblad perceel 1'!$B$49</f>
        <v>0</v>
      </c>
      <c r="L12" s="71">
        <f t="shared" si="1"/>
        <v>0</v>
      </c>
      <c r="M12" s="159"/>
    </row>
    <row r="13" spans="1:13" ht="15" customHeight="1" thickBot="1">
      <c r="A13" s="12" t="s">
        <v>99</v>
      </c>
      <c r="B13" s="12"/>
      <c r="C13" s="13">
        <f>SUM(C7:C12)</f>
        <v>229.5</v>
      </c>
      <c r="D13" s="6"/>
      <c r="E13" s="14"/>
      <c r="F13" s="14">
        <f>SUM(F7:F12)</f>
        <v>0</v>
      </c>
      <c r="H13" s="66" t="s">
        <v>59</v>
      </c>
      <c r="I13" s="67"/>
      <c r="J13" s="73">
        <v>1</v>
      </c>
      <c r="K13" s="68">
        <f>' Prijzenblad perceel 1'!$B$45</f>
        <v>0</v>
      </c>
      <c r="L13" s="71">
        <f t="shared" si="1"/>
        <v>0</v>
      </c>
      <c r="M13" s="159"/>
    </row>
    <row r="14" spans="1:13" ht="15.6" customHeight="1" thickBot="1">
      <c r="A14" s="126" t="s">
        <v>207</v>
      </c>
      <c r="B14" s="126"/>
      <c r="C14" s="126"/>
      <c r="D14" s="126"/>
      <c r="E14" s="126"/>
      <c r="F14" s="126"/>
      <c r="H14" s="66" t="s">
        <v>63</v>
      </c>
      <c r="I14" s="67"/>
      <c r="J14" s="73">
        <v>1</v>
      </c>
      <c r="K14" s="68">
        <f>' Prijzenblad perceel 1'!$B$49</f>
        <v>0</v>
      </c>
      <c r="L14" s="71">
        <f t="shared" ref="L14:L15" si="2">J14*K14</f>
        <v>0</v>
      </c>
      <c r="M14" s="159"/>
    </row>
    <row r="15" spans="1:13" ht="15" customHeight="1">
      <c r="A15" s="112" t="s">
        <v>208</v>
      </c>
      <c r="B15" s="112"/>
      <c r="C15" s="112"/>
      <c r="D15" s="112"/>
      <c r="E15" s="40"/>
      <c r="F15" s="40"/>
      <c r="H15" s="15" t="s">
        <v>94</v>
      </c>
      <c r="I15" s="16"/>
      <c r="J15" s="73">
        <v>1</v>
      </c>
      <c r="K15" s="68">
        <f>' Prijzenblad perceel 1'!$B$50</f>
        <v>0</v>
      </c>
      <c r="L15" s="71">
        <f t="shared" si="2"/>
        <v>0</v>
      </c>
      <c r="M15" s="160"/>
    </row>
    <row r="16" spans="1:13" ht="21" thickBot="1">
      <c r="H16" s="15" t="s">
        <v>95</v>
      </c>
      <c r="I16" s="16"/>
      <c r="J16" s="73" t="s">
        <v>96</v>
      </c>
      <c r="K16" s="74" t="s">
        <v>97</v>
      </c>
      <c r="L16" s="75" t="s">
        <v>98</v>
      </c>
      <c r="M16" s="75" t="s">
        <v>98</v>
      </c>
    </row>
    <row r="18" spans="1:6" ht="10.9" thickBot="1"/>
    <row r="19" spans="1:6" ht="10.15" customHeight="1">
      <c r="A19" s="149" t="s">
        <v>209</v>
      </c>
      <c r="B19" s="150"/>
      <c r="C19" s="150"/>
      <c r="D19" s="150"/>
      <c r="E19" s="150"/>
      <c r="F19" s="151"/>
    </row>
    <row r="20" spans="1:6" ht="10.9" thickBot="1">
      <c r="A20" s="152"/>
      <c r="B20" s="153"/>
      <c r="C20" s="153"/>
      <c r="D20" s="153"/>
      <c r="E20" s="153"/>
      <c r="F20" s="154"/>
    </row>
    <row r="21" spans="1:6" ht="10.5" customHeight="1">
      <c r="A21" s="131" t="s">
        <v>34</v>
      </c>
      <c r="B21" s="132"/>
      <c r="C21" s="127" t="s">
        <v>89</v>
      </c>
      <c r="D21" s="129" t="s">
        <v>90</v>
      </c>
      <c r="E21" s="129" t="s">
        <v>88</v>
      </c>
      <c r="F21" s="129" t="s">
        <v>91</v>
      </c>
    </row>
    <row r="22" spans="1:6" ht="11.25">
      <c r="A22" s="133"/>
      <c r="B22" s="134"/>
      <c r="C22" s="128"/>
      <c r="D22" s="130"/>
      <c r="E22" s="130"/>
      <c r="F22" s="130"/>
    </row>
    <row r="23" spans="1:6" ht="10.9" customHeight="1">
      <c r="A23" s="120" t="s">
        <v>92</v>
      </c>
      <c r="B23" s="121"/>
      <c r="C23" s="73">
        <v>1</v>
      </c>
      <c r="D23" s="68">
        <f>' Prijzenblad perceel 1'!$B$39</f>
        <v>0</v>
      </c>
      <c r="E23" s="71">
        <f>C23*D23</f>
        <v>0</v>
      </c>
      <c r="F23" s="135">
        <f>SUM(E23:E26)</f>
        <v>0</v>
      </c>
    </row>
    <row r="24" spans="1:6" ht="10.9" customHeight="1" thickBot="1">
      <c r="A24" s="120" t="s">
        <v>210</v>
      </c>
      <c r="B24" s="121"/>
      <c r="C24" s="73">
        <v>1</v>
      </c>
      <c r="D24" s="68">
        <f>' Prijzenblad perceel 1'!$B$42</f>
        <v>0</v>
      </c>
      <c r="E24" s="71">
        <f t="shared" ref="E24:E26" si="3">C24*D24</f>
        <v>0</v>
      </c>
      <c r="F24" s="136"/>
    </row>
    <row r="25" spans="1:6" ht="12" customHeight="1" thickBot="1">
      <c r="A25" s="141" t="s">
        <v>57</v>
      </c>
      <c r="B25" s="142"/>
      <c r="C25" s="73">
        <v>1</v>
      </c>
      <c r="D25" s="68">
        <f>' Prijzenblad perceel 1'!$B$43</f>
        <v>0</v>
      </c>
      <c r="E25" s="71">
        <f t="shared" si="3"/>
        <v>0</v>
      </c>
      <c r="F25" s="136"/>
    </row>
    <row r="26" spans="1:6" ht="11.25" customHeight="1" thickBot="1">
      <c r="A26" s="120" t="s">
        <v>94</v>
      </c>
      <c r="B26" s="121"/>
      <c r="C26" s="73">
        <v>1</v>
      </c>
      <c r="D26" s="68">
        <f>' Prijzenblad perceel 1'!$B$50</f>
        <v>0</v>
      </c>
      <c r="E26" s="71">
        <f t="shared" si="3"/>
        <v>0</v>
      </c>
      <c r="F26" s="137"/>
    </row>
    <row r="27" spans="1:6" ht="23.45" customHeight="1" thickBot="1">
      <c r="A27" s="120" t="s">
        <v>95</v>
      </c>
      <c r="B27" s="121"/>
      <c r="C27" s="73" t="s">
        <v>96</v>
      </c>
      <c r="D27" s="74" t="s">
        <v>97</v>
      </c>
      <c r="E27" s="75" t="s">
        <v>98</v>
      </c>
      <c r="F27" s="75" t="s">
        <v>98</v>
      </c>
    </row>
    <row r="29" spans="1:6">
      <c r="A29" s="84" t="s">
        <v>142</v>
      </c>
      <c r="B29" s="85">
        <f>$F$13+$M$7+$F$23</f>
        <v>0</v>
      </c>
    </row>
  </sheetData>
  <sheetProtection algorithmName="SHA-512" hashValue="DThQMa5Pb1RGAOArunhfluJlhZ5AXAJhugId5msbNOwhnWwdwgqcCpJEiknG5QwFsms8hzmy601BSUa+QT77Kg==" saltValue="a7Io9E1/Q9wWp+PK2hcivw==" spinCount="100000" sheet="1" objects="1" scenarios="1"/>
  <mergeCells count="33">
    <mergeCell ref="A14:F14"/>
    <mergeCell ref="A15:D15"/>
    <mergeCell ref="D21:D22"/>
    <mergeCell ref="A26:B26"/>
    <mergeCell ref="E21:E22"/>
    <mergeCell ref="A3:F4"/>
    <mergeCell ref="H3:M4"/>
    <mergeCell ref="A5:A6"/>
    <mergeCell ref="C5:C6"/>
    <mergeCell ref="D5:D6"/>
    <mergeCell ref="E5:E6"/>
    <mergeCell ref="F5:F6"/>
    <mergeCell ref="L5:L6"/>
    <mergeCell ref="M5:M6"/>
    <mergeCell ref="H5:I6"/>
    <mergeCell ref="J5:J6"/>
    <mergeCell ref="K5:K6"/>
    <mergeCell ref="H12:I12"/>
    <mergeCell ref="M7:M15"/>
    <mergeCell ref="F21:F22"/>
    <mergeCell ref="A21:B22"/>
    <mergeCell ref="A27:B27"/>
    <mergeCell ref="A25:B25"/>
    <mergeCell ref="A23:B23"/>
    <mergeCell ref="A24:B24"/>
    <mergeCell ref="C21:C22"/>
    <mergeCell ref="F23:F26"/>
    <mergeCell ref="H10:I10"/>
    <mergeCell ref="H7:I7"/>
    <mergeCell ref="H8:I8"/>
    <mergeCell ref="H9:I9"/>
    <mergeCell ref="H11:I11"/>
    <mergeCell ref="A19:F20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3AC45-2528-46B3-82B0-A4725565394C}">
  <dimension ref="A1:F12"/>
  <sheetViews>
    <sheetView zoomScale="80" zoomScaleNormal="80" workbookViewId="0">
      <selection activeCell="B12" sqref="B12"/>
    </sheetView>
  </sheetViews>
  <sheetFormatPr defaultColWidth="8.85546875" defaultRowHeight="10.15"/>
  <cols>
    <col min="1" max="1" width="23.7109375" style="1" customWidth="1"/>
    <col min="2" max="2" width="12.85546875" style="1" customWidth="1"/>
    <col min="3" max="3" width="11.140625" style="1" customWidth="1"/>
    <col min="4" max="4" width="14.140625" style="1" customWidth="1"/>
    <col min="5" max="5" width="15.7109375" style="1" customWidth="1"/>
    <col min="6" max="6" width="14.7109375" style="1" customWidth="1"/>
    <col min="7" max="7" width="4.85546875" style="1" customWidth="1"/>
    <col min="8" max="8" width="25.7109375" style="1" customWidth="1"/>
    <col min="9" max="9" width="16.5703125" style="1" customWidth="1"/>
    <col min="10" max="10" width="9.42578125" style="1" customWidth="1"/>
    <col min="11" max="11" width="12.140625" style="1" customWidth="1"/>
    <col min="12" max="12" width="10.7109375" style="1" customWidth="1"/>
    <col min="13" max="13" width="16.85546875" style="1" customWidth="1"/>
    <col min="14" max="14" width="5.7109375" style="1" customWidth="1"/>
    <col min="15" max="15" width="22.42578125" style="1" customWidth="1"/>
    <col min="16" max="16" width="13.140625" style="1" customWidth="1"/>
    <col min="17" max="17" width="10.85546875" style="1" customWidth="1"/>
    <col min="18" max="18" width="8.85546875" style="1"/>
    <col min="19" max="19" width="11.85546875" style="1" customWidth="1"/>
    <col min="20" max="20" width="40.28515625" style="1" customWidth="1"/>
    <col min="21" max="16384" width="8.85546875" style="1"/>
  </cols>
  <sheetData>
    <row r="1" spans="1:6" s="49" customFormat="1" ht="23.45">
      <c r="A1" s="48" t="s">
        <v>211</v>
      </c>
    </row>
    <row r="2" spans="1:6" ht="10.9" thickBot="1"/>
    <row r="3" spans="1:6">
      <c r="A3" s="149" t="s">
        <v>212</v>
      </c>
      <c r="B3" s="150"/>
      <c r="C3" s="150"/>
      <c r="D3" s="150"/>
      <c r="E3" s="150"/>
      <c r="F3" s="151"/>
    </row>
    <row r="4" spans="1:6" ht="10.9" thickBot="1">
      <c r="A4" s="152"/>
      <c r="B4" s="153"/>
      <c r="C4" s="153"/>
      <c r="D4" s="153"/>
      <c r="E4" s="153"/>
      <c r="F4" s="154"/>
    </row>
    <row r="5" spans="1:6" ht="10.5" customHeight="1">
      <c r="A5" s="131" t="s">
        <v>34</v>
      </c>
      <c r="B5" s="132"/>
      <c r="C5" s="127" t="s">
        <v>89</v>
      </c>
      <c r="D5" s="129" t="s">
        <v>90</v>
      </c>
      <c r="E5" s="129" t="s">
        <v>88</v>
      </c>
      <c r="F5" s="129" t="s">
        <v>91</v>
      </c>
    </row>
    <row r="6" spans="1:6" ht="10.9" thickBot="1">
      <c r="A6" s="133"/>
      <c r="B6" s="134"/>
      <c r="C6" s="128"/>
      <c r="D6" s="130"/>
      <c r="E6" s="130"/>
      <c r="F6" s="130"/>
    </row>
    <row r="7" spans="1:6" ht="10.9" customHeight="1">
      <c r="A7" s="120" t="s">
        <v>153</v>
      </c>
      <c r="B7" s="121"/>
      <c r="C7" s="73">
        <v>1</v>
      </c>
      <c r="D7" s="71">
        <f>' Prijzenblad perceel 1'!$B$40</f>
        <v>0</v>
      </c>
      <c r="E7" s="70">
        <f>C7*D7</f>
        <v>0</v>
      </c>
      <c r="F7" s="135">
        <f>SUM(E7:E9)</f>
        <v>0</v>
      </c>
    </row>
    <row r="8" spans="1:6" ht="10.9" customHeight="1">
      <c r="A8" s="120" t="s">
        <v>93</v>
      </c>
      <c r="B8" s="121"/>
      <c r="C8" s="73">
        <v>1</v>
      </c>
      <c r="D8" s="71">
        <f>' Prijzenblad perceel 1'!$B$42</f>
        <v>0</v>
      </c>
      <c r="E8" s="70">
        <f t="shared" ref="E8:E9" si="0">C8*D8</f>
        <v>0</v>
      </c>
      <c r="F8" s="136"/>
    </row>
    <row r="9" spans="1:6" ht="14.65" customHeight="1">
      <c r="A9" s="120" t="s">
        <v>94</v>
      </c>
      <c r="B9" s="121"/>
      <c r="C9" s="73">
        <v>1</v>
      </c>
      <c r="D9" s="71">
        <f>' Prijzenblad perceel 1'!$B$50</f>
        <v>0</v>
      </c>
      <c r="E9" s="70">
        <f t="shared" si="0"/>
        <v>0</v>
      </c>
      <c r="F9" s="137"/>
    </row>
    <row r="10" spans="1:6" ht="21" customHeight="1" thickBot="1">
      <c r="A10" s="120" t="s">
        <v>95</v>
      </c>
      <c r="B10" s="121"/>
      <c r="C10" s="73" t="s">
        <v>96</v>
      </c>
      <c r="D10" s="74" t="s">
        <v>97</v>
      </c>
      <c r="E10" s="75" t="s">
        <v>98</v>
      </c>
      <c r="F10" s="75" t="s">
        <v>98</v>
      </c>
    </row>
    <row r="12" spans="1:6">
      <c r="A12" s="84" t="s">
        <v>142</v>
      </c>
      <c r="B12" s="85">
        <f>$F$7</f>
        <v>0</v>
      </c>
    </row>
  </sheetData>
  <sheetProtection algorithmName="SHA-512" hashValue="Cup8VaUkF1kyJP/92G6/OsoSN94GyW/No+awpZWIrGfjgz+s50xxo+FO86GbtGScWP4OHpeXXtgjoTUlI2JliQ==" saltValue="Cb3TdLLfWME695228C7BPA==" spinCount="100000" sheet="1" objects="1" scenarios="1"/>
  <mergeCells count="11">
    <mergeCell ref="A10:B10"/>
    <mergeCell ref="A8:B8"/>
    <mergeCell ref="F7:F9"/>
    <mergeCell ref="A3:F4"/>
    <mergeCell ref="A5:B6"/>
    <mergeCell ref="C5:C6"/>
    <mergeCell ref="D5:D6"/>
    <mergeCell ref="E5:E6"/>
    <mergeCell ref="F5:F6"/>
    <mergeCell ref="A7:B7"/>
    <mergeCell ref="A9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Yvette Brijs</dc:creator>
  <cp:keywords/>
  <dc:description/>
  <cp:lastModifiedBy>Brijs, Yvette</cp:lastModifiedBy>
  <cp:revision/>
  <dcterms:created xsi:type="dcterms:W3CDTF">2023-01-10T09:12:30Z</dcterms:created>
  <dcterms:modified xsi:type="dcterms:W3CDTF">2023-03-29T08:14:01Z</dcterms:modified>
  <cp:category/>
  <cp:contentStatus/>
</cp:coreProperties>
</file>