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7" documentId="8_{9A6C83B8-7CC8-4152-8737-8F2602DD5A01}" xr6:coauthVersionLast="47" xr6:coauthVersionMax="47" xr10:uidLastSave="{1C13D970-0D8E-4709-825A-B22B2E398F93}"/>
  <bookViews>
    <workbookView xWindow="-108" yWindow="-108" windowWidth="23256" windowHeight="12456" firstSheet="1" activeTab="2" xr2:uid="{00000000-000D-0000-FFFF-FFFF00000000}"/>
  </bookViews>
  <sheets>
    <sheet name="Omrekenfactoren 2023" sheetId="1" r:id="rId1"/>
    <sheet name="Wegingsfactoren" sheetId="12" r:id="rId2"/>
    <sheet name="Kp reguliere en overuren 2023" sheetId="3" r:id="rId3"/>
    <sheet name="Kostprijs AOW gerechtigden 2023" sheetId="6" r:id="rId4"/>
    <sheet name="Kostprijs EJU 2023" sheetId="11" r:id="rId5"/>
  </sheets>
  <definedNames>
    <definedName name="_xlnm.Print_Area" localSheetId="3">'Kostprijs AOW gerechtigden 2023'!$A$1:$L$40</definedName>
    <definedName name="_xlnm.Print_Area" localSheetId="4">'Kostprijs EJU 2023'!$A$1:$M$40</definedName>
    <definedName name="_xlnm.Print_Area" localSheetId="2">'Kp reguliere en overuren 2023'!$A$1:$L$40</definedName>
    <definedName name="_xlnm.Print_Area" localSheetId="0">'Omrekenfactoren 2023'!$A$1:$G$14</definedName>
    <definedName name="_xlnm.Print_Area" localSheetId="1">Wegingsfactoren!$A$1:$G$16</definedName>
    <definedName name="_xlnm.Print_Titles" localSheetId="0">'Omrekenfactoren 2023'!$1:$1</definedName>
    <definedName name="_xlnm.Print_Titles" localSheetId="1">Wegingsfactoren!$1:$1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4" i="6" l="1"/>
  <c r="I34" i="6"/>
  <c r="I33" i="6"/>
  <c r="E19" i="11" l="1"/>
  <c r="E21" i="11"/>
  <c r="E22" i="11"/>
  <c r="E23" i="11"/>
  <c r="E24" i="11"/>
  <c r="E25" i="11"/>
  <c r="H24" i="6" l="1"/>
  <c r="K24" i="6" s="1"/>
  <c r="H35" i="6"/>
  <c r="L33" i="6"/>
  <c r="K26" i="6"/>
  <c r="K25" i="6"/>
  <c r="K23" i="6"/>
  <c r="K22" i="6"/>
  <c r="K21" i="6"/>
  <c r="K19" i="6"/>
  <c r="K14" i="6"/>
  <c r="H14" i="6"/>
  <c r="L8" i="6"/>
  <c r="I8" i="6"/>
  <c r="L7" i="6"/>
  <c r="I7" i="6"/>
  <c r="H35" i="3"/>
  <c r="H29" i="3"/>
  <c r="K26" i="3"/>
  <c r="K25" i="3"/>
  <c r="K24" i="3"/>
  <c r="K23" i="3"/>
  <c r="K22" i="3"/>
  <c r="K21" i="3"/>
  <c r="K19" i="3"/>
  <c r="K14" i="3"/>
  <c r="H14" i="3"/>
  <c r="L8" i="3"/>
  <c r="I8" i="3"/>
  <c r="L7" i="3"/>
  <c r="L9" i="3" s="1"/>
  <c r="I7" i="3"/>
  <c r="I9" i="3" s="1"/>
  <c r="C8" i="12"/>
  <c r="I9" i="6" l="1"/>
  <c r="I13" i="6" s="1"/>
  <c r="L9" i="6"/>
  <c r="L11" i="6" s="1"/>
  <c r="H29" i="6"/>
  <c r="K29" i="6"/>
  <c r="K29" i="3"/>
  <c r="K35" i="3"/>
  <c r="L14" i="6"/>
  <c r="L15" i="6" s="1"/>
  <c r="L13" i="6"/>
  <c r="L12" i="6"/>
  <c r="I12" i="6"/>
  <c r="K35" i="6"/>
  <c r="L14" i="3"/>
  <c r="L15" i="3" s="1"/>
  <c r="L13" i="3"/>
  <c r="L11" i="3"/>
  <c r="L12" i="3"/>
  <c r="I13" i="3"/>
  <c r="I12" i="3"/>
  <c r="I11" i="3"/>
  <c r="I14" i="3" l="1"/>
  <c r="I15" i="3" s="1"/>
  <c r="I11" i="6"/>
  <c r="L16" i="6"/>
  <c r="L17" i="6" s="1"/>
  <c r="I14" i="6"/>
  <c r="I15" i="6" s="1"/>
  <c r="I16" i="3"/>
  <c r="I17" i="3"/>
  <c r="L16" i="3"/>
  <c r="L17" i="3"/>
  <c r="I16" i="6" l="1"/>
  <c r="I17" i="6"/>
  <c r="L30" i="6"/>
  <c r="L27" i="6"/>
  <c r="L20" i="6"/>
  <c r="L29" i="6"/>
  <c r="L28" i="6"/>
  <c r="L26" i="6"/>
  <c r="L22" i="6"/>
  <c r="L19" i="6"/>
  <c r="L24" i="6"/>
  <c r="L25" i="6"/>
  <c r="L21" i="6"/>
  <c r="L23" i="6"/>
  <c r="L20" i="3"/>
  <c r="L25" i="3"/>
  <c r="L21" i="3"/>
  <c r="L29" i="3"/>
  <c r="L30" i="3" s="1"/>
  <c r="L28" i="3"/>
  <c r="L26" i="3"/>
  <c r="L22" i="3"/>
  <c r="L19" i="3"/>
  <c r="L27" i="3"/>
  <c r="L23" i="3"/>
  <c r="L24" i="3"/>
  <c r="I28" i="3"/>
  <c r="I25" i="3"/>
  <c r="I21" i="3"/>
  <c r="I29" i="3"/>
  <c r="I30" i="3" s="1"/>
  <c r="I26" i="3"/>
  <c r="I27" i="3"/>
  <c r="I24" i="3"/>
  <c r="I22" i="3"/>
  <c r="I19" i="3"/>
  <c r="I23" i="3"/>
  <c r="I20" i="3"/>
  <c r="L35" i="6" l="1"/>
  <c r="L36" i="6" s="1"/>
  <c r="L32" i="6"/>
  <c r="I28" i="6"/>
  <c r="I25" i="6"/>
  <c r="I21" i="6"/>
  <c r="I29" i="6"/>
  <c r="I30" i="6" s="1"/>
  <c r="I26" i="6"/>
  <c r="I22" i="6"/>
  <c r="I19" i="6"/>
  <c r="I27" i="6"/>
  <c r="I23" i="6"/>
  <c r="I20" i="6"/>
  <c r="I24" i="6"/>
  <c r="L34" i="3"/>
  <c r="L35" i="3"/>
  <c r="L36" i="3" s="1"/>
  <c r="E8" i="1" s="1"/>
  <c r="G8" i="1" s="1"/>
  <c r="L32" i="3"/>
  <c r="L33" i="3"/>
  <c r="I35" i="3"/>
  <c r="I36" i="3" s="1"/>
  <c r="I32" i="3"/>
  <c r="I34" i="3"/>
  <c r="E13" i="1" l="1"/>
  <c r="B13" i="1"/>
  <c r="E5" i="1"/>
  <c r="G5" i="1" s="1"/>
  <c r="G13" i="1"/>
  <c r="B8" i="1"/>
  <c r="B5" i="1"/>
  <c r="I35" i="6"/>
  <c r="I36" i="6" s="1"/>
  <c r="I32" i="6"/>
  <c r="B11" i="1" l="1"/>
  <c r="D11" i="1" s="1"/>
  <c r="E11" i="1"/>
  <c r="G11" i="1" s="1"/>
  <c r="B35" i="11" l="1"/>
  <c r="B29" i="11"/>
  <c r="E26" i="11"/>
  <c r="E14" i="11"/>
  <c r="B14" i="11"/>
  <c r="F8" i="11"/>
  <c r="C8" i="11"/>
  <c r="F7" i="11"/>
  <c r="F9" i="11" s="1"/>
  <c r="C7" i="11"/>
  <c r="E26" i="3"/>
  <c r="E29" i="11" l="1"/>
  <c r="C9" i="11"/>
  <c r="C12" i="11" s="1"/>
  <c r="E35" i="11"/>
  <c r="F11" i="11"/>
  <c r="F14" i="11"/>
  <c r="F15" i="11" s="1"/>
  <c r="F13" i="11"/>
  <c r="F12" i="11"/>
  <c r="C13" i="11"/>
  <c r="C11" i="11" l="1"/>
  <c r="C14" i="11" s="1"/>
  <c r="C15" i="11" s="1"/>
  <c r="C16" i="11" s="1"/>
  <c r="C17" i="11" s="1"/>
  <c r="F16" i="11"/>
  <c r="F17" i="11"/>
  <c r="D8" i="1"/>
  <c r="B6" i="12" s="1"/>
  <c r="D5" i="1"/>
  <c r="B3" i="12" s="1"/>
  <c r="E11" i="3"/>
  <c r="E12" i="3"/>
  <c r="E13" i="3"/>
  <c r="C28" i="11" l="1"/>
  <c r="C25" i="11"/>
  <c r="C21" i="11"/>
  <c r="C19" i="11"/>
  <c r="C26" i="11"/>
  <c r="C22" i="11"/>
  <c r="C20" i="11"/>
  <c r="C27" i="11"/>
  <c r="C23" i="11"/>
  <c r="C29" i="11"/>
  <c r="C30" i="11" s="1"/>
  <c r="C24" i="11"/>
  <c r="F23" i="11"/>
  <c r="F20" i="11"/>
  <c r="F28" i="11"/>
  <c r="F22" i="11"/>
  <c r="F29" i="11"/>
  <c r="F30" i="11" s="1"/>
  <c r="F27" i="11"/>
  <c r="F26" i="11"/>
  <c r="F25" i="11"/>
  <c r="F24" i="11"/>
  <c r="F19" i="11"/>
  <c r="F21" i="11"/>
  <c r="E19" i="3"/>
  <c r="C34" i="11" l="1"/>
  <c r="C33" i="11"/>
  <c r="F34" i="11"/>
  <c r="F33" i="11"/>
  <c r="C32" i="11"/>
  <c r="C35" i="11"/>
  <c r="C36" i="11" s="1"/>
  <c r="E6" i="1" s="1"/>
  <c r="G6" i="1" s="1"/>
  <c r="F35" i="11"/>
  <c r="F36" i="11" s="1"/>
  <c r="E9" i="1" s="1"/>
  <c r="G9" i="1" s="1"/>
  <c r="F32" i="11"/>
  <c r="B9" i="1" l="1"/>
  <c r="D9" i="1" s="1"/>
  <c r="B7" i="12" s="1"/>
  <c r="B6" i="1"/>
  <c r="D6" i="1" s="1"/>
  <c r="B4" i="12" s="1"/>
  <c r="E24" i="6" l="1"/>
  <c r="E19" i="6"/>
  <c r="E16" i="6"/>
  <c r="E13" i="6"/>
  <c r="E12" i="6"/>
  <c r="E11" i="6"/>
  <c r="E25" i="3"/>
  <c r="E24" i="3"/>
  <c r="E23" i="3"/>
  <c r="E22" i="3"/>
  <c r="E21" i="3"/>
  <c r="E16" i="3"/>
  <c r="E29" i="3" l="1"/>
  <c r="B29" i="3"/>
  <c r="F8" i="6"/>
  <c r="E29" i="6" l="1"/>
  <c r="E14" i="6"/>
  <c r="B29" i="6"/>
  <c r="B14" i="6"/>
  <c r="C8" i="3" l="1"/>
  <c r="E35" i="6" l="1"/>
  <c r="B35" i="6"/>
  <c r="C8" i="6"/>
  <c r="F7" i="6"/>
  <c r="C7" i="6"/>
  <c r="F9" i="6" l="1"/>
  <c r="F13" i="6" s="1"/>
  <c r="C9" i="6"/>
  <c r="C13" i="6" s="1"/>
  <c r="F12" i="6" l="1"/>
  <c r="F14" i="6"/>
  <c r="F15" i="6" s="1"/>
  <c r="F11" i="6"/>
  <c r="C12" i="6"/>
  <c r="C11" i="6"/>
  <c r="C14" i="6" l="1"/>
  <c r="C15" i="6" s="1"/>
  <c r="C16" i="6" s="1"/>
  <c r="F16" i="6"/>
  <c r="F17" i="6" s="1"/>
  <c r="C17" i="6" l="1"/>
  <c r="C27" i="6" s="1"/>
  <c r="F25" i="6"/>
  <c r="F22" i="6"/>
  <c r="F27" i="6"/>
  <c r="F23" i="6"/>
  <c r="F20" i="6"/>
  <c r="F21" i="6"/>
  <c r="F19" i="6"/>
  <c r="F28" i="6"/>
  <c r="F24" i="6"/>
  <c r="F29" i="6"/>
  <c r="F30" i="6" s="1"/>
  <c r="F32" i="6" s="1"/>
  <c r="F26" i="6"/>
  <c r="C26" i="6"/>
  <c r="C22" i="6"/>
  <c r="C24" i="6" l="1"/>
  <c r="C29" i="6"/>
  <c r="C30" i="6" s="1"/>
  <c r="C25" i="6"/>
  <c r="C21" i="6"/>
  <c r="C20" i="6"/>
  <c r="C23" i="6"/>
  <c r="C19" i="6"/>
  <c r="C28" i="6"/>
  <c r="F35" i="6"/>
  <c r="F36" i="6" s="1"/>
  <c r="F33" i="6"/>
  <c r="F34" i="6"/>
  <c r="C35" i="6" l="1"/>
  <c r="C36" i="6" s="1"/>
  <c r="B10" i="1" s="1"/>
  <c r="D10" i="1" s="1"/>
  <c r="C34" i="6"/>
  <c r="C33" i="6"/>
  <c r="D13" i="1"/>
  <c r="E12" i="1"/>
  <c r="G12" i="1" s="1"/>
  <c r="B12" i="1"/>
  <c r="D12" i="1" s="1"/>
  <c r="C32" i="6"/>
  <c r="E35" i="3"/>
  <c r="B35" i="3"/>
  <c r="E14" i="3"/>
  <c r="B14" i="3"/>
  <c r="F8" i="3"/>
  <c r="F7" i="3"/>
  <c r="C7" i="3"/>
  <c r="E10" i="1" l="1"/>
  <c r="G10" i="1" s="1"/>
  <c r="F9" i="3"/>
  <c r="F14" i="3" s="1"/>
  <c r="F15" i="3" s="1"/>
  <c r="C9" i="3"/>
  <c r="C12" i="3" s="1"/>
  <c r="F11" i="3" l="1"/>
  <c r="F12" i="3"/>
  <c r="F13" i="3"/>
  <c r="C13" i="3"/>
  <c r="C11" i="3"/>
  <c r="F16" i="3"/>
  <c r="F17" i="3" s="1"/>
  <c r="C14" i="3" l="1"/>
  <c r="C15" i="3" s="1"/>
  <c r="C16" i="3" s="1"/>
  <c r="C17" i="3" s="1"/>
  <c r="C23" i="3" s="1"/>
  <c r="F27" i="3"/>
  <c r="F21" i="3"/>
  <c r="F26" i="3"/>
  <c r="F19" i="3"/>
  <c r="F28" i="3"/>
  <c r="F24" i="3"/>
  <c r="F22" i="3"/>
  <c r="F20" i="3"/>
  <c r="F25" i="3"/>
  <c r="F29" i="3"/>
  <c r="F30" i="3" s="1"/>
  <c r="F23" i="3"/>
  <c r="F35" i="3" l="1"/>
  <c r="F36" i="3" s="1"/>
  <c r="E7" i="1" s="1"/>
  <c r="G7" i="1" s="1"/>
  <c r="F34" i="3"/>
  <c r="F33" i="3"/>
  <c r="F32" i="3"/>
  <c r="C22" i="3"/>
  <c r="C26" i="3"/>
  <c r="C19" i="3"/>
  <c r="C28" i="3"/>
  <c r="C24" i="3"/>
  <c r="C20" i="3"/>
  <c r="C27" i="3"/>
  <c r="C21" i="3"/>
  <c r="C29" i="3"/>
  <c r="C30" i="3" s="1"/>
  <c r="C25" i="3"/>
  <c r="B7" i="1" l="1"/>
  <c r="D7" i="1" s="1"/>
  <c r="B5" i="12" s="1"/>
  <c r="C32" i="3"/>
  <c r="C35" i="3"/>
  <c r="C36" i="3" s="1"/>
  <c r="C33" i="3"/>
  <c r="C34" i="3"/>
  <c r="E4" i="1" l="1"/>
  <c r="G4" i="1" s="1"/>
  <c r="B4" i="1"/>
  <c r="D4" i="1" s="1"/>
  <c r="B2" i="12" s="1"/>
  <c r="B8" i="12" l="1"/>
</calcChain>
</file>

<file path=xl/sharedStrings.xml><?xml version="1.0" encoding="utf-8"?>
<sst xmlns="http://schemas.openxmlformats.org/spreadsheetml/2006/main" count="131" uniqueCount="71">
  <si>
    <t>Naam Aanbieder:</t>
  </si>
  <si>
    <t>Kostprijs Administratief</t>
  </si>
  <si>
    <t>Marge %</t>
  </si>
  <si>
    <t>Omreken factor</t>
  </si>
  <si>
    <t>Salaris</t>
  </si>
  <si>
    <t>Bruto uursalaris</t>
  </si>
  <si>
    <t>Wachtdagcompensatie</t>
  </si>
  <si>
    <t>Reserveringen</t>
  </si>
  <si>
    <t>Feestdagen</t>
  </si>
  <si>
    <t>Vakantiedagen</t>
  </si>
  <si>
    <t>Kort verzuim / buitengewoon verlof</t>
  </si>
  <si>
    <t>Werkgeverslasten</t>
  </si>
  <si>
    <t>Stichting Sociaal fonds uitzendbranche (SFU)</t>
  </si>
  <si>
    <t>Premie AWF</t>
  </si>
  <si>
    <t>Zorgverzekeringswet (ZVW)</t>
  </si>
  <si>
    <t>Pensioen reservering</t>
  </si>
  <si>
    <t>Scholing reservering</t>
  </si>
  <si>
    <t>Additionele werkgeverslasten</t>
  </si>
  <si>
    <t>Transitievergoeding</t>
  </si>
  <si>
    <t>Specificeren</t>
  </si>
  <si>
    <t>Toelichting:</t>
  </si>
  <si>
    <r>
      <t xml:space="preserve">Risicogroep uitzendbedrijven I- </t>
    </r>
    <r>
      <rPr>
        <b/>
        <u/>
        <sz val="12"/>
        <color indexed="8"/>
        <rFont val="Corbel"/>
        <family val="2"/>
      </rPr>
      <t xml:space="preserve">Administratief </t>
    </r>
    <r>
      <rPr>
        <b/>
        <sz val="12"/>
        <color indexed="8"/>
        <rFont val="Corbel"/>
        <family val="2"/>
      </rPr>
      <t xml:space="preserve">Tariefsoort </t>
    </r>
  </si>
  <si>
    <t>Risicogroep Uitzendbedrijven I- Administratief</t>
  </si>
  <si>
    <t>AOF incl. kinderopvang</t>
  </si>
  <si>
    <t xml:space="preserve">Overeenkomst  (Fase A) - reguliere uren </t>
  </si>
  <si>
    <t>AOW gerechtigden  (Fase A), reguliere uren</t>
  </si>
  <si>
    <t>Overeenkomst
(Fase A)</t>
  </si>
  <si>
    <t xml:space="preserve">Vakantietoeslag </t>
  </si>
  <si>
    <t>WHK ZW Flex</t>
  </si>
  <si>
    <t>Pensioen</t>
  </si>
  <si>
    <t xml:space="preserve">WW premie </t>
  </si>
  <si>
    <t>Loonsomfactor AOW gerechtigden</t>
  </si>
  <si>
    <t>WGA</t>
  </si>
  <si>
    <t>ZW Flex</t>
  </si>
  <si>
    <t>Overeenkomst  (Fase A) - overuren</t>
  </si>
  <si>
    <t>PAWW</t>
  </si>
  <si>
    <t>Overeenkomst (Fase A)  - Eindejaarsuitkering</t>
  </si>
  <si>
    <r>
      <t xml:space="preserve">Risicogroep uitzendbedrijven I- </t>
    </r>
    <r>
      <rPr>
        <b/>
        <u/>
        <sz val="10"/>
        <color indexed="8"/>
        <rFont val="Calibri"/>
        <family val="2"/>
      </rPr>
      <t xml:space="preserve">Administratief </t>
    </r>
    <r>
      <rPr>
        <b/>
        <sz val="10"/>
        <color indexed="8"/>
        <rFont val="Calibri"/>
        <family val="2"/>
      </rPr>
      <t xml:space="preserve">Tariefsoort  </t>
    </r>
  </si>
  <si>
    <t>Gewogen gemiddelde omreken factor</t>
  </si>
  <si>
    <t xml:space="preserve">Overeenkomst Fase A - reguliere uren </t>
  </si>
  <si>
    <t>Toelichting: Indien er in kolom B geen factor komt te staan, dan is het belangrijk om het tabblad Omrekenfactoren na te kijken of het tabblad KP regulier is ingevuld.  Indien er geen reële factor in kolom B komt te staan, kan de inschrijver niet beoordeeld worden.</t>
  </si>
  <si>
    <t xml:space="preserve">Overeenkomst Fase A - overwerk uren </t>
  </si>
  <si>
    <t xml:space="preserve">Overeenkomst Fase A - Eindejaarsuitkering (EJU) </t>
  </si>
  <si>
    <t xml:space="preserve">Gewogen omrekenfactor Administratief Tariefsoort  </t>
  </si>
  <si>
    <t>Overeenkomst
(Fase A) overuren</t>
  </si>
  <si>
    <t>Overeenkomst AOW
(Fase A)</t>
  </si>
  <si>
    <t>Overeenkomst
(Fase BC)</t>
  </si>
  <si>
    <t>Overeenkomst  
(Fase A) reguliere uren</t>
  </si>
  <si>
    <t>Overeenkomst AOW
(Fase A) overuren</t>
  </si>
  <si>
    <t>AOW gerechtigden  (Fase A), overuren</t>
  </si>
  <si>
    <t>Loonsomfactor regulier of overuren</t>
  </si>
  <si>
    <t>Loonsomfactor Eindejaarsuitkering (EJU)</t>
  </si>
  <si>
    <t>Overeenkomst AOW
(Fase BC)</t>
  </si>
  <si>
    <t>Overeenkomst OAW
(Fase BC) overuren</t>
  </si>
  <si>
    <t>Overeenkomst
(Fase BC) reguliere uren</t>
  </si>
  <si>
    <t>Overeenkomst
(Fase BC) overuren</t>
  </si>
  <si>
    <t xml:space="preserve">Overeenkomst Fase BC - reguliere uren </t>
  </si>
  <si>
    <t xml:space="preserve">Overeenkomst Fase BC - overwerk uren </t>
  </si>
  <si>
    <t xml:space="preserve">Overeenkomst Fase BC - Eindejaarsuitkering (EJU) </t>
  </si>
  <si>
    <t>Overeenkomst  (Fase BC) - reguliere uren</t>
  </si>
  <si>
    <t>Overeenkomst (Fase BC) - overuren</t>
  </si>
  <si>
    <t>Overeenkomst (Fase BC)  - Eindejaarsuitkering</t>
  </si>
  <si>
    <t>AOW gerechtigden  (Fase BC), reguliere uren</t>
  </si>
  <si>
    <t>AOW gerechtigden  (Fase BC), overuren</t>
  </si>
  <si>
    <t>Functies schaal 4 t/m8</t>
  </si>
  <si>
    <t>Functies schaal 9</t>
  </si>
  <si>
    <t xml:space="preserve">Weging </t>
  </si>
  <si>
    <t>NB 2:Uitleg invullen sheet: alle reserveringen moeten worden ingevuld in de blauwe niet beveiligde cellen. De reserveringen worden automatisch doorberekend en komen als totale loonsomfactor in het sheet te staan. In het donkergrijze blok 3 'Additionele werkgeverslasten' kunnen bedrijfsspecifieke omschrijvingen opgenomen worden. Tijdens de duur van het contract wordt Blok 3; Additionele werkgeverslasten niet meer aangepast.  De eerste wijziging van de kostprijzen is per 1-1-2024</t>
  </si>
  <si>
    <t xml:space="preserve">N.B. 1 De ingevulde percentages zijn de officiële percentages van de ABU CAO. Deze zullen worden gehanteerd gedurende de contractperiode. Per ingangsdatum van het contract zullen deze worden aangepast aan de officiële, door de ABU gepubliceerde, percentages, denk hierbij aan scholingsreservering, kort verzuim, feestdagen, vakantiedagen etc. </t>
  </si>
  <si>
    <t>Specificatie</t>
  </si>
  <si>
    <t>N.B. De weging betreft alleen schaal 4 tm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</si>
</sst>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_-[$€-2]\ * #,##0.00_-;_-[$€-2]\ * #,##0.00\-;_-[$€-2]\ * &quot;-&quot;??_-"/>
    <numFmt numFmtId="166" formatCode="0.000"/>
  </numFmts>
  <fonts count="28" x14ac:knownFonts="1">
    <font>
      <sz val="11"/>
      <color theme="1"/>
      <name val="Calibri"/>
      <family val="2"/>
      <scheme val="minor"/>
    </font>
    <font>
      <b/>
      <sz val="12"/>
      <color rgb="FFFF0000"/>
      <name val="Corbel"/>
      <family val="2"/>
    </font>
    <font>
      <sz val="12"/>
      <color indexed="8"/>
      <name val="Corbel"/>
      <family val="2"/>
    </font>
    <font>
      <b/>
      <sz val="12"/>
      <color indexed="8"/>
      <name val="Corbel"/>
      <family val="2"/>
    </font>
    <font>
      <sz val="12"/>
      <color theme="1"/>
      <name val="Corbel"/>
      <family val="2"/>
    </font>
    <font>
      <b/>
      <u/>
      <sz val="12"/>
      <color indexed="8"/>
      <name val="Corbel"/>
      <family val="2"/>
    </font>
    <font>
      <b/>
      <sz val="12"/>
      <name val="Corbel"/>
      <family val="2"/>
    </font>
    <font>
      <sz val="12"/>
      <name val="Corbel"/>
      <family val="2"/>
    </font>
    <font>
      <b/>
      <u/>
      <sz val="12"/>
      <name val="Corbel"/>
      <family val="2"/>
    </font>
    <font>
      <sz val="11"/>
      <color theme="1"/>
      <name val="Calibri"/>
      <family val="2"/>
      <scheme val="minor"/>
    </font>
    <font>
      <b/>
      <sz val="12"/>
      <color indexed="9"/>
      <name val="Corbel"/>
      <family val="2"/>
    </font>
    <font>
      <i/>
      <sz val="11"/>
      <color rgb="FFFF0000"/>
      <name val="Corbel"/>
      <family val="2"/>
    </font>
    <font>
      <sz val="10"/>
      <name val="Arial"/>
      <family val="2"/>
    </font>
    <font>
      <b/>
      <sz val="12"/>
      <color theme="0"/>
      <name val="Corbel"/>
      <family val="2"/>
    </font>
    <font>
      <b/>
      <sz val="10"/>
      <color indexed="8"/>
      <name val="Calibri"/>
      <family val="2"/>
    </font>
    <font>
      <b/>
      <u/>
      <sz val="10"/>
      <color indexed="8"/>
      <name val="Calibri"/>
      <family val="2"/>
    </font>
    <font>
      <b/>
      <sz val="10"/>
      <name val="Calibri"/>
      <family val="2"/>
    </font>
    <font>
      <sz val="10"/>
      <color indexed="60"/>
      <name val="Calibri"/>
      <family val="2"/>
    </font>
    <font>
      <sz val="10"/>
      <color indexed="8"/>
      <name val="Calibri"/>
      <family val="2"/>
    </font>
    <font>
      <sz val="10"/>
      <name val="Calibri"/>
      <family val="2"/>
    </font>
    <font>
      <i/>
      <sz val="10"/>
      <name val="Calibri"/>
      <family val="2"/>
    </font>
    <font>
      <b/>
      <i/>
      <sz val="10"/>
      <color rgb="FFFF0000"/>
      <name val="Calibri"/>
      <family val="2"/>
    </font>
    <font>
      <i/>
      <sz val="10"/>
      <color theme="1"/>
      <name val="Calibri"/>
      <family val="2"/>
    </font>
    <font>
      <sz val="10"/>
      <color rgb="FFFF0000"/>
      <name val="Calibri"/>
      <family val="2"/>
    </font>
    <font>
      <sz val="10"/>
      <color theme="1"/>
      <name val="Calibri"/>
      <family val="2"/>
    </font>
    <font>
      <i/>
      <sz val="12"/>
      <color indexed="8"/>
      <name val="Corbel"/>
      <family val="2"/>
    </font>
    <font>
      <sz val="12"/>
      <color theme="0"/>
      <name val="Corbe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theme="8" tint="0.399975585192419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9"/>
      </left>
      <right/>
      <top style="thin">
        <color indexed="9"/>
      </top>
      <bottom style="thin">
        <color indexed="9"/>
      </bottom>
      <diagonal/>
    </border>
    <border>
      <left/>
      <right/>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9"/>
      </bottom>
      <diagonal/>
    </border>
    <border>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double">
        <color indexed="64"/>
      </bottom>
      <diagonal/>
    </border>
    <border>
      <left style="thin">
        <color indexed="9"/>
      </left>
      <right style="thin">
        <color indexed="9"/>
      </right>
      <top style="thin">
        <color indexed="9"/>
      </top>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double">
        <color indexed="64"/>
      </bottom>
      <diagonal/>
    </border>
    <border>
      <left style="thin">
        <color indexed="9"/>
      </left>
      <right style="thin">
        <color indexed="9"/>
      </right>
      <top/>
      <bottom/>
      <diagonal/>
    </border>
    <border>
      <left style="thin">
        <color indexed="23"/>
      </left>
      <right/>
      <top style="thin">
        <color indexed="23"/>
      </top>
      <bottom style="thin">
        <color indexed="23"/>
      </bottom>
      <diagonal/>
    </border>
  </borders>
  <cellStyleXfs count="3">
    <xf numFmtId="0" fontId="0" fillId="0" borderId="0"/>
    <xf numFmtId="9" fontId="9" fillId="0" borderId="0" applyFont="0" applyFill="0" applyBorder="0" applyAlignment="0" applyProtection="0"/>
    <xf numFmtId="165" fontId="12" fillId="0" borderId="0" applyFont="0" applyFill="0" applyBorder="0" applyAlignment="0" applyProtection="0"/>
  </cellStyleXfs>
  <cellXfs count="99">
    <xf numFmtId="0" fontId="0" fillId="0" borderId="0" xfId="0"/>
    <xf numFmtId="0" fontId="2" fillId="3" borderId="0" xfId="0" applyFont="1" applyFill="1"/>
    <xf numFmtId="0" fontId="3" fillId="3" borderId="5" xfId="0" applyFont="1" applyFill="1" applyBorder="1" applyAlignment="1">
      <alignment wrapText="1"/>
    </xf>
    <xf numFmtId="0" fontId="6" fillId="3" borderId="6" xfId="0" applyFont="1" applyFill="1" applyBorder="1" applyAlignment="1">
      <alignment horizontal="center" wrapText="1"/>
    </xf>
    <xf numFmtId="0" fontId="6" fillId="3" borderId="6" xfId="0" applyFont="1" applyFill="1" applyBorder="1" applyAlignment="1">
      <alignment horizontal="center"/>
    </xf>
    <xf numFmtId="0" fontId="7" fillId="3" borderId="5" xfId="0" applyFont="1" applyFill="1" applyBorder="1" applyAlignment="1">
      <alignment wrapText="1"/>
    </xf>
    <xf numFmtId="164" fontId="2" fillId="3" borderId="5" xfId="0" applyNumberFormat="1" applyFont="1" applyFill="1" applyBorder="1" applyAlignment="1">
      <alignment horizontal="center"/>
    </xf>
    <xf numFmtId="0" fontId="7" fillId="3" borderId="7" xfId="0" applyFont="1" applyFill="1" applyBorder="1" applyAlignment="1">
      <alignment wrapText="1"/>
    </xf>
    <xf numFmtId="0" fontId="2" fillId="3" borderId="0" xfId="0" applyFont="1" applyFill="1" applyAlignment="1">
      <alignment horizontal="center"/>
    </xf>
    <xf numFmtId="0" fontId="6" fillId="2" borderId="1" xfId="0" applyFont="1" applyFill="1" applyBorder="1" applyAlignment="1">
      <alignment wrapText="1"/>
    </xf>
    <xf numFmtId="0" fontId="2" fillId="3" borderId="0" xfId="0" applyFont="1" applyFill="1" applyAlignment="1">
      <alignment wrapText="1"/>
    </xf>
    <xf numFmtId="0" fontId="7" fillId="3" borderId="0" xfId="0" applyFont="1" applyFill="1" applyAlignment="1">
      <alignment wrapText="1"/>
    </xf>
    <xf numFmtId="0" fontId="7" fillId="3" borderId="11" xfId="0" applyFont="1" applyFill="1" applyBorder="1" applyAlignment="1">
      <alignment wrapText="1"/>
    </xf>
    <xf numFmtId="0" fontId="6" fillId="3" borderId="12" xfId="0" applyFont="1" applyFill="1" applyBorder="1" applyAlignment="1">
      <alignment horizontal="center" wrapText="1"/>
    </xf>
    <xf numFmtId="0" fontId="6" fillId="3" borderId="0" xfId="0" applyFont="1" applyFill="1" applyAlignment="1">
      <alignment horizontal="center" wrapText="1"/>
    </xf>
    <xf numFmtId="10" fontId="7" fillId="3" borderId="13" xfId="0" applyNumberFormat="1" applyFont="1" applyFill="1" applyBorder="1" applyAlignment="1">
      <alignment wrapText="1"/>
    </xf>
    <xf numFmtId="10" fontId="7" fillId="3" borderId="14" xfId="0" applyNumberFormat="1" applyFont="1" applyFill="1" applyBorder="1" applyAlignment="1">
      <alignment wrapText="1"/>
    </xf>
    <xf numFmtId="0" fontId="7" fillId="3" borderId="17" xfId="0" applyFont="1" applyFill="1" applyBorder="1" applyAlignment="1">
      <alignment wrapText="1"/>
    </xf>
    <xf numFmtId="0" fontId="8" fillId="3" borderId="14" xfId="0" applyFont="1" applyFill="1" applyBorder="1" applyAlignment="1">
      <alignment wrapText="1"/>
    </xf>
    <xf numFmtId="0" fontId="6" fillId="3" borderId="18" xfId="0" applyFont="1" applyFill="1" applyBorder="1" applyAlignment="1">
      <alignment horizontal="center" wrapText="1"/>
    </xf>
    <xf numFmtId="0" fontId="6" fillId="3" borderId="19" xfId="0" applyFont="1" applyFill="1" applyBorder="1" applyAlignment="1">
      <alignment horizontal="center" wrapText="1"/>
    </xf>
    <xf numFmtId="0" fontId="7" fillId="3" borderId="20" xfId="0" applyFont="1" applyFill="1" applyBorder="1" applyAlignment="1">
      <alignment wrapText="1"/>
    </xf>
    <xf numFmtId="0" fontId="7" fillId="3" borderId="14" xfId="0" applyFont="1" applyFill="1" applyBorder="1" applyAlignment="1">
      <alignment wrapText="1"/>
    </xf>
    <xf numFmtId="9" fontId="7" fillId="3" borderId="14" xfId="0" applyNumberFormat="1" applyFont="1" applyFill="1" applyBorder="1" applyAlignment="1">
      <alignment wrapText="1"/>
    </xf>
    <xf numFmtId="10" fontId="7" fillId="2" borderId="14" xfId="0" applyNumberFormat="1" applyFont="1" applyFill="1" applyBorder="1" applyAlignment="1">
      <alignment wrapText="1"/>
    </xf>
    <xf numFmtId="10" fontId="7" fillId="3" borderId="21" xfId="0" applyNumberFormat="1" applyFont="1" applyFill="1" applyBorder="1" applyAlignment="1">
      <alignment wrapText="1"/>
    </xf>
    <xf numFmtId="10" fontId="7" fillId="3" borderId="20" xfId="0" applyNumberFormat="1" applyFont="1" applyFill="1" applyBorder="1" applyAlignment="1">
      <alignment wrapText="1"/>
    </xf>
    <xf numFmtId="10" fontId="7" fillId="2" borderId="20" xfId="0" applyNumberFormat="1" applyFont="1" applyFill="1" applyBorder="1" applyAlignment="1">
      <alignment wrapText="1"/>
    </xf>
    <xf numFmtId="10" fontId="7" fillId="2" borderId="22" xfId="0" applyNumberFormat="1" applyFont="1" applyFill="1" applyBorder="1" applyAlignment="1">
      <alignment wrapText="1"/>
    </xf>
    <xf numFmtId="10" fontId="7" fillId="3" borderId="23" xfId="0" applyNumberFormat="1" applyFont="1" applyFill="1" applyBorder="1" applyAlignment="1">
      <alignment wrapText="1"/>
    </xf>
    <xf numFmtId="0" fontId="4" fillId="3" borderId="14" xfId="0" applyFont="1" applyFill="1" applyBorder="1" applyAlignment="1" applyProtection="1">
      <alignment wrapText="1"/>
      <protection locked="0"/>
    </xf>
    <xf numFmtId="10" fontId="7" fillId="3" borderId="24" xfId="0" applyNumberFormat="1" applyFont="1" applyFill="1" applyBorder="1" applyAlignment="1">
      <alignment wrapText="1"/>
    </xf>
    <xf numFmtId="10" fontId="7" fillId="3" borderId="25" xfId="0" applyNumberFormat="1" applyFont="1" applyFill="1" applyBorder="1" applyAlignment="1">
      <alignment wrapText="1"/>
    </xf>
    <xf numFmtId="0" fontId="6" fillId="3" borderId="14" xfId="0" applyFont="1" applyFill="1" applyBorder="1" applyAlignment="1">
      <alignment wrapText="1"/>
    </xf>
    <xf numFmtId="10" fontId="6" fillId="3" borderId="26" xfId="0" applyNumberFormat="1" applyFont="1" applyFill="1" applyBorder="1" applyAlignment="1">
      <alignment wrapText="1"/>
    </xf>
    <xf numFmtId="10" fontId="6" fillId="3" borderId="14" xfId="0" applyNumberFormat="1" applyFont="1" applyFill="1" applyBorder="1" applyAlignment="1">
      <alignment wrapText="1"/>
    </xf>
    <xf numFmtId="0" fontId="1" fillId="3" borderId="0" xfId="0" applyFont="1" applyFill="1" applyAlignment="1">
      <alignment wrapText="1"/>
    </xf>
    <xf numFmtId="0" fontId="6" fillId="3" borderId="0" xfId="0" applyFont="1" applyFill="1" applyAlignment="1">
      <alignment wrapText="1"/>
    </xf>
    <xf numFmtId="10" fontId="7" fillId="6" borderId="14" xfId="0" applyNumberFormat="1" applyFont="1" applyFill="1" applyBorder="1" applyAlignment="1" applyProtection="1">
      <alignment wrapText="1"/>
      <protection locked="0"/>
    </xf>
    <xf numFmtId="10" fontId="7" fillId="6" borderId="21" xfId="0" applyNumberFormat="1" applyFont="1" applyFill="1" applyBorder="1" applyAlignment="1" applyProtection="1">
      <alignment wrapText="1"/>
      <protection locked="0"/>
    </xf>
    <xf numFmtId="9" fontId="7" fillId="7" borderId="14" xfId="0" applyNumberFormat="1" applyFont="1" applyFill="1" applyBorder="1" applyAlignment="1">
      <alignment wrapText="1"/>
    </xf>
    <xf numFmtId="10" fontId="6" fillId="3" borderId="26" xfId="1" applyNumberFormat="1" applyFont="1" applyFill="1" applyBorder="1" applyAlignment="1" applyProtection="1">
      <alignment wrapText="1"/>
    </xf>
    <xf numFmtId="2" fontId="7" fillId="6" borderId="5" xfId="0" applyNumberFormat="1" applyFont="1" applyFill="1" applyBorder="1" applyAlignment="1">
      <alignment horizontal="center"/>
    </xf>
    <xf numFmtId="0" fontId="1" fillId="2" borderId="1" xfId="0" applyFont="1" applyFill="1" applyBorder="1"/>
    <xf numFmtId="0" fontId="7" fillId="5" borderId="14" xfId="0" applyFont="1" applyFill="1" applyBorder="1" applyAlignment="1">
      <alignment wrapText="1"/>
    </xf>
    <xf numFmtId="0" fontId="14" fillId="5" borderId="1" xfId="0" applyFont="1" applyFill="1" applyBorder="1" applyAlignment="1">
      <alignment wrapText="1"/>
    </xf>
    <xf numFmtId="0" fontId="14" fillId="5" borderId="1" xfId="0" applyFont="1" applyFill="1" applyBorder="1" applyAlignment="1">
      <alignment horizontal="center"/>
    </xf>
    <xf numFmtId="0" fontId="17" fillId="3" borderId="0" xfId="0" applyFont="1" applyFill="1"/>
    <xf numFmtId="0" fontId="18" fillId="3" borderId="0" xfId="0" applyFont="1" applyFill="1"/>
    <xf numFmtId="0" fontId="19" fillId="3" borderId="5" xfId="0" applyFont="1" applyFill="1" applyBorder="1" applyAlignment="1">
      <alignment wrapText="1"/>
    </xf>
    <xf numFmtId="164" fontId="18" fillId="3" borderId="1" xfId="0" applyNumberFormat="1" applyFont="1" applyFill="1" applyBorder="1" applyAlignment="1">
      <alignment horizontal="center"/>
    </xf>
    <xf numFmtId="166" fontId="20" fillId="3" borderId="1" xfId="0" applyNumberFormat="1" applyFont="1" applyFill="1" applyBorder="1" applyAlignment="1">
      <alignment horizontal="center"/>
    </xf>
    <xf numFmtId="9" fontId="16" fillId="3" borderId="0" xfId="0" applyNumberFormat="1" applyFont="1" applyFill="1" applyAlignment="1">
      <alignment horizontal="center"/>
    </xf>
    <xf numFmtId="0" fontId="16" fillId="3" borderId="0" xfId="0" applyFont="1" applyFill="1"/>
    <xf numFmtId="166" fontId="17" fillId="3" borderId="0" xfId="0" applyNumberFormat="1" applyFont="1" applyFill="1"/>
    <xf numFmtId="9" fontId="19" fillId="3" borderId="0" xfId="0" applyNumberFormat="1" applyFont="1" applyFill="1" applyAlignment="1">
      <alignment horizontal="center"/>
    </xf>
    <xf numFmtId="0" fontId="19" fillId="3" borderId="0" xfId="0" applyFont="1" applyFill="1"/>
    <xf numFmtId="0" fontId="16" fillId="3" borderId="27" xfId="0" applyFont="1" applyFill="1" applyBorder="1" applyAlignment="1">
      <alignment wrapText="1"/>
    </xf>
    <xf numFmtId="9" fontId="14" fillId="3" borderId="1" xfId="1" applyFont="1" applyFill="1" applyBorder="1" applyAlignment="1">
      <alignment horizontal="center"/>
    </xf>
    <xf numFmtId="0" fontId="19" fillId="3" borderId="0" xfId="0" applyFont="1" applyFill="1" applyAlignment="1">
      <alignment horizontal="center"/>
    </xf>
    <xf numFmtId="0" fontId="16" fillId="3" borderId="0" xfId="0" applyFont="1" applyFill="1" applyAlignment="1">
      <alignment wrapText="1"/>
    </xf>
    <xf numFmtId="164" fontId="18" fillId="3" borderId="0" xfId="0" applyNumberFormat="1" applyFont="1" applyFill="1" applyAlignment="1">
      <alignment horizontal="center"/>
    </xf>
    <xf numFmtId="166" fontId="19" fillId="3" borderId="0" xfId="0" applyNumberFormat="1" applyFont="1" applyFill="1" applyAlignment="1">
      <alignment horizontal="center"/>
    </xf>
    <xf numFmtId="10" fontId="19" fillId="3" borderId="0" xfId="0" applyNumberFormat="1" applyFont="1" applyFill="1" applyAlignment="1">
      <alignment horizontal="center"/>
    </xf>
    <xf numFmtId="164" fontId="16" fillId="3" borderId="0" xfId="0" applyNumberFormat="1" applyFont="1" applyFill="1" applyAlignment="1">
      <alignment horizontal="center"/>
    </xf>
    <xf numFmtId="10" fontId="16" fillId="3" borderId="0" xfId="0" applyNumberFormat="1" applyFont="1" applyFill="1" applyAlignment="1">
      <alignment horizontal="center"/>
    </xf>
    <xf numFmtId="0" fontId="18" fillId="3" borderId="0" xfId="0" applyFont="1" applyFill="1" applyAlignment="1">
      <alignment horizontal="center"/>
    </xf>
    <xf numFmtId="0" fontId="23" fillId="0" borderId="0" xfId="0" applyFont="1" applyAlignment="1">
      <alignment horizontal="left" vertical="top" wrapText="1"/>
    </xf>
    <xf numFmtId="0" fontId="24" fillId="0" borderId="0" xfId="0" applyFont="1"/>
    <xf numFmtId="0" fontId="14" fillId="5" borderId="1" xfId="0" applyFont="1" applyFill="1" applyBorder="1" applyAlignment="1">
      <alignment horizontal="center" wrapText="1"/>
    </xf>
    <xf numFmtId="0" fontId="25" fillId="3" borderId="0" xfId="0" applyFont="1" applyFill="1"/>
    <xf numFmtId="164" fontId="14" fillId="3" borderId="1" xfId="1" applyNumberFormat="1" applyFont="1" applyFill="1" applyBorder="1" applyAlignment="1">
      <alignment horizontal="center"/>
    </xf>
    <xf numFmtId="2" fontId="2" fillId="6" borderId="5" xfId="0" applyNumberFormat="1" applyFont="1" applyFill="1" applyBorder="1" applyAlignment="1" applyProtection="1">
      <alignment horizontal="center"/>
      <protection locked="0"/>
    </xf>
    <xf numFmtId="0" fontId="2" fillId="3" borderId="0" xfId="0" applyFont="1" applyFill="1" applyAlignment="1">
      <alignment horizontal="right"/>
    </xf>
    <xf numFmtId="0" fontId="13" fillId="4" borderId="1" xfId="0" applyFont="1" applyFill="1" applyBorder="1" applyAlignment="1">
      <alignment horizontal="center" vertical="center" wrapText="1"/>
    </xf>
    <xf numFmtId="0" fontId="26" fillId="0" borderId="1" xfId="0" applyFont="1" applyBorder="1" applyAlignment="1">
      <alignment vertical="center" wrapText="1"/>
    </xf>
    <xf numFmtId="0" fontId="2" fillId="3" borderId="0" xfId="0" applyFont="1" applyFill="1" applyAlignment="1">
      <alignment horizontal="center"/>
    </xf>
    <xf numFmtId="0" fontId="2" fillId="0" borderId="0" xfId="0" applyFont="1" applyAlignment="1">
      <alignment horizontal="center"/>
    </xf>
    <xf numFmtId="0" fontId="1" fillId="6" borderId="2" xfId="0" applyFont="1" applyFill="1" applyBorder="1" applyProtection="1">
      <protection locked="0"/>
    </xf>
    <xf numFmtId="0" fontId="0" fillId="0" borderId="3" xfId="0" applyBorder="1" applyProtection="1">
      <protection locked="0"/>
    </xf>
    <xf numFmtId="0" fontId="0" fillId="0" borderId="3" xfId="0" applyBorder="1"/>
    <xf numFmtId="0" fontId="0" fillId="0" borderId="4" xfId="0" applyBorder="1"/>
    <xf numFmtId="0" fontId="16" fillId="3" borderId="0" xfId="0" applyFont="1" applyFill="1" applyAlignment="1">
      <alignment horizontal="center"/>
    </xf>
    <xf numFmtId="0" fontId="18" fillId="3" borderId="0" xfId="0" applyFont="1" applyFill="1" applyAlignment="1">
      <alignment horizontal="center" wrapText="1"/>
    </xf>
    <xf numFmtId="0" fontId="21" fillId="3" borderId="0" xfId="0" applyFont="1" applyFill="1" applyAlignment="1">
      <alignment horizontal="left" vertical="top" wrapText="1"/>
    </xf>
    <xf numFmtId="0" fontId="22" fillId="0" borderId="0" xfId="0" applyFont="1" applyAlignment="1">
      <alignment horizontal="left" vertical="top" wrapText="1"/>
    </xf>
    <xf numFmtId="0" fontId="11" fillId="3" borderId="0" xfId="0" applyFont="1" applyFill="1" applyAlignment="1">
      <alignment vertical="center" wrapText="1"/>
    </xf>
    <xf numFmtId="0" fontId="11" fillId="0" borderId="0" xfId="0" applyFont="1" applyAlignment="1">
      <alignment vertical="center" wrapText="1"/>
    </xf>
    <xf numFmtId="49" fontId="1" fillId="6" borderId="2" xfId="0" applyNumberFormat="1" applyFont="1" applyFill="1" applyBorder="1" applyAlignment="1" applyProtection="1">
      <alignment wrapText="1"/>
      <protection locked="0"/>
    </xf>
    <xf numFmtId="49" fontId="1" fillId="6" borderId="3" xfId="0" applyNumberFormat="1" applyFont="1" applyFill="1" applyBorder="1" applyAlignment="1" applyProtection="1">
      <alignment wrapText="1"/>
      <protection locked="0"/>
    </xf>
    <xf numFmtId="49" fontId="1" fillId="6" borderId="4" xfId="0" applyNumberFormat="1" applyFont="1" applyFill="1" applyBorder="1" applyAlignment="1" applyProtection="1">
      <alignment wrapText="1"/>
      <protection locked="0"/>
    </xf>
    <xf numFmtId="0" fontId="10" fillId="5" borderId="9" xfId="0" applyFont="1" applyFill="1" applyBorder="1" applyAlignment="1">
      <alignment horizont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49" fontId="1" fillId="6" borderId="15" xfId="0" applyNumberFormat="1" applyFont="1" applyFill="1" applyBorder="1" applyAlignment="1" applyProtection="1">
      <alignment wrapText="1"/>
      <protection locked="0"/>
    </xf>
    <xf numFmtId="49" fontId="1" fillId="6" borderId="12" xfId="0" applyNumberFormat="1" applyFont="1" applyFill="1" applyBorder="1" applyAlignment="1" applyProtection="1">
      <alignment wrapText="1"/>
      <protection locked="0"/>
    </xf>
    <xf numFmtId="49" fontId="0" fillId="0" borderId="12" xfId="0" applyNumberFormat="1" applyBorder="1" applyAlignment="1" applyProtection="1">
      <alignment wrapText="1"/>
      <protection locked="0"/>
    </xf>
  </cellXfs>
  <cellStyles count="3">
    <cellStyle name="Euro 2" xfId="2" xr:uid="{00000000-0005-0000-0000-000000000000}"/>
    <cellStyle name="Procent" xfId="1" builtinId="5"/>
    <cellStyle name="Standaard" xfId="0" builtinId="0"/>
  </cellStyles>
  <dxfs count="6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showGridLines="0" view="pageLayout" zoomScale="115" zoomScaleNormal="100" zoomScalePageLayoutView="115" workbookViewId="0">
      <selection activeCell="B5" sqref="B5"/>
    </sheetView>
  </sheetViews>
  <sheetFormatPr defaultColWidth="10.77734375" defaultRowHeight="15.6" x14ac:dyDescent="0.3"/>
  <cols>
    <col min="1" max="1" width="53.6640625" style="1" customWidth="1"/>
    <col min="2" max="2" width="16.44140625" style="1" customWidth="1"/>
    <col min="3" max="3" width="13.44140625" style="8" customWidth="1"/>
    <col min="4" max="4" width="14.44140625" style="1" customWidth="1"/>
    <col min="5" max="5" width="16.44140625" style="1" customWidth="1"/>
    <col min="6" max="6" width="13.44140625" style="8" customWidth="1"/>
    <col min="7" max="7" width="14.44140625" style="1" customWidth="1"/>
    <col min="8" max="16384" width="10.77734375" style="1"/>
  </cols>
  <sheetData>
    <row r="1" spans="1:7" x14ac:dyDescent="0.3">
      <c r="A1" s="43" t="s">
        <v>0</v>
      </c>
      <c r="B1" s="78"/>
      <c r="C1" s="79"/>
      <c r="D1" s="79"/>
      <c r="E1" s="80"/>
      <c r="F1" s="80"/>
      <c r="G1" s="81"/>
    </row>
    <row r="2" spans="1:7" ht="53.55" customHeight="1" x14ac:dyDescent="0.3">
      <c r="B2" s="74" t="s">
        <v>64</v>
      </c>
      <c r="C2" s="75"/>
      <c r="D2" s="75"/>
      <c r="E2" s="74" t="s">
        <v>65</v>
      </c>
      <c r="F2" s="75"/>
      <c r="G2" s="75"/>
    </row>
    <row r="3" spans="1:7" ht="31.2" x14ac:dyDescent="0.3">
      <c r="A3" s="2" t="s">
        <v>21</v>
      </c>
      <c r="B3" s="3" t="s">
        <v>1</v>
      </c>
      <c r="C3" s="4" t="s">
        <v>2</v>
      </c>
      <c r="D3" s="3" t="s">
        <v>3</v>
      </c>
      <c r="E3" s="3" t="s">
        <v>1</v>
      </c>
      <c r="F3" s="4" t="s">
        <v>2</v>
      </c>
      <c r="G3" s="3" t="s">
        <v>3</v>
      </c>
    </row>
    <row r="4" spans="1:7" x14ac:dyDescent="0.3">
      <c r="A4" s="5" t="s">
        <v>24</v>
      </c>
      <c r="B4" s="42">
        <f>('Kp reguliere en overuren 2023'!C36) *100</f>
        <v>152.30325401850001</v>
      </c>
      <c r="C4" s="72">
        <v>0</v>
      </c>
      <c r="D4" s="6">
        <f>B4/(100-C4)</f>
        <v>1.5230325401850002</v>
      </c>
      <c r="E4" s="42">
        <f>'Kp reguliere en overuren 2023'!C36*100</f>
        <v>152.30325401850001</v>
      </c>
      <c r="F4" s="72">
        <v>0</v>
      </c>
      <c r="G4" s="6">
        <f>E4/(100-F4)</f>
        <v>1.5230325401850002</v>
      </c>
    </row>
    <row r="5" spans="1:7" x14ac:dyDescent="0.3">
      <c r="A5" s="5" t="s">
        <v>34</v>
      </c>
      <c r="B5" s="42">
        <f>'Kp reguliere en overuren 2023'!I36*100</f>
        <v>122.08000000000001</v>
      </c>
      <c r="C5" s="72">
        <v>0</v>
      </c>
      <c r="D5" s="6">
        <f t="shared" ref="D5" si="0">B5/(100-C5)</f>
        <v>1.2208000000000001</v>
      </c>
      <c r="E5" s="42">
        <f>'Kp reguliere en overuren 2023'!I36*100</f>
        <v>122.08000000000001</v>
      </c>
      <c r="F5" s="72">
        <v>0</v>
      </c>
      <c r="G5" s="6">
        <f t="shared" ref="G5:G13" si="1">E5/(100-F5)</f>
        <v>1.2208000000000001</v>
      </c>
    </row>
    <row r="6" spans="1:7" ht="17.55" customHeight="1" x14ac:dyDescent="0.3">
      <c r="A6" s="5" t="s">
        <v>36</v>
      </c>
      <c r="B6" s="42">
        <f>'Kostprijs EJU 2023'!C36*100</f>
        <v>122.15499999999999</v>
      </c>
      <c r="C6" s="72">
        <v>0</v>
      </c>
      <c r="D6" s="6">
        <f t="shared" ref="D6" si="2">B6/(100-C6)</f>
        <v>1.2215499999999999</v>
      </c>
      <c r="E6" s="42">
        <f>'Kostprijs EJU 2023'!C36*100</f>
        <v>122.15499999999999</v>
      </c>
      <c r="F6" s="72">
        <v>0</v>
      </c>
      <c r="G6" s="6">
        <f t="shared" si="1"/>
        <v>1.2215499999999999</v>
      </c>
    </row>
    <row r="7" spans="1:7" x14ac:dyDescent="0.3">
      <c r="A7" s="5" t="s">
        <v>59</v>
      </c>
      <c r="B7" s="42">
        <f>('Kp reguliere en overuren 2023'!F36)*100</f>
        <v>150.94930992959999</v>
      </c>
      <c r="C7" s="72">
        <v>0</v>
      </c>
      <c r="D7" s="6">
        <f t="shared" ref="D7:D13" si="3">B7/(100-C7)</f>
        <v>1.5094930992959998</v>
      </c>
      <c r="E7" s="42">
        <f>'Kp reguliere en overuren 2023'!F36*100</f>
        <v>150.94930992959999</v>
      </c>
      <c r="F7" s="72">
        <v>0</v>
      </c>
      <c r="G7" s="6">
        <f t="shared" si="1"/>
        <v>1.5094930992959998</v>
      </c>
    </row>
    <row r="8" spans="1:7" ht="17.55" customHeight="1" x14ac:dyDescent="0.3">
      <c r="A8" s="5" t="s">
        <v>60</v>
      </c>
      <c r="B8" s="42">
        <f>'Kp reguliere en overuren 2023'!L36*100</f>
        <v>122.08000000000001</v>
      </c>
      <c r="C8" s="72">
        <v>0</v>
      </c>
      <c r="D8" s="6">
        <f t="shared" ref="D8:D9" si="4">B8/(100-C8)</f>
        <v>1.2208000000000001</v>
      </c>
      <c r="E8" s="42">
        <f>'Kp reguliere en overuren 2023'!L36*100</f>
        <v>122.08000000000001</v>
      </c>
      <c r="F8" s="72">
        <v>0</v>
      </c>
      <c r="G8" s="6">
        <f t="shared" si="1"/>
        <v>1.2208000000000001</v>
      </c>
    </row>
    <row r="9" spans="1:7" ht="17.55" customHeight="1" x14ac:dyDescent="0.3">
      <c r="A9" s="5" t="s">
        <v>61</v>
      </c>
      <c r="B9" s="42">
        <f>'Kostprijs EJU 2023'!F36*100</f>
        <v>122.08000000000001</v>
      </c>
      <c r="C9" s="72">
        <v>0</v>
      </c>
      <c r="D9" s="6">
        <f t="shared" si="4"/>
        <v>1.2208000000000001</v>
      </c>
      <c r="E9" s="42">
        <f>'Kostprijs EJU 2023'!F36*100</f>
        <v>122.08000000000001</v>
      </c>
      <c r="F9" s="72">
        <v>0</v>
      </c>
      <c r="G9" s="6">
        <f t="shared" si="1"/>
        <v>1.2208000000000001</v>
      </c>
    </row>
    <row r="10" spans="1:7" x14ac:dyDescent="0.3">
      <c r="A10" s="7" t="s">
        <v>25</v>
      </c>
      <c r="B10" s="42">
        <f>('Kostprijs AOW gerechtigden 2023'!C36)*100</f>
        <v>132.0002750781</v>
      </c>
      <c r="C10" s="72">
        <v>0</v>
      </c>
      <c r="D10" s="6">
        <f t="shared" si="3"/>
        <v>1.3200027507809999</v>
      </c>
      <c r="E10" s="42">
        <f>'Kostprijs AOW gerechtigden 2023'!C36*100</f>
        <v>132.0002750781</v>
      </c>
      <c r="F10" s="72">
        <v>0</v>
      </c>
      <c r="G10" s="6">
        <f t="shared" si="1"/>
        <v>1.3200027507809999</v>
      </c>
    </row>
    <row r="11" spans="1:7" x14ac:dyDescent="0.3">
      <c r="A11" s="7" t="s">
        <v>49</v>
      </c>
      <c r="B11" s="42">
        <f>'Kostprijs AOW gerechtigden 2023'!I36*100</f>
        <v>106.67999999999999</v>
      </c>
      <c r="C11" s="72">
        <v>0</v>
      </c>
      <c r="D11" s="6">
        <f t="shared" ref="D11:D12" si="5">B11/(100-C11)</f>
        <v>1.0668</v>
      </c>
      <c r="E11" s="42">
        <f>'Kostprijs AOW gerechtigden 2023'!I36*100</f>
        <v>106.67999999999999</v>
      </c>
      <c r="F11" s="72">
        <v>0</v>
      </c>
      <c r="G11" s="6">
        <f t="shared" si="1"/>
        <v>1.0668</v>
      </c>
    </row>
    <row r="12" spans="1:7" x14ac:dyDescent="0.3">
      <c r="A12" s="7" t="s">
        <v>62</v>
      </c>
      <c r="B12" s="42">
        <f>'Kostprijs AOW gerechtigden 2023'!F36*100</f>
        <v>131.90753918159999</v>
      </c>
      <c r="C12" s="72">
        <v>0</v>
      </c>
      <c r="D12" s="6">
        <f t="shared" si="5"/>
        <v>1.3190753918159999</v>
      </c>
      <c r="E12" s="42">
        <f>'Kostprijs AOW gerechtigden 2023'!F36*100</f>
        <v>131.90753918159999</v>
      </c>
      <c r="F12" s="72">
        <v>0</v>
      </c>
      <c r="G12" s="6">
        <f t="shared" si="1"/>
        <v>1.3190753918159999</v>
      </c>
    </row>
    <row r="13" spans="1:7" x14ac:dyDescent="0.3">
      <c r="A13" s="7" t="s">
        <v>63</v>
      </c>
      <c r="B13" s="42">
        <f>'Kostprijs AOW gerechtigden 2023'!L36*100</f>
        <v>106.67999999999999</v>
      </c>
      <c r="C13" s="72">
        <v>0</v>
      </c>
      <c r="D13" s="6">
        <f t="shared" si="3"/>
        <v>1.0668</v>
      </c>
      <c r="E13" s="42">
        <f>'Kostprijs AOW gerechtigden 2023'!L36*100</f>
        <v>106.67999999999999</v>
      </c>
      <c r="F13" s="72">
        <v>0</v>
      </c>
      <c r="G13" s="6">
        <f t="shared" si="1"/>
        <v>1.0668</v>
      </c>
    </row>
    <row r="14" spans="1:7" x14ac:dyDescent="0.3">
      <c r="A14" s="76"/>
      <c r="B14" s="77"/>
      <c r="C14" s="77"/>
      <c r="D14" s="77"/>
      <c r="E14" s="77"/>
      <c r="F14" s="77"/>
      <c r="G14" s="77"/>
    </row>
    <row r="17" spans="1:3" x14ac:dyDescent="0.3">
      <c r="A17" s="70"/>
      <c r="C17" s="73"/>
    </row>
  </sheetData>
  <sheetProtection algorithmName="SHA-512" hashValue="w+IGED2ysk8VQSCY6I7j3actFnPaIqcBZ2Je9Mvy9gJvlF2hYg97TfSJtL3pjQZPq9Lzp7Yfqf3YjYbFCuuBiw==" saltValue="XW3pGqfjApXvYZSvvVaTfA==" spinCount="100000" sheet="1" objects="1" scenarios="1"/>
  <mergeCells count="4">
    <mergeCell ref="B2:D2"/>
    <mergeCell ref="A14:G14"/>
    <mergeCell ref="E2:G2"/>
    <mergeCell ref="B1:G1"/>
  </mergeCells>
  <conditionalFormatting sqref="C4:C13">
    <cfRule type="cellIs" dxfId="66" priority="50" operator="greaterThan">
      <formula>0</formula>
    </cfRule>
  </conditionalFormatting>
  <conditionalFormatting sqref="B1">
    <cfRule type="notContainsBlanks" dxfId="65" priority="32">
      <formula>LEN(TRIM(B1))&gt;0</formula>
    </cfRule>
  </conditionalFormatting>
  <conditionalFormatting sqref="B4:B13">
    <cfRule type="cellIs" dxfId="64" priority="29" operator="greaterThan">
      <formula>100</formula>
    </cfRule>
  </conditionalFormatting>
  <conditionalFormatting sqref="F4:F13">
    <cfRule type="cellIs" dxfId="63" priority="3" operator="greaterThan">
      <formula>0</formula>
    </cfRule>
  </conditionalFormatting>
  <conditionalFormatting sqref="E4:E13">
    <cfRule type="cellIs" dxfId="62" priority="1" operator="greaterThan">
      <formula>100</formula>
    </cfRule>
  </conditionalFormatting>
  <dataValidations disablePrompts="1" count="2">
    <dataValidation type="textLength" allowBlank="1" showInputMessage="1" showErrorMessage="1" errorTitle="Maximaal 2 decimalen" error="U dient maximaal 2 decimalen in te geven." sqref="B10" xr:uid="{00000000-0002-0000-0000-000001000000}">
      <formula1>3</formula1>
      <formula2>6</formula2>
    </dataValidation>
    <dataValidation type="textLength" allowBlank="1" showInputMessage="1" showErrorMessage="1" errorTitle="Maximaal 2 decimalen" error="U dient maximaal 2 decimalen in te geven." sqref="C4:C13 F4:F13" xr:uid="{00000000-0002-0000-0000-000000000000}">
      <formula1>1</formula1>
      <formula2>5</formula2>
    </dataValidation>
  </dataValidations>
  <pageMargins left="0.70866141732283472" right="0.70866141732283472" top="1.151268115942029" bottom="0.74803149606299213" header="0.31496062992125984" footer="0.31496062992125984"/>
  <pageSetup paperSize="9" scale="92" orientation="landscape" horizontalDpi="4294967293" r:id="rId1"/>
  <headerFooter alignWithMargins="0">
    <oddHeader>&amp;L&amp;G&amp;R&amp;G</oddHeader>
    <oddFooter>&amp;L&amp;A&amp;C Europese Openbare Aanbesteding Uitzendkrachten -  2023&amp;R© Nova Vista Human Capital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1191-473B-4CCD-B065-CD60F5CB7D6D}">
  <sheetPr>
    <pageSetUpPr fitToPage="1"/>
  </sheetPr>
  <dimension ref="A1:F32"/>
  <sheetViews>
    <sheetView showGridLines="0" view="pageLayout" zoomScale="115" zoomScaleNormal="100" zoomScalePageLayoutView="115" workbookViewId="0">
      <selection activeCell="A25" sqref="A25:A28"/>
    </sheetView>
  </sheetViews>
  <sheetFormatPr defaultColWidth="10.6640625" defaultRowHeight="13.8" x14ac:dyDescent="0.3"/>
  <cols>
    <col min="1" max="1" width="74.109375" style="48" customWidth="1"/>
    <col min="2" max="2" width="20.5546875" style="48" customWidth="1"/>
    <col min="3" max="3" width="12.33203125" style="66" bestFit="1" customWidth="1"/>
    <col min="4" max="4" width="10.109375" style="59" customWidth="1"/>
    <col min="5" max="5" width="22.5546875" style="56" customWidth="1"/>
    <col min="6" max="6" width="12.5546875" style="48" customWidth="1"/>
    <col min="7" max="16384" width="10.6640625" style="48"/>
  </cols>
  <sheetData>
    <row r="1" spans="1:6" ht="31.95" customHeight="1" x14ac:dyDescent="0.3">
      <c r="A1" s="45" t="s">
        <v>37</v>
      </c>
      <c r="B1" s="69" t="s">
        <v>38</v>
      </c>
      <c r="C1" s="46" t="s">
        <v>66</v>
      </c>
      <c r="D1" s="82"/>
      <c r="E1" s="82"/>
      <c r="F1" s="47"/>
    </row>
    <row r="2" spans="1:6" x14ac:dyDescent="0.3">
      <c r="A2" s="49" t="s">
        <v>39</v>
      </c>
      <c r="B2" s="50">
        <f>'Omrekenfactoren 2023'!D4*C2</f>
        <v>0.60921301607400014</v>
      </c>
      <c r="C2" s="51">
        <v>0.4</v>
      </c>
      <c r="D2" s="52"/>
      <c r="E2" s="53"/>
      <c r="F2" s="54"/>
    </row>
    <row r="3" spans="1:6" x14ac:dyDescent="0.3">
      <c r="A3" s="49" t="s">
        <v>41</v>
      </c>
      <c r="B3" s="50">
        <f>'Omrekenfactoren 2023'!D5*C3</f>
        <v>6.1040000000000011E-2</v>
      </c>
      <c r="C3" s="51">
        <v>0.05</v>
      </c>
      <c r="D3" s="52"/>
      <c r="E3" s="53"/>
      <c r="F3" s="54"/>
    </row>
    <row r="4" spans="1:6" x14ac:dyDescent="0.3">
      <c r="A4" s="49" t="s">
        <v>42</v>
      </c>
      <c r="B4" s="50">
        <f>'Omrekenfactoren 2023'!D6*C4</f>
        <v>6.10775E-2</v>
      </c>
      <c r="C4" s="51">
        <v>0.05</v>
      </c>
      <c r="D4" s="52"/>
      <c r="E4" s="53"/>
      <c r="F4" s="54"/>
    </row>
    <row r="5" spans="1:6" x14ac:dyDescent="0.3">
      <c r="A5" s="49" t="s">
        <v>56</v>
      </c>
      <c r="B5" s="50">
        <f>'Omrekenfactoren 2023'!D7*C5</f>
        <v>0.60379723971839994</v>
      </c>
      <c r="C5" s="51">
        <v>0.4</v>
      </c>
      <c r="D5" s="52"/>
      <c r="E5" s="53"/>
      <c r="F5" s="54"/>
    </row>
    <row r="6" spans="1:6" ht="14.55" customHeight="1" x14ac:dyDescent="0.3">
      <c r="A6" s="49" t="s">
        <v>57</v>
      </c>
      <c r="B6" s="50">
        <f>'Omrekenfactoren 2023'!D8*C6</f>
        <v>6.1040000000000011E-2</v>
      </c>
      <c r="C6" s="51">
        <v>0.05</v>
      </c>
      <c r="D6" s="52"/>
      <c r="E6" s="53"/>
      <c r="F6" s="54"/>
    </row>
    <row r="7" spans="1:6" x14ac:dyDescent="0.3">
      <c r="A7" s="49" t="s">
        <v>58</v>
      </c>
      <c r="B7" s="50">
        <f>'Omrekenfactoren 2023'!D9*C7</f>
        <v>6.1040000000000011E-2</v>
      </c>
      <c r="C7" s="51">
        <v>0.05</v>
      </c>
      <c r="D7" s="52"/>
      <c r="E7" s="53"/>
      <c r="F7" s="54"/>
    </row>
    <row r="8" spans="1:6" x14ac:dyDescent="0.3">
      <c r="A8" s="57" t="s">
        <v>43</v>
      </c>
      <c r="B8" s="71">
        <f>SUM(B2:B7)</f>
        <v>1.4572077557924001</v>
      </c>
      <c r="C8" s="58">
        <f>SUM(C2:C7)</f>
        <v>1</v>
      </c>
      <c r="D8" s="55"/>
      <c r="F8" s="47"/>
    </row>
    <row r="9" spans="1:6" x14ac:dyDescent="0.3">
      <c r="A9" s="60"/>
      <c r="B9" s="61"/>
      <c r="C9" s="62"/>
      <c r="D9" s="63"/>
      <c r="F9" s="47"/>
    </row>
    <row r="10" spans="1:6" ht="17.55" customHeight="1" x14ac:dyDescent="0.3">
      <c r="A10" s="53"/>
      <c r="B10" s="64"/>
      <c r="C10" s="65"/>
      <c r="D10" s="63"/>
      <c r="F10" s="47"/>
    </row>
    <row r="11" spans="1:6" ht="17.55" customHeight="1" x14ac:dyDescent="0.3">
      <c r="A11" s="83"/>
      <c r="B11" s="83"/>
      <c r="D11" s="55"/>
    </row>
    <row r="12" spans="1:6" ht="31.05" customHeight="1" x14ac:dyDescent="0.3">
      <c r="A12" s="84" t="s">
        <v>40</v>
      </c>
      <c r="B12" s="85"/>
      <c r="C12" s="85"/>
    </row>
    <row r="13" spans="1:6" x14ac:dyDescent="0.3">
      <c r="A13" s="84" t="s">
        <v>70</v>
      </c>
      <c r="B13" s="85"/>
      <c r="C13" s="85"/>
      <c r="E13" s="67"/>
    </row>
    <row r="14" spans="1:6" x14ac:dyDescent="0.3">
      <c r="A14" s="67"/>
      <c r="B14" s="67"/>
      <c r="C14" s="67"/>
      <c r="D14" s="67"/>
      <c r="E14" s="48"/>
    </row>
    <row r="15" spans="1:6" x14ac:dyDescent="0.3">
      <c r="A15" s="67"/>
      <c r="B15" s="67"/>
      <c r="C15" s="67"/>
      <c r="D15" s="67"/>
    </row>
    <row r="16" spans="1:6" x14ac:dyDescent="0.3">
      <c r="B16" s="66"/>
      <c r="C16" s="68"/>
      <c r="D16" s="67"/>
    </row>
    <row r="17" spans="4:5" x14ac:dyDescent="0.3">
      <c r="D17" s="67"/>
    </row>
    <row r="28" spans="4:5" x14ac:dyDescent="0.3">
      <c r="E28" s="48"/>
    </row>
    <row r="32" spans="4:5" x14ac:dyDescent="0.3">
      <c r="D32" s="68"/>
    </row>
  </sheetData>
  <sheetProtection algorithmName="SHA-512" hashValue="2R5IsTsJIvFj+Wx/8lYJpO5fg/4SgY2ZXo2WgEGVSzAmawKQiw+2wwv5jGRCw0VvvFLFQb2CxAO4MM1cODGvRQ==" saltValue="17DwilCqzLihayV2qqrTUA==" spinCount="100000" sheet="1" objects="1" scenarios="1"/>
  <mergeCells count="4">
    <mergeCell ref="D1:E1"/>
    <mergeCell ref="A11:B11"/>
    <mergeCell ref="A12:C12"/>
    <mergeCell ref="A13:C13"/>
  </mergeCells>
  <conditionalFormatting sqref="B8 C8:C15">
    <cfRule type="cellIs" dxfId="61" priority="4" operator="greaterThan">
      <formula>0</formula>
    </cfRule>
  </conditionalFormatting>
  <conditionalFormatting sqref="B9:B15">
    <cfRule type="cellIs" dxfId="60" priority="2" operator="greaterThan">
      <formula>100</formula>
    </cfRule>
  </conditionalFormatting>
  <dataValidations disablePrompts="1" count="2">
    <dataValidation type="textLength" allowBlank="1" showInputMessage="1" showErrorMessage="1" errorTitle="Maximaal 2 decimalen" error="U dient maximaal 2 decimalen in te geven." sqref="B9 B12:B15" xr:uid="{6291535C-5C63-42CC-99F0-5D9113C52335}">
      <formula1>3</formula1>
      <formula2>6</formula2>
    </dataValidation>
    <dataValidation type="textLength" allowBlank="1" showInputMessage="1" showErrorMessage="1" errorTitle="Maximaal 2 decimalen" error="U dient maximaal 2 decimalen in te geven." sqref="B8 C8:C15" xr:uid="{2AC750B7-6C57-4B1E-8F0F-20C640D9C32A}">
      <formula1>1</formula1>
      <formula2>5</formula2>
    </dataValidation>
  </dataValidations>
  <pageMargins left="0.70866141732283472" right="0.70866141732283472" top="1.0126811594202898" bottom="0.74803149606299213" header="0.31496062992125984" footer="0.31496062992125984"/>
  <pageSetup paperSize="9" scale="86" orientation="landscape" horizontalDpi="4294967293" r:id="rId1"/>
  <headerFooter alignWithMargins="0">
    <oddHeader>&amp;L&amp;G&amp;R&amp;G</oddHeader>
    <oddFooter>&amp;L&amp;A&amp;C Europese Openbare Aanbesteding Uitzendkrachten -  2023&amp;R© Nova Vista Human Capital</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tabSelected="1" view="pageLayout" zoomScaleNormal="100" workbookViewId="0">
      <selection activeCell="D16" sqref="D16"/>
    </sheetView>
  </sheetViews>
  <sheetFormatPr defaultColWidth="10.77734375" defaultRowHeight="15.6" x14ac:dyDescent="0.3"/>
  <cols>
    <col min="1" max="1" width="47.21875" style="11" customWidth="1"/>
    <col min="2" max="2" width="10.77734375" style="11"/>
    <col min="3" max="3" width="11.21875" style="11" bestFit="1" customWidth="1"/>
    <col min="4" max="8" width="10.77734375" style="11"/>
    <col min="9" max="9" width="11.21875" style="11" bestFit="1" customWidth="1"/>
    <col min="10" max="16384" width="10.77734375" style="11"/>
  </cols>
  <sheetData>
    <row r="1" spans="1:12" s="10" customFormat="1" x14ac:dyDescent="0.3">
      <c r="A1" s="9" t="s">
        <v>0</v>
      </c>
      <c r="B1" s="88"/>
      <c r="C1" s="89"/>
      <c r="D1" s="89"/>
      <c r="E1" s="89"/>
      <c r="F1" s="89"/>
      <c r="G1" s="89"/>
      <c r="H1" s="89"/>
      <c r="I1" s="89"/>
      <c r="J1" s="89"/>
      <c r="K1" s="89"/>
      <c r="L1" s="90"/>
    </row>
    <row r="2" spans="1:12" ht="15.45" customHeight="1" x14ac:dyDescent="0.3">
      <c r="B2" s="91" t="s">
        <v>22</v>
      </c>
      <c r="C2" s="91"/>
      <c r="D2" s="91"/>
      <c r="E2" s="91"/>
      <c r="F2" s="91"/>
      <c r="H2" s="91" t="s">
        <v>22</v>
      </c>
      <c r="I2" s="91"/>
      <c r="J2" s="91"/>
      <c r="K2" s="91"/>
      <c r="L2" s="91"/>
    </row>
    <row r="3" spans="1:12" x14ac:dyDescent="0.3">
      <c r="A3" s="12"/>
      <c r="B3" s="13"/>
      <c r="C3" s="13"/>
      <c r="D3" s="14"/>
      <c r="E3" s="13"/>
      <c r="F3" s="13"/>
      <c r="G3" s="15"/>
      <c r="H3" s="13"/>
      <c r="I3" s="13"/>
      <c r="J3" s="14"/>
      <c r="K3" s="13"/>
      <c r="L3" s="13"/>
    </row>
    <row r="4" spans="1:12" ht="22.95" customHeight="1" x14ac:dyDescent="0.3">
      <c r="B4" s="92" t="s">
        <v>47</v>
      </c>
      <c r="C4" s="93"/>
      <c r="E4" s="92" t="s">
        <v>54</v>
      </c>
      <c r="F4" s="93"/>
      <c r="G4" s="16"/>
      <c r="H4" s="92" t="s">
        <v>44</v>
      </c>
      <c r="I4" s="93"/>
      <c r="K4" s="92" t="s">
        <v>55</v>
      </c>
      <c r="L4" s="93"/>
    </row>
    <row r="5" spans="1:12" ht="24.6" customHeight="1" x14ac:dyDescent="0.3">
      <c r="B5" s="94"/>
      <c r="C5" s="95"/>
      <c r="D5" s="17"/>
      <c r="E5" s="94"/>
      <c r="F5" s="95"/>
      <c r="G5" s="16"/>
      <c r="H5" s="94"/>
      <c r="I5" s="95"/>
      <c r="J5" s="17"/>
      <c r="K5" s="94"/>
      <c r="L5" s="95"/>
    </row>
    <row r="6" spans="1:12" x14ac:dyDescent="0.3">
      <c r="A6" s="18" t="s">
        <v>4</v>
      </c>
      <c r="B6" s="19"/>
      <c r="C6" s="20"/>
      <c r="D6" s="21"/>
      <c r="E6" s="19"/>
      <c r="F6" s="20"/>
      <c r="G6" s="16"/>
      <c r="H6" s="19"/>
      <c r="I6" s="20"/>
      <c r="J6" s="21"/>
      <c r="K6" s="19"/>
      <c r="L6" s="20"/>
    </row>
    <row r="7" spans="1:12" x14ac:dyDescent="0.3">
      <c r="A7" s="22" t="s">
        <v>5</v>
      </c>
      <c r="B7" s="40">
        <v>1</v>
      </c>
      <c r="C7" s="23">
        <f>B7</f>
        <v>1</v>
      </c>
      <c r="D7" s="23"/>
      <c r="E7" s="40">
        <v>1</v>
      </c>
      <c r="F7" s="23">
        <f>E7</f>
        <v>1</v>
      </c>
      <c r="G7" s="16"/>
      <c r="H7" s="40">
        <v>1</v>
      </c>
      <c r="I7" s="23">
        <f>H7</f>
        <v>1</v>
      </c>
      <c r="J7" s="23"/>
      <c r="K7" s="40">
        <v>1</v>
      </c>
      <c r="L7" s="23">
        <f>K7</f>
        <v>1</v>
      </c>
    </row>
    <row r="8" spans="1:12" ht="16.2" thickBot="1" x14ac:dyDescent="0.35">
      <c r="A8" s="22" t="s">
        <v>6</v>
      </c>
      <c r="B8" s="38">
        <v>0</v>
      </c>
      <c r="C8" s="25">
        <f>B8</f>
        <v>0</v>
      </c>
      <c r="D8" s="16"/>
      <c r="E8" s="38">
        <v>0</v>
      </c>
      <c r="F8" s="25">
        <f>E8</f>
        <v>0</v>
      </c>
      <c r="G8" s="16"/>
      <c r="H8" s="38">
        <v>0</v>
      </c>
      <c r="I8" s="25">
        <f>H8</f>
        <v>0</v>
      </c>
      <c r="J8" s="16"/>
      <c r="K8" s="38">
        <v>0</v>
      </c>
      <c r="L8" s="25">
        <f>K8</f>
        <v>0</v>
      </c>
    </row>
    <row r="9" spans="1:12" ht="16.2" thickTop="1" x14ac:dyDescent="0.3">
      <c r="A9" s="22"/>
      <c r="B9" s="24"/>
      <c r="C9" s="26">
        <f>SUM(C7:C8)</f>
        <v>1</v>
      </c>
      <c r="D9" s="16"/>
      <c r="E9" s="24"/>
      <c r="F9" s="26">
        <f>SUM(F7:F8)</f>
        <v>1</v>
      </c>
      <c r="G9" s="16"/>
      <c r="H9" s="24"/>
      <c r="I9" s="26">
        <f>SUM(I7:I8)</f>
        <v>1</v>
      </c>
      <c r="J9" s="16"/>
      <c r="K9" s="24"/>
      <c r="L9" s="26">
        <f>SUM(L7:L8)</f>
        <v>1</v>
      </c>
    </row>
    <row r="10" spans="1:12" x14ac:dyDescent="0.3">
      <c r="A10" s="18" t="s">
        <v>7</v>
      </c>
      <c r="B10" s="24"/>
      <c r="C10" s="16"/>
      <c r="D10" s="16"/>
      <c r="E10" s="24"/>
      <c r="F10" s="16"/>
      <c r="G10" s="16"/>
      <c r="H10" s="24"/>
      <c r="I10" s="16"/>
      <c r="J10" s="16"/>
      <c r="K10" s="24"/>
      <c r="L10" s="16"/>
    </row>
    <row r="11" spans="1:12" x14ac:dyDescent="0.3">
      <c r="A11" s="22" t="s">
        <v>8</v>
      </c>
      <c r="B11" s="38">
        <v>2.6200000000000001E-2</v>
      </c>
      <c r="C11" s="16">
        <f>B11*C9</f>
        <v>2.6200000000000001E-2</v>
      </c>
      <c r="D11" s="16"/>
      <c r="E11" s="38">
        <f>B11</f>
        <v>2.6200000000000001E-2</v>
      </c>
      <c r="F11" s="16">
        <f>E11*F9</f>
        <v>2.6200000000000001E-2</v>
      </c>
      <c r="G11" s="16"/>
      <c r="H11" s="38">
        <v>0</v>
      </c>
      <c r="I11" s="16">
        <f>H11*I9</f>
        <v>0</v>
      </c>
      <c r="J11" s="16"/>
      <c r="K11" s="38">
        <v>0</v>
      </c>
      <c r="L11" s="16">
        <f>K11*L9</f>
        <v>0</v>
      </c>
    </row>
    <row r="12" spans="1:12" x14ac:dyDescent="0.3">
      <c r="A12" s="22" t="s">
        <v>9</v>
      </c>
      <c r="B12" s="38">
        <v>0.10920000000000001</v>
      </c>
      <c r="C12" s="16">
        <f>B12*C9</f>
        <v>0.10920000000000001</v>
      </c>
      <c r="D12" s="26"/>
      <c r="E12" s="38">
        <f>B12</f>
        <v>0.10920000000000001</v>
      </c>
      <c r="F12" s="16">
        <f>E12*F9</f>
        <v>0.10920000000000001</v>
      </c>
      <c r="G12" s="16"/>
      <c r="H12" s="38">
        <v>0</v>
      </c>
      <c r="I12" s="16">
        <f>H12*I9</f>
        <v>0</v>
      </c>
      <c r="J12" s="26"/>
      <c r="K12" s="38">
        <v>0</v>
      </c>
      <c r="L12" s="16">
        <f>K12*L9</f>
        <v>0</v>
      </c>
    </row>
    <row r="13" spans="1:12" ht="16.2" thickBot="1" x14ac:dyDescent="0.35">
      <c r="A13" s="22" t="s">
        <v>10</v>
      </c>
      <c r="B13" s="39">
        <v>6.0000000000000001E-3</v>
      </c>
      <c r="C13" s="16">
        <f>B13*C9</f>
        <v>6.0000000000000001E-3</v>
      </c>
      <c r="D13" s="26"/>
      <c r="E13" s="39">
        <f>B13</f>
        <v>6.0000000000000001E-3</v>
      </c>
      <c r="F13" s="16">
        <f>E13*F9</f>
        <v>6.0000000000000001E-3</v>
      </c>
      <c r="G13" s="16"/>
      <c r="H13" s="39">
        <v>0</v>
      </c>
      <c r="I13" s="16">
        <f>H13*I9</f>
        <v>0</v>
      </c>
      <c r="J13" s="26"/>
      <c r="K13" s="39">
        <v>0</v>
      </c>
      <c r="L13" s="16">
        <f>K13*L9</f>
        <v>0</v>
      </c>
    </row>
    <row r="14" spans="1:12" ht="16.8" thickTop="1" thickBot="1" x14ac:dyDescent="0.35">
      <c r="A14" s="22"/>
      <c r="B14" s="27">
        <f>SUM(B11:B13)</f>
        <v>0.14140000000000003</v>
      </c>
      <c r="C14" s="25">
        <f>SUM(C11:C13)</f>
        <v>0.14140000000000003</v>
      </c>
      <c r="D14" s="26"/>
      <c r="E14" s="27">
        <f>SUM(E11:E13)</f>
        <v>0.14140000000000003</v>
      </c>
      <c r="F14" s="25">
        <f>F9*E14</f>
        <v>0.14140000000000003</v>
      </c>
      <c r="G14" s="16"/>
      <c r="H14" s="27">
        <f>SUM(H11:H13)</f>
        <v>0</v>
      </c>
      <c r="I14" s="25">
        <f>SUM(I11:I13)</f>
        <v>0</v>
      </c>
      <c r="J14" s="26"/>
      <c r="K14" s="27">
        <f>SUM(K11:K13)</f>
        <v>0</v>
      </c>
      <c r="L14" s="25">
        <f>L9*K14</f>
        <v>0</v>
      </c>
    </row>
    <row r="15" spans="1:12" ht="16.2" thickTop="1" x14ac:dyDescent="0.3">
      <c r="A15" s="22"/>
      <c r="B15" s="28"/>
      <c r="C15" s="26">
        <f>C9+C14</f>
        <v>1.1414</v>
      </c>
      <c r="D15" s="26"/>
      <c r="E15" s="28"/>
      <c r="F15" s="26">
        <f>F9+F14</f>
        <v>1.1414</v>
      </c>
      <c r="G15" s="16"/>
      <c r="H15" s="28"/>
      <c r="I15" s="26">
        <f>I9+I14</f>
        <v>1</v>
      </c>
      <c r="J15" s="26"/>
      <c r="K15" s="28"/>
      <c r="L15" s="26">
        <f>L9+L14</f>
        <v>1</v>
      </c>
    </row>
    <row r="16" spans="1:12" ht="16.2" thickBot="1" x14ac:dyDescent="0.35">
      <c r="A16" s="18" t="s">
        <v>27</v>
      </c>
      <c r="B16" s="38">
        <v>8.3299999999999999E-2</v>
      </c>
      <c r="C16" s="29">
        <f>C15*B16</f>
        <v>9.5078620000000003E-2</v>
      </c>
      <c r="D16" s="26"/>
      <c r="E16" s="38">
        <f>B16</f>
        <v>8.3299999999999999E-2</v>
      </c>
      <c r="F16" s="25">
        <f>F15*E16</f>
        <v>9.5078620000000003E-2</v>
      </c>
      <c r="G16" s="16"/>
      <c r="H16" s="38">
        <v>0</v>
      </c>
      <c r="I16" s="29">
        <f>I15*H16</f>
        <v>0</v>
      </c>
      <c r="J16" s="26"/>
      <c r="K16" s="38">
        <v>0</v>
      </c>
      <c r="L16" s="25">
        <f>L15*K16</f>
        <v>0</v>
      </c>
    </row>
    <row r="17" spans="1:12" ht="16.2" thickTop="1" x14ac:dyDescent="0.3">
      <c r="A17" s="21"/>
      <c r="B17" s="26"/>
      <c r="C17" s="26">
        <f>SUM(C15:C16)</f>
        <v>1.23647862</v>
      </c>
      <c r="D17" s="26"/>
      <c r="E17" s="26"/>
      <c r="F17" s="26">
        <f>SUM(F15:F16)</f>
        <v>1.23647862</v>
      </c>
      <c r="G17" s="16"/>
      <c r="H17" s="26"/>
      <c r="I17" s="26">
        <f>SUM(I15:I16)</f>
        <v>1</v>
      </c>
      <c r="J17" s="26"/>
      <c r="K17" s="26"/>
      <c r="L17" s="26">
        <f>SUM(L15:L16)</f>
        <v>1</v>
      </c>
    </row>
    <row r="18" spans="1:12" x14ac:dyDescent="0.3">
      <c r="A18" s="18" t="s">
        <v>11</v>
      </c>
      <c r="B18" s="16"/>
      <c r="C18" s="16"/>
      <c r="D18" s="16"/>
      <c r="E18" s="16"/>
      <c r="F18" s="16"/>
      <c r="G18" s="16"/>
      <c r="H18" s="16"/>
      <c r="I18" s="16"/>
      <c r="J18" s="16"/>
      <c r="K18" s="16"/>
      <c r="L18" s="16"/>
    </row>
    <row r="19" spans="1:12" x14ac:dyDescent="0.3">
      <c r="A19" s="30" t="s">
        <v>35</v>
      </c>
      <c r="B19" s="38">
        <v>1.5E-3</v>
      </c>
      <c r="C19" s="16">
        <f>B19*C17</f>
        <v>1.8547179300000001E-3</v>
      </c>
      <c r="D19" s="16"/>
      <c r="E19" s="38">
        <f>B19</f>
        <v>1.5E-3</v>
      </c>
      <c r="F19" s="16">
        <f>E19*F17</f>
        <v>1.8547179300000001E-3</v>
      </c>
      <c r="G19" s="16"/>
      <c r="H19" s="38">
        <v>1.5E-3</v>
      </c>
      <c r="I19" s="16">
        <f>H19*I17</f>
        <v>1.5E-3</v>
      </c>
      <c r="J19" s="16"/>
      <c r="K19" s="38">
        <f>H19</f>
        <v>1.5E-3</v>
      </c>
      <c r="L19" s="16">
        <f>K19*L17</f>
        <v>1.5E-3</v>
      </c>
    </row>
    <row r="20" spans="1:12" ht="19.95" customHeight="1" x14ac:dyDescent="0.3">
      <c r="A20" s="30" t="s">
        <v>12</v>
      </c>
      <c r="B20" s="38">
        <v>7.5000000000000002E-4</v>
      </c>
      <c r="C20" s="16">
        <f>B20*C17</f>
        <v>9.2735896500000003E-4</v>
      </c>
      <c r="D20" s="16"/>
      <c r="E20" s="38">
        <v>0</v>
      </c>
      <c r="F20" s="16">
        <f>E20*F17</f>
        <v>0</v>
      </c>
      <c r="G20" s="16"/>
      <c r="H20" s="38">
        <v>0</v>
      </c>
      <c r="I20" s="16">
        <f>H20*I17</f>
        <v>0</v>
      </c>
      <c r="J20" s="16"/>
      <c r="K20" s="38">
        <v>0</v>
      </c>
      <c r="L20" s="16">
        <f>K20*L17</f>
        <v>0</v>
      </c>
    </row>
    <row r="21" spans="1:12" x14ac:dyDescent="0.3">
      <c r="A21" s="30" t="s">
        <v>18</v>
      </c>
      <c r="B21" s="38">
        <v>0</v>
      </c>
      <c r="C21" s="16">
        <f>B21*C17</f>
        <v>0</v>
      </c>
      <c r="D21" s="16"/>
      <c r="E21" s="38">
        <f t="shared" ref="E21:E26" si="0">B21</f>
        <v>0</v>
      </c>
      <c r="F21" s="16">
        <f>E21*F17</f>
        <v>0</v>
      </c>
      <c r="G21" s="16"/>
      <c r="H21" s="38">
        <v>0</v>
      </c>
      <c r="I21" s="16">
        <f>H21*I17</f>
        <v>0</v>
      </c>
      <c r="J21" s="16"/>
      <c r="K21" s="38">
        <f t="shared" ref="K21:K26" si="1">H21</f>
        <v>0</v>
      </c>
      <c r="L21" s="16">
        <f>K21*L17</f>
        <v>0</v>
      </c>
    </row>
    <row r="22" spans="1:12" x14ac:dyDescent="0.3">
      <c r="A22" s="30" t="s">
        <v>30</v>
      </c>
      <c r="B22" s="38">
        <v>7.6399999999999996E-2</v>
      </c>
      <c r="C22" s="16">
        <f>B22*C17</f>
        <v>9.4466966567999994E-2</v>
      </c>
      <c r="D22" s="16"/>
      <c r="E22" s="38">
        <f t="shared" si="0"/>
        <v>7.6399999999999996E-2</v>
      </c>
      <c r="F22" s="16">
        <f>E22*F17</f>
        <v>9.4466966567999994E-2</v>
      </c>
      <c r="G22" s="16"/>
      <c r="H22" s="38">
        <v>7.6399999999999996E-2</v>
      </c>
      <c r="I22" s="16">
        <f>H22*I17</f>
        <v>7.6399999999999996E-2</v>
      </c>
      <c r="J22" s="16"/>
      <c r="K22" s="38">
        <f t="shared" si="1"/>
        <v>7.6399999999999996E-2</v>
      </c>
      <c r="L22" s="16">
        <f>K22*L17</f>
        <v>7.6399999999999996E-2</v>
      </c>
    </row>
    <row r="23" spans="1:12" x14ac:dyDescent="0.3">
      <c r="A23" s="30" t="s">
        <v>32</v>
      </c>
      <c r="B23" s="38">
        <v>0</v>
      </c>
      <c r="C23" s="16">
        <f>B23*C17</f>
        <v>0</v>
      </c>
      <c r="D23" s="16"/>
      <c r="E23" s="38">
        <f t="shared" si="0"/>
        <v>0</v>
      </c>
      <c r="F23" s="16">
        <f>E23*F17</f>
        <v>0</v>
      </c>
      <c r="G23" s="16"/>
      <c r="H23" s="38">
        <v>0</v>
      </c>
      <c r="I23" s="16">
        <f>H23*I17</f>
        <v>0</v>
      </c>
      <c r="J23" s="16"/>
      <c r="K23" s="38">
        <f t="shared" si="1"/>
        <v>0</v>
      </c>
      <c r="L23" s="16">
        <f>K23*L17</f>
        <v>0</v>
      </c>
    </row>
    <row r="24" spans="1:12" x14ac:dyDescent="0.3">
      <c r="A24" s="30" t="s">
        <v>14</v>
      </c>
      <c r="B24" s="38">
        <v>6.6799999999999998E-2</v>
      </c>
      <c r="C24" s="16">
        <f>B24*C17</f>
        <v>8.2596771815999989E-2</v>
      </c>
      <c r="D24" s="26"/>
      <c r="E24" s="38">
        <f t="shared" si="0"/>
        <v>6.6799999999999998E-2</v>
      </c>
      <c r="F24" s="16">
        <f>E24*F17</f>
        <v>8.2596771815999989E-2</v>
      </c>
      <c r="G24" s="16"/>
      <c r="H24" s="38">
        <v>6.6799999999999998E-2</v>
      </c>
      <c r="I24" s="16">
        <f>H24*I17</f>
        <v>6.6799999999999998E-2</v>
      </c>
      <c r="J24" s="26"/>
      <c r="K24" s="38">
        <f t="shared" si="1"/>
        <v>6.6799999999999998E-2</v>
      </c>
      <c r="L24" s="16">
        <f>K24*L17</f>
        <v>6.6799999999999998E-2</v>
      </c>
    </row>
    <row r="25" spans="1:12" x14ac:dyDescent="0.3">
      <c r="A25" s="30" t="s">
        <v>23</v>
      </c>
      <c r="B25" s="38">
        <v>7.6100000000000001E-2</v>
      </c>
      <c r="C25" s="16">
        <f>B25*C17</f>
        <v>9.4096022981999997E-2</v>
      </c>
      <c r="D25" s="26"/>
      <c r="E25" s="38">
        <f t="shared" si="0"/>
        <v>7.6100000000000001E-2</v>
      </c>
      <c r="F25" s="16">
        <f>E25*F17</f>
        <v>9.4096022981999997E-2</v>
      </c>
      <c r="G25" s="16"/>
      <c r="H25" s="38">
        <v>7.6100000000000001E-2</v>
      </c>
      <c r="I25" s="16">
        <f>H25*I17</f>
        <v>7.6100000000000001E-2</v>
      </c>
      <c r="J25" s="26"/>
      <c r="K25" s="38">
        <f t="shared" si="1"/>
        <v>7.6100000000000001E-2</v>
      </c>
      <c r="L25" s="16">
        <f>K25*L17</f>
        <v>7.6100000000000001E-2</v>
      </c>
    </row>
    <row r="26" spans="1:12" x14ac:dyDescent="0.3">
      <c r="A26" s="30" t="s">
        <v>33</v>
      </c>
      <c r="B26" s="38">
        <v>0</v>
      </c>
      <c r="C26" s="16">
        <f>B26*C17</f>
        <v>0</v>
      </c>
      <c r="D26" s="26"/>
      <c r="E26" s="38">
        <f t="shared" si="0"/>
        <v>0</v>
      </c>
      <c r="F26" s="16">
        <f>E26*F17</f>
        <v>0</v>
      </c>
      <c r="G26" s="16"/>
      <c r="H26" s="38">
        <v>0</v>
      </c>
      <c r="I26" s="16">
        <f>H26*I17</f>
        <v>0</v>
      </c>
      <c r="J26" s="26"/>
      <c r="K26" s="38">
        <f t="shared" si="1"/>
        <v>0</v>
      </c>
      <c r="L26" s="16">
        <f>K26*L17</f>
        <v>0</v>
      </c>
    </row>
    <row r="27" spans="1:12" x14ac:dyDescent="0.3">
      <c r="A27" s="30" t="s">
        <v>29</v>
      </c>
      <c r="B27" s="38">
        <v>0</v>
      </c>
      <c r="C27" s="16">
        <f>B27*C17</f>
        <v>0</v>
      </c>
      <c r="D27" s="26"/>
      <c r="E27" s="38">
        <v>0</v>
      </c>
      <c r="F27" s="16">
        <f>E27*F17</f>
        <v>0</v>
      </c>
      <c r="G27" s="16"/>
      <c r="H27" s="38">
        <v>0</v>
      </c>
      <c r="I27" s="16">
        <f>H27*I17</f>
        <v>0</v>
      </c>
      <c r="J27" s="26"/>
      <c r="K27" s="38">
        <v>0</v>
      </c>
      <c r="L27" s="16">
        <f>K27*L17</f>
        <v>0</v>
      </c>
    </row>
    <row r="28" spans="1:12" x14ac:dyDescent="0.3">
      <c r="A28" s="30" t="s">
        <v>16</v>
      </c>
      <c r="B28" s="38">
        <v>1.0200000000000001E-2</v>
      </c>
      <c r="C28" s="31">
        <f>B28*C17</f>
        <v>1.2612081924E-2</v>
      </c>
      <c r="D28" s="26"/>
      <c r="E28" s="38">
        <v>0</v>
      </c>
      <c r="F28" s="16">
        <f>E28*F17</f>
        <v>0</v>
      </c>
      <c r="G28" s="16"/>
      <c r="H28" s="38">
        <v>0</v>
      </c>
      <c r="I28" s="31">
        <f>H28*I17</f>
        <v>0</v>
      </c>
      <c r="J28" s="26"/>
      <c r="K28" s="38">
        <v>0</v>
      </c>
      <c r="L28" s="16">
        <f>K28*L17</f>
        <v>0</v>
      </c>
    </row>
    <row r="29" spans="1:12" ht="16.2" thickBot="1" x14ac:dyDescent="0.35">
      <c r="A29" s="22"/>
      <c r="B29" s="26">
        <f>SUM(B19:B28)</f>
        <v>0.23175000000000001</v>
      </c>
      <c r="C29" s="32">
        <f>C17*B29</f>
        <v>0.28655392018500003</v>
      </c>
      <c r="D29" s="26"/>
      <c r="E29" s="26">
        <f>SUM(E19:E28)</f>
        <v>0.2208</v>
      </c>
      <c r="F29" s="25">
        <f>F17*E29</f>
        <v>0.27301447929599998</v>
      </c>
      <c r="G29" s="16"/>
      <c r="H29" s="26">
        <f>SUM(H19:H28)</f>
        <v>0.2208</v>
      </c>
      <c r="I29" s="32">
        <f>I17*H29</f>
        <v>0.2208</v>
      </c>
      <c r="J29" s="26"/>
      <c r="K29" s="26">
        <f>SUM(K19:K28)</f>
        <v>0.2208</v>
      </c>
      <c r="L29" s="25">
        <f>L17*K29</f>
        <v>0.2208</v>
      </c>
    </row>
    <row r="30" spans="1:12" ht="16.2" thickTop="1" x14ac:dyDescent="0.3">
      <c r="A30" s="22"/>
      <c r="B30" s="16"/>
      <c r="C30" s="26">
        <f>C17+C29</f>
        <v>1.523032540185</v>
      </c>
      <c r="D30" s="26"/>
      <c r="E30" s="16"/>
      <c r="F30" s="26">
        <f>F17+F29</f>
        <v>1.5094930992959998</v>
      </c>
      <c r="G30" s="16"/>
      <c r="H30" s="16"/>
      <c r="I30" s="26">
        <f>I17+I29</f>
        <v>1.2208000000000001</v>
      </c>
      <c r="J30" s="26"/>
      <c r="K30" s="16"/>
      <c r="L30" s="26">
        <f>L17+L29</f>
        <v>1.2208000000000001</v>
      </c>
    </row>
    <row r="31" spans="1:12" x14ac:dyDescent="0.3">
      <c r="A31" s="18" t="s">
        <v>17</v>
      </c>
      <c r="B31" s="16"/>
      <c r="C31" s="16"/>
      <c r="D31" s="16"/>
      <c r="E31" s="16"/>
      <c r="F31" s="16"/>
      <c r="G31" s="16"/>
      <c r="H31" s="16"/>
      <c r="I31" s="16"/>
      <c r="J31" s="16"/>
      <c r="K31" s="16"/>
      <c r="L31" s="16"/>
    </row>
    <row r="32" spans="1:12" x14ac:dyDescent="0.3">
      <c r="A32" s="44" t="s">
        <v>19</v>
      </c>
      <c r="B32" s="38">
        <v>0</v>
      </c>
      <c r="C32" s="16">
        <f>B32*C30</f>
        <v>0</v>
      </c>
      <c r="D32" s="16"/>
      <c r="E32" s="38">
        <v>0</v>
      </c>
      <c r="F32" s="16">
        <f>E32*F30</f>
        <v>0</v>
      </c>
      <c r="G32" s="16"/>
      <c r="H32" s="38">
        <v>0</v>
      </c>
      <c r="I32" s="16">
        <f>H32*I30</f>
        <v>0</v>
      </c>
      <c r="J32" s="16"/>
      <c r="K32" s="38">
        <v>0</v>
      </c>
      <c r="L32" s="16">
        <f>K32*L30</f>
        <v>0</v>
      </c>
    </row>
    <row r="33" spans="1:12" x14ac:dyDescent="0.3">
      <c r="A33" s="44" t="s">
        <v>19</v>
      </c>
      <c r="B33" s="38">
        <v>0</v>
      </c>
      <c r="C33" s="16">
        <f>B33*C30</f>
        <v>0</v>
      </c>
      <c r="D33" s="16"/>
      <c r="E33" s="38">
        <v>0</v>
      </c>
      <c r="F33" s="16">
        <f>E33*F30</f>
        <v>0</v>
      </c>
      <c r="G33" s="16"/>
      <c r="H33" s="38">
        <v>0</v>
      </c>
      <c r="I33" s="16">
        <v>0.04</v>
      </c>
      <c r="J33" s="16"/>
      <c r="K33" s="38">
        <v>0</v>
      </c>
      <c r="L33" s="16">
        <f>K33*L30</f>
        <v>0</v>
      </c>
    </row>
    <row r="34" spans="1:12" ht="16.2" thickBot="1" x14ac:dyDescent="0.35">
      <c r="A34" s="44" t="s">
        <v>19</v>
      </c>
      <c r="B34" s="39">
        <v>0</v>
      </c>
      <c r="C34" s="31">
        <f>B34*C30</f>
        <v>0</v>
      </c>
      <c r="D34" s="16"/>
      <c r="E34" s="39">
        <v>0</v>
      </c>
      <c r="F34" s="31">
        <f>E34*F30</f>
        <v>0</v>
      </c>
      <c r="G34" s="16"/>
      <c r="H34" s="38">
        <v>0</v>
      </c>
      <c r="I34" s="31">
        <f>H34*I30</f>
        <v>0</v>
      </c>
      <c r="J34" s="16"/>
      <c r="K34" s="39">
        <v>0</v>
      </c>
      <c r="L34" s="31">
        <f>K34*L30</f>
        <v>0</v>
      </c>
    </row>
    <row r="35" spans="1:12" ht="16.8" thickTop="1" thickBot="1" x14ac:dyDescent="0.35">
      <c r="A35" s="22"/>
      <c r="B35" s="26">
        <f>SUM(B32:B34)</f>
        <v>0</v>
      </c>
      <c r="C35" s="32">
        <f>C30*B35</f>
        <v>0</v>
      </c>
      <c r="D35" s="16"/>
      <c r="E35" s="26">
        <f>SUM(E32:E34)</f>
        <v>0</v>
      </c>
      <c r="F35" s="25">
        <f>F30*E35</f>
        <v>0</v>
      </c>
      <c r="G35" s="16"/>
      <c r="H35" s="26">
        <f>SUM(H32:H34)</f>
        <v>0</v>
      </c>
      <c r="I35" s="32">
        <f>I30*H35</f>
        <v>0</v>
      </c>
      <c r="J35" s="16"/>
      <c r="K35" s="26">
        <f>SUM(K32:K34)</f>
        <v>0</v>
      </c>
      <c r="L35" s="25">
        <f>L30*K35</f>
        <v>0</v>
      </c>
    </row>
    <row r="36" spans="1:12" ht="16.2" thickTop="1" x14ac:dyDescent="0.3">
      <c r="A36" s="33" t="s">
        <v>50</v>
      </c>
      <c r="B36" s="16"/>
      <c r="C36" s="41">
        <f>C30+C35</f>
        <v>1.523032540185</v>
      </c>
      <c r="D36" s="35"/>
      <c r="E36" s="35"/>
      <c r="F36" s="34">
        <f>F30+F35</f>
        <v>1.5094930992959998</v>
      </c>
      <c r="G36" s="35"/>
      <c r="H36" s="16"/>
      <c r="I36" s="34">
        <f>I30+I35</f>
        <v>1.2208000000000001</v>
      </c>
      <c r="J36" s="35"/>
      <c r="K36" s="35"/>
      <c r="L36" s="34">
        <f>L30+L35</f>
        <v>1.2208000000000001</v>
      </c>
    </row>
    <row r="37" spans="1:12" x14ac:dyDescent="0.3">
      <c r="A37" s="36"/>
    </row>
    <row r="38" spans="1:12" x14ac:dyDescent="0.3">
      <c r="A38" s="37" t="s">
        <v>20</v>
      </c>
    </row>
    <row r="39" spans="1:12" ht="50.25" customHeight="1" x14ac:dyDescent="0.3">
      <c r="A39" s="86" t="s">
        <v>68</v>
      </c>
      <c r="B39" s="87"/>
      <c r="C39" s="87"/>
      <c r="D39" s="87"/>
      <c r="E39" s="87"/>
      <c r="F39" s="87"/>
      <c r="G39" s="87"/>
      <c r="H39" s="87"/>
      <c r="I39" s="87"/>
      <c r="J39" s="87"/>
      <c r="K39" s="87"/>
      <c r="L39" s="87"/>
    </row>
    <row r="40" spans="1:12" ht="50.25" customHeight="1" x14ac:dyDescent="0.3">
      <c r="A40" s="86" t="s">
        <v>67</v>
      </c>
      <c r="B40" s="87"/>
      <c r="C40" s="87"/>
      <c r="D40" s="87"/>
      <c r="E40" s="87"/>
      <c r="F40" s="87"/>
      <c r="G40" s="87"/>
      <c r="H40" s="87"/>
      <c r="I40" s="87"/>
      <c r="J40" s="87"/>
      <c r="K40" s="87"/>
      <c r="L40" s="87"/>
    </row>
    <row r="41" spans="1:12" x14ac:dyDescent="0.3">
      <c r="A41" s="86"/>
      <c r="B41" s="87"/>
      <c r="C41" s="87"/>
      <c r="D41" s="87"/>
      <c r="E41" s="87"/>
      <c r="F41" s="87"/>
      <c r="G41" s="87"/>
      <c r="H41" s="87"/>
      <c r="I41" s="87"/>
      <c r="J41" s="87"/>
      <c r="K41" s="87"/>
      <c r="L41" s="87"/>
    </row>
  </sheetData>
  <sheetProtection algorithmName="SHA-512" hashValue="NdVK/qWoLJ3IpTrHhh03yr4n9WQiIVHdBRh/4ZGDw8ngwG6tCaJMZW7Ou4dLaCtxC9tyHL2iQyDC5hhKRCpe2w==" saltValue="/4NAWI9C5ZCevOI5d3RooA==" spinCount="100000" sheet="1" objects="1" scenarios="1"/>
  <mergeCells count="10">
    <mergeCell ref="A40:L40"/>
    <mergeCell ref="A41:L41"/>
    <mergeCell ref="A39:L39"/>
    <mergeCell ref="B1:L1"/>
    <mergeCell ref="B2:F2"/>
    <mergeCell ref="H2:L2"/>
    <mergeCell ref="B4:C5"/>
    <mergeCell ref="E4:F5"/>
    <mergeCell ref="H4:I5"/>
    <mergeCell ref="K4:L5"/>
  </mergeCells>
  <phoneticPr fontId="27" type="noConversion"/>
  <conditionalFormatting sqref="B8 B32:B33 E32:E33 B19 E19:E28">
    <cfRule type="cellIs" dxfId="59" priority="71" operator="greaterThan">
      <formula>0</formula>
    </cfRule>
  </conditionalFormatting>
  <conditionalFormatting sqref="B34">
    <cfRule type="cellIs" dxfId="58" priority="65" operator="greaterThan">
      <formula>0</formula>
    </cfRule>
  </conditionalFormatting>
  <conditionalFormatting sqref="E8">
    <cfRule type="cellIs" dxfId="57" priority="64" operator="greaterThan">
      <formula>0</formula>
    </cfRule>
  </conditionalFormatting>
  <conditionalFormatting sqref="E34">
    <cfRule type="cellIs" dxfId="56" priority="59" operator="greaterThan">
      <formula>0</formula>
    </cfRule>
  </conditionalFormatting>
  <conditionalFormatting sqref="B16">
    <cfRule type="cellIs" dxfId="55" priority="37" operator="greaterThan">
      <formula>0</formula>
    </cfRule>
  </conditionalFormatting>
  <conditionalFormatting sqref="E16">
    <cfRule type="cellIs" dxfId="54" priority="36" operator="greaterThan">
      <formula>0</formula>
    </cfRule>
  </conditionalFormatting>
  <conditionalFormatting sqref="E11:E12">
    <cfRule type="cellIs" dxfId="53" priority="26" operator="greaterThan">
      <formula>0</formula>
    </cfRule>
  </conditionalFormatting>
  <conditionalFormatting sqref="E13">
    <cfRule type="cellIs" dxfId="52" priority="25" operator="greaterThan">
      <formula>0</formula>
    </cfRule>
  </conditionalFormatting>
  <conditionalFormatting sqref="B11:B12">
    <cfRule type="cellIs" dxfId="51" priority="17" operator="greaterThan">
      <formula>0</formula>
    </cfRule>
  </conditionalFormatting>
  <conditionalFormatting sqref="B13">
    <cfRule type="cellIs" dxfId="50" priority="16" operator="greaterThan">
      <formula>0</formula>
    </cfRule>
  </conditionalFormatting>
  <conditionalFormatting sqref="B20:B28">
    <cfRule type="cellIs" dxfId="49" priority="15" operator="greaterThan">
      <formula>0</formula>
    </cfRule>
  </conditionalFormatting>
  <conditionalFormatting sqref="H8 H32 K19:K28 H19:H28">
    <cfRule type="cellIs" dxfId="48" priority="14" operator="greaterThan">
      <formula>0</formula>
    </cfRule>
  </conditionalFormatting>
  <conditionalFormatting sqref="K8">
    <cfRule type="cellIs" dxfId="47" priority="12" operator="greaterThan">
      <formula>0</formula>
    </cfRule>
  </conditionalFormatting>
  <conditionalFormatting sqref="K34">
    <cfRule type="cellIs" dxfId="46" priority="11" operator="greaterThan">
      <formula>0</formula>
    </cfRule>
  </conditionalFormatting>
  <conditionalFormatting sqref="H11:H12">
    <cfRule type="cellIs" dxfId="45" priority="10" operator="greaterThan">
      <formula>0</formula>
    </cfRule>
  </conditionalFormatting>
  <conditionalFormatting sqref="H13">
    <cfRule type="cellIs" dxfId="44" priority="9" operator="greaterThan">
      <formula>0</formula>
    </cfRule>
  </conditionalFormatting>
  <conditionalFormatting sqref="K11">
    <cfRule type="cellIs" dxfId="43" priority="8" operator="greaterThan">
      <formula>0</formula>
    </cfRule>
  </conditionalFormatting>
  <conditionalFormatting sqref="K13">
    <cfRule type="cellIs" dxfId="42" priority="7" operator="greaterThan">
      <formula>0</formula>
    </cfRule>
  </conditionalFormatting>
  <conditionalFormatting sqref="H16">
    <cfRule type="cellIs" dxfId="41" priority="6" operator="greaterThan">
      <formula>0</formula>
    </cfRule>
  </conditionalFormatting>
  <conditionalFormatting sqref="K16">
    <cfRule type="cellIs" dxfId="40" priority="5" operator="greaterThan">
      <formula>0</formula>
    </cfRule>
  </conditionalFormatting>
  <conditionalFormatting sqref="K12">
    <cfRule type="cellIs" dxfId="39" priority="4" operator="greaterThan">
      <formula>0</formula>
    </cfRule>
  </conditionalFormatting>
  <conditionalFormatting sqref="H33:H34">
    <cfRule type="cellIs" dxfId="38" priority="3" operator="greaterThan">
      <formula>0</formula>
    </cfRule>
  </conditionalFormatting>
  <conditionalFormatting sqref="K32">
    <cfRule type="cellIs" dxfId="37" priority="2" operator="greaterThan">
      <formula>0</formula>
    </cfRule>
  </conditionalFormatting>
  <conditionalFormatting sqref="K33">
    <cfRule type="cellIs" dxfId="36" priority="1" operator="greaterThan">
      <formula>0</formula>
    </cfRule>
  </conditionalFormatting>
  <pageMargins left="0.70866141732283472" right="0.70866141732283472" top="0.99802083333333336" bottom="0.74803149606299213" header="0.31496062992125984" footer="0.31496062992125984"/>
  <pageSetup paperSize="9" scale="62" orientation="landscape" horizontalDpi="4294967293" r:id="rId1"/>
  <headerFooter>
    <oddHeader>&amp;L&amp;G&amp;R&amp;G</oddHeader>
    <oddFooter>&amp;L&amp;A&amp;CEuropese Openbare Aanbesteding Uitzendkrachten -  2023&amp;R© Nova Vista Human Capital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view="pageLayout" topLeftCell="A4" zoomScaleNormal="100" workbookViewId="0">
      <selection activeCell="C10" sqref="C10"/>
    </sheetView>
  </sheetViews>
  <sheetFormatPr defaultColWidth="10.77734375" defaultRowHeight="15.6" x14ac:dyDescent="0.3"/>
  <cols>
    <col min="1" max="1" width="49.5546875" style="11" customWidth="1"/>
    <col min="2" max="2" width="10.77734375" style="11"/>
    <col min="3" max="3" width="11.21875" style="11" bestFit="1" customWidth="1"/>
    <col min="4" max="8" width="10.77734375" style="11"/>
    <col min="9" max="9" width="11.21875" style="11" bestFit="1" customWidth="1"/>
    <col min="10" max="16384" width="10.77734375" style="11"/>
  </cols>
  <sheetData>
    <row r="1" spans="1:12" s="10" customFormat="1" x14ac:dyDescent="0.3">
      <c r="A1" s="9" t="s">
        <v>0</v>
      </c>
      <c r="B1" s="96"/>
      <c r="C1" s="97"/>
      <c r="D1" s="97"/>
      <c r="E1" s="97"/>
      <c r="F1" s="97"/>
      <c r="G1" s="97"/>
      <c r="H1" s="98"/>
      <c r="I1" s="98"/>
      <c r="J1" s="98"/>
      <c r="K1" s="98"/>
      <c r="L1" s="98"/>
    </row>
    <row r="2" spans="1:12" x14ac:dyDescent="0.3">
      <c r="B2" s="91" t="s">
        <v>22</v>
      </c>
      <c r="C2" s="91"/>
      <c r="D2" s="91"/>
      <c r="E2" s="91"/>
      <c r="F2" s="91"/>
      <c r="H2" s="91" t="s">
        <v>22</v>
      </c>
      <c r="I2" s="91"/>
      <c r="J2" s="91"/>
      <c r="K2" s="91"/>
      <c r="L2" s="91"/>
    </row>
    <row r="3" spans="1:12" x14ac:dyDescent="0.3">
      <c r="A3" s="12"/>
      <c r="B3" s="13"/>
      <c r="C3" s="13"/>
      <c r="D3" s="14"/>
      <c r="E3" s="13"/>
      <c r="F3" s="13"/>
      <c r="G3" s="15"/>
      <c r="H3" s="13"/>
      <c r="I3" s="13"/>
      <c r="J3" s="14"/>
      <c r="K3" s="13"/>
      <c r="L3" s="13"/>
    </row>
    <row r="4" spans="1:12" ht="22.95" customHeight="1" x14ac:dyDescent="0.3">
      <c r="B4" s="92" t="s">
        <v>45</v>
      </c>
      <c r="C4" s="93"/>
      <c r="E4" s="92" t="s">
        <v>52</v>
      </c>
      <c r="F4" s="93"/>
      <c r="G4" s="16"/>
      <c r="H4" s="92" t="s">
        <v>48</v>
      </c>
      <c r="I4" s="93"/>
      <c r="K4" s="92" t="s">
        <v>53</v>
      </c>
      <c r="L4" s="93"/>
    </row>
    <row r="5" spans="1:12" ht="24.6" customHeight="1" x14ac:dyDescent="0.3">
      <c r="B5" s="94"/>
      <c r="C5" s="95"/>
      <c r="D5" s="17"/>
      <c r="E5" s="94"/>
      <c r="F5" s="95"/>
      <c r="G5" s="16"/>
      <c r="H5" s="94"/>
      <c r="I5" s="95"/>
      <c r="J5" s="17"/>
      <c r="K5" s="94"/>
      <c r="L5" s="95"/>
    </row>
    <row r="6" spans="1:12" x14ac:dyDescent="0.3">
      <c r="A6" s="18" t="s">
        <v>4</v>
      </c>
      <c r="B6" s="19"/>
      <c r="C6" s="20"/>
      <c r="D6" s="21"/>
      <c r="E6" s="19"/>
      <c r="F6" s="20"/>
      <c r="G6" s="16"/>
      <c r="H6" s="19"/>
      <c r="I6" s="20"/>
      <c r="J6" s="21"/>
      <c r="K6" s="19"/>
      <c r="L6" s="20"/>
    </row>
    <row r="7" spans="1:12" x14ac:dyDescent="0.3">
      <c r="A7" s="22" t="s">
        <v>5</v>
      </c>
      <c r="B7" s="40">
        <v>1</v>
      </c>
      <c r="C7" s="23">
        <f>B7</f>
        <v>1</v>
      </c>
      <c r="D7" s="23"/>
      <c r="E7" s="40">
        <v>1</v>
      </c>
      <c r="F7" s="23">
        <f>E7</f>
        <v>1</v>
      </c>
      <c r="G7" s="16"/>
      <c r="H7" s="40">
        <v>1</v>
      </c>
      <c r="I7" s="23">
        <f>H7</f>
        <v>1</v>
      </c>
      <c r="J7" s="23"/>
      <c r="K7" s="40">
        <v>1</v>
      </c>
      <c r="L7" s="23">
        <f>K7</f>
        <v>1</v>
      </c>
    </row>
    <row r="8" spans="1:12" ht="16.2" thickBot="1" x14ac:dyDescent="0.35">
      <c r="A8" s="22" t="s">
        <v>6</v>
      </c>
      <c r="B8" s="38">
        <v>0</v>
      </c>
      <c r="C8" s="25">
        <f>B8</f>
        <v>0</v>
      </c>
      <c r="D8" s="16"/>
      <c r="E8" s="38">
        <v>0</v>
      </c>
      <c r="F8" s="25">
        <f>E8</f>
        <v>0</v>
      </c>
      <c r="G8" s="16"/>
      <c r="H8" s="38">
        <v>0</v>
      </c>
      <c r="I8" s="25">
        <f>H8</f>
        <v>0</v>
      </c>
      <c r="J8" s="16"/>
      <c r="K8" s="38">
        <v>0</v>
      </c>
      <c r="L8" s="25">
        <f>K8</f>
        <v>0</v>
      </c>
    </row>
    <row r="9" spans="1:12" ht="16.2" thickTop="1" x14ac:dyDescent="0.3">
      <c r="A9" s="22"/>
      <c r="B9" s="24"/>
      <c r="C9" s="26">
        <f>SUM(C7:C8)</f>
        <v>1</v>
      </c>
      <c r="D9" s="16"/>
      <c r="E9" s="24"/>
      <c r="F9" s="26">
        <f>SUM(F7:F8)</f>
        <v>1</v>
      </c>
      <c r="G9" s="16"/>
      <c r="H9" s="24"/>
      <c r="I9" s="26">
        <f>SUM(I7:I8)</f>
        <v>1</v>
      </c>
      <c r="J9" s="16"/>
      <c r="K9" s="24"/>
      <c r="L9" s="26">
        <f>SUM(L7:L8)</f>
        <v>1</v>
      </c>
    </row>
    <row r="10" spans="1:12" x14ac:dyDescent="0.3">
      <c r="A10" s="18" t="s">
        <v>7</v>
      </c>
      <c r="B10" s="24"/>
      <c r="C10" s="16"/>
      <c r="D10" s="16"/>
      <c r="E10" s="24"/>
      <c r="F10" s="16"/>
      <c r="G10" s="16"/>
      <c r="H10" s="24"/>
      <c r="I10" s="16"/>
      <c r="J10" s="16"/>
      <c r="K10" s="24"/>
      <c r="L10" s="16"/>
    </row>
    <row r="11" spans="1:12" x14ac:dyDescent="0.3">
      <c r="A11" s="22" t="s">
        <v>8</v>
      </c>
      <c r="B11" s="38">
        <v>2.6200000000000001E-2</v>
      </c>
      <c r="C11" s="16">
        <f>B11*C9</f>
        <v>2.6200000000000001E-2</v>
      </c>
      <c r="D11" s="16"/>
      <c r="E11" s="38">
        <f>B11</f>
        <v>2.6200000000000001E-2</v>
      </c>
      <c r="F11" s="16">
        <f>E11*F9</f>
        <v>2.6200000000000001E-2</v>
      </c>
      <c r="G11" s="16"/>
      <c r="H11" s="38">
        <v>0</v>
      </c>
      <c r="I11" s="16">
        <f>H11*I9</f>
        <v>0</v>
      </c>
      <c r="J11" s="16"/>
      <c r="K11" s="38">
        <v>0</v>
      </c>
      <c r="L11" s="16">
        <f>K11*L9</f>
        <v>0</v>
      </c>
    </row>
    <row r="12" spans="1:12" x14ac:dyDescent="0.3">
      <c r="A12" s="22" t="s">
        <v>9</v>
      </c>
      <c r="B12" s="38">
        <v>0.10920000000000001</v>
      </c>
      <c r="C12" s="16">
        <f>B12*C9</f>
        <v>0.10920000000000001</v>
      </c>
      <c r="D12" s="26"/>
      <c r="E12" s="38">
        <f>B12</f>
        <v>0.10920000000000001</v>
      </c>
      <c r="F12" s="16">
        <f>E12*F9</f>
        <v>0.10920000000000001</v>
      </c>
      <c r="G12" s="16"/>
      <c r="H12" s="38">
        <v>0</v>
      </c>
      <c r="I12" s="16">
        <f>H12*I9</f>
        <v>0</v>
      </c>
      <c r="J12" s="26"/>
      <c r="K12" s="38">
        <v>0</v>
      </c>
      <c r="L12" s="16">
        <f>K12*L9</f>
        <v>0</v>
      </c>
    </row>
    <row r="13" spans="1:12" ht="16.2" thickBot="1" x14ac:dyDescent="0.35">
      <c r="A13" s="22" t="s">
        <v>10</v>
      </c>
      <c r="B13" s="39">
        <v>6.0000000000000001E-3</v>
      </c>
      <c r="C13" s="16">
        <f>B13*C9</f>
        <v>6.0000000000000001E-3</v>
      </c>
      <c r="D13" s="26"/>
      <c r="E13" s="39">
        <f>B13</f>
        <v>6.0000000000000001E-3</v>
      </c>
      <c r="F13" s="16">
        <f>E13*F9</f>
        <v>6.0000000000000001E-3</v>
      </c>
      <c r="G13" s="16"/>
      <c r="H13" s="39">
        <v>0</v>
      </c>
      <c r="I13" s="16">
        <f>H13*I9</f>
        <v>0</v>
      </c>
      <c r="J13" s="26"/>
      <c r="K13" s="39">
        <v>0</v>
      </c>
      <c r="L13" s="16">
        <f>K13*L9</f>
        <v>0</v>
      </c>
    </row>
    <row r="14" spans="1:12" ht="16.8" thickTop="1" thickBot="1" x14ac:dyDescent="0.35">
      <c r="A14" s="22"/>
      <c r="B14" s="27">
        <f>SUM(B11:B13)</f>
        <v>0.14140000000000003</v>
      </c>
      <c r="C14" s="25">
        <f>SUM(C11:C13)</f>
        <v>0.14140000000000003</v>
      </c>
      <c r="D14" s="26"/>
      <c r="E14" s="27">
        <f>SUM(E11:E13)</f>
        <v>0.14140000000000003</v>
      </c>
      <c r="F14" s="25">
        <f>F9*E14</f>
        <v>0.14140000000000003</v>
      </c>
      <c r="G14" s="16"/>
      <c r="H14" s="27">
        <f>SUM(H11:H13)</f>
        <v>0</v>
      </c>
      <c r="I14" s="25">
        <f>SUM(I11:I13)</f>
        <v>0</v>
      </c>
      <c r="J14" s="26"/>
      <c r="K14" s="27">
        <f>SUM(K11:K13)</f>
        <v>0</v>
      </c>
      <c r="L14" s="25">
        <f>L9*K14</f>
        <v>0</v>
      </c>
    </row>
    <row r="15" spans="1:12" ht="16.2" thickTop="1" x14ac:dyDescent="0.3">
      <c r="A15" s="22"/>
      <c r="B15" s="28"/>
      <c r="C15" s="26">
        <f>C9+C14</f>
        <v>1.1414</v>
      </c>
      <c r="D15" s="26"/>
      <c r="E15" s="28"/>
      <c r="F15" s="26">
        <f>F9+F14</f>
        <v>1.1414</v>
      </c>
      <c r="G15" s="16"/>
      <c r="H15" s="28"/>
      <c r="I15" s="26">
        <f>I9+I14</f>
        <v>1</v>
      </c>
      <c r="J15" s="26"/>
      <c r="K15" s="28"/>
      <c r="L15" s="26">
        <f>L9+L14</f>
        <v>1</v>
      </c>
    </row>
    <row r="16" spans="1:12" ht="16.2" thickBot="1" x14ac:dyDescent="0.35">
      <c r="A16" s="18" t="s">
        <v>27</v>
      </c>
      <c r="B16" s="38">
        <v>8.3299999999999999E-2</v>
      </c>
      <c r="C16" s="29">
        <f>C15*B16</f>
        <v>9.5078620000000003E-2</v>
      </c>
      <c r="D16" s="26"/>
      <c r="E16" s="38">
        <f>B16</f>
        <v>8.3299999999999999E-2</v>
      </c>
      <c r="F16" s="25">
        <f>F15*E16</f>
        <v>9.5078620000000003E-2</v>
      </c>
      <c r="G16" s="16"/>
      <c r="H16" s="38">
        <v>0</v>
      </c>
      <c r="I16" s="29">
        <f>I15*H16</f>
        <v>0</v>
      </c>
      <c r="J16" s="26"/>
      <c r="K16" s="38">
        <v>0</v>
      </c>
      <c r="L16" s="25">
        <f>L15*K16</f>
        <v>0</v>
      </c>
    </row>
    <row r="17" spans="1:12" ht="16.2" thickTop="1" x14ac:dyDescent="0.3">
      <c r="A17" s="21"/>
      <c r="B17" s="26"/>
      <c r="C17" s="26">
        <f>SUM(C15:C16)</f>
        <v>1.23647862</v>
      </c>
      <c r="D17" s="26"/>
      <c r="E17" s="26"/>
      <c r="F17" s="26">
        <f>SUM(F15:F16)</f>
        <v>1.23647862</v>
      </c>
      <c r="G17" s="16"/>
      <c r="H17" s="26"/>
      <c r="I17" s="26">
        <f>SUM(I15:I16)</f>
        <v>1</v>
      </c>
      <c r="J17" s="26"/>
      <c r="K17" s="26"/>
      <c r="L17" s="26">
        <f>SUM(L15:L16)</f>
        <v>1</v>
      </c>
    </row>
    <row r="18" spans="1:12" x14ac:dyDescent="0.3">
      <c r="A18" s="18" t="s">
        <v>11</v>
      </c>
      <c r="B18" s="16"/>
      <c r="C18" s="16"/>
      <c r="D18" s="16"/>
      <c r="E18" s="16"/>
      <c r="F18" s="16"/>
      <c r="G18" s="16"/>
      <c r="H18" s="16"/>
      <c r="I18" s="16"/>
      <c r="J18" s="16"/>
      <c r="K18" s="16"/>
      <c r="L18" s="16"/>
    </row>
    <row r="19" spans="1:12" x14ac:dyDescent="0.3">
      <c r="A19" s="30" t="s">
        <v>35</v>
      </c>
      <c r="B19" s="38">
        <v>0</v>
      </c>
      <c r="C19" s="16">
        <f>B19*C17</f>
        <v>0</v>
      </c>
      <c r="D19" s="16"/>
      <c r="E19" s="38">
        <f>B19</f>
        <v>0</v>
      </c>
      <c r="F19" s="16">
        <f>E19*F17</f>
        <v>0</v>
      </c>
      <c r="G19" s="16"/>
      <c r="H19" s="38">
        <v>0</v>
      </c>
      <c r="I19" s="16">
        <f>H19*I17</f>
        <v>0</v>
      </c>
      <c r="J19" s="16"/>
      <c r="K19" s="38">
        <f>H19</f>
        <v>0</v>
      </c>
      <c r="L19" s="16">
        <f>K19*L17</f>
        <v>0</v>
      </c>
    </row>
    <row r="20" spans="1:12" ht="19.95" customHeight="1" x14ac:dyDescent="0.3">
      <c r="A20" s="30" t="s">
        <v>12</v>
      </c>
      <c r="B20" s="38">
        <v>7.5000000000000002E-4</v>
      </c>
      <c r="C20" s="16">
        <f>B20*C17</f>
        <v>9.2735896500000003E-4</v>
      </c>
      <c r="D20" s="16"/>
      <c r="E20" s="38">
        <v>0</v>
      </c>
      <c r="F20" s="16">
        <f>E20*F17</f>
        <v>0</v>
      </c>
      <c r="G20" s="16"/>
      <c r="H20" s="38">
        <v>0</v>
      </c>
      <c r="I20" s="16">
        <f>H20*I17</f>
        <v>0</v>
      </c>
      <c r="J20" s="16"/>
      <c r="K20" s="38">
        <v>0</v>
      </c>
      <c r="L20" s="16">
        <f>K20*L17</f>
        <v>0</v>
      </c>
    </row>
    <row r="21" spans="1:12" x14ac:dyDescent="0.3">
      <c r="A21" s="30" t="s">
        <v>18</v>
      </c>
      <c r="B21" s="38">
        <v>0</v>
      </c>
      <c r="C21" s="16">
        <f>B21*C17</f>
        <v>0</v>
      </c>
      <c r="D21" s="16"/>
      <c r="E21" s="38">
        <v>0</v>
      </c>
      <c r="F21" s="16">
        <f>E21*F17</f>
        <v>0</v>
      </c>
      <c r="G21" s="16"/>
      <c r="H21" s="38">
        <v>0</v>
      </c>
      <c r="I21" s="16">
        <f>H21*I17</f>
        <v>0</v>
      </c>
      <c r="J21" s="16"/>
      <c r="K21" s="38">
        <f t="shared" ref="K21:K26" si="0">H21</f>
        <v>0</v>
      </c>
      <c r="L21" s="16">
        <f>K21*L17</f>
        <v>0</v>
      </c>
    </row>
    <row r="22" spans="1:12" x14ac:dyDescent="0.3">
      <c r="A22" s="30" t="s">
        <v>13</v>
      </c>
      <c r="B22" s="38">
        <v>0</v>
      </c>
      <c r="C22" s="16">
        <f>B22*C17</f>
        <v>0</v>
      </c>
      <c r="D22" s="16"/>
      <c r="E22" s="38">
        <v>0</v>
      </c>
      <c r="F22" s="16">
        <f>E22*F17</f>
        <v>0</v>
      </c>
      <c r="G22" s="16"/>
      <c r="H22" s="38">
        <v>0</v>
      </c>
      <c r="I22" s="16">
        <f>H22*I17</f>
        <v>0</v>
      </c>
      <c r="J22" s="16"/>
      <c r="K22" s="38">
        <f t="shared" si="0"/>
        <v>0</v>
      </c>
      <c r="L22" s="16">
        <f>K22*L17</f>
        <v>0</v>
      </c>
    </row>
    <row r="23" spans="1:12" x14ac:dyDescent="0.3">
      <c r="A23" s="30" t="s">
        <v>32</v>
      </c>
      <c r="B23" s="38">
        <v>0</v>
      </c>
      <c r="C23" s="16">
        <f>B23*C17</f>
        <v>0</v>
      </c>
      <c r="D23" s="16"/>
      <c r="E23" s="38">
        <v>0</v>
      </c>
      <c r="F23" s="16">
        <f>E23*F17</f>
        <v>0</v>
      </c>
      <c r="G23" s="16"/>
      <c r="H23" s="38">
        <v>0</v>
      </c>
      <c r="I23" s="16">
        <f>H23*I17</f>
        <v>0</v>
      </c>
      <c r="J23" s="16"/>
      <c r="K23" s="38">
        <f t="shared" si="0"/>
        <v>0</v>
      </c>
      <c r="L23" s="16">
        <f>K23*L17</f>
        <v>0</v>
      </c>
    </row>
    <row r="24" spans="1:12" x14ac:dyDescent="0.3">
      <c r="A24" s="30" t="s">
        <v>14</v>
      </c>
      <c r="B24" s="38">
        <v>6.6799999999999998E-2</v>
      </c>
      <c r="C24" s="16">
        <f>B24*C17</f>
        <v>8.2596771815999989E-2</v>
      </c>
      <c r="D24" s="26"/>
      <c r="E24" s="38">
        <f>B24</f>
        <v>6.6799999999999998E-2</v>
      </c>
      <c r="F24" s="16">
        <f>E24*F17</f>
        <v>8.2596771815999989E-2</v>
      </c>
      <c r="G24" s="16"/>
      <c r="H24" s="38">
        <f>B24</f>
        <v>6.6799999999999998E-2</v>
      </c>
      <c r="I24" s="16">
        <f>H24*I17</f>
        <v>6.6799999999999998E-2</v>
      </c>
      <c r="J24" s="26"/>
      <c r="K24" s="38">
        <f t="shared" si="0"/>
        <v>6.6799999999999998E-2</v>
      </c>
      <c r="L24" s="16">
        <f>K24*L17</f>
        <v>6.6799999999999998E-2</v>
      </c>
    </row>
    <row r="25" spans="1:12" x14ac:dyDescent="0.3">
      <c r="A25" s="30" t="s">
        <v>23</v>
      </c>
      <c r="B25" s="38">
        <v>0</v>
      </c>
      <c r="C25" s="16">
        <f>B25*C17</f>
        <v>0</v>
      </c>
      <c r="D25" s="26"/>
      <c r="E25" s="38">
        <v>0</v>
      </c>
      <c r="F25" s="16">
        <f>E25*F17</f>
        <v>0</v>
      </c>
      <c r="G25" s="16"/>
      <c r="H25" s="38">
        <v>0</v>
      </c>
      <c r="I25" s="16">
        <f>H25*I17</f>
        <v>0</v>
      </c>
      <c r="J25" s="26"/>
      <c r="K25" s="38">
        <f t="shared" si="0"/>
        <v>0</v>
      </c>
      <c r="L25" s="16">
        <f>K25*L17</f>
        <v>0</v>
      </c>
    </row>
    <row r="26" spans="1:12" x14ac:dyDescent="0.3">
      <c r="A26" s="30" t="s">
        <v>28</v>
      </c>
      <c r="B26" s="38">
        <v>0</v>
      </c>
      <c r="C26" s="16">
        <f>B26*C17</f>
        <v>0</v>
      </c>
      <c r="D26" s="26"/>
      <c r="E26" s="38">
        <v>0</v>
      </c>
      <c r="F26" s="16">
        <f>E26*F17</f>
        <v>0</v>
      </c>
      <c r="G26" s="16"/>
      <c r="H26" s="38">
        <v>0</v>
      </c>
      <c r="I26" s="16">
        <f>H26*I17</f>
        <v>0</v>
      </c>
      <c r="J26" s="26"/>
      <c r="K26" s="38">
        <f t="shared" si="0"/>
        <v>0</v>
      </c>
      <c r="L26" s="16">
        <f>K26*L17</f>
        <v>0</v>
      </c>
    </row>
    <row r="27" spans="1:12" x14ac:dyDescent="0.3">
      <c r="A27" s="30" t="s">
        <v>29</v>
      </c>
      <c r="B27" s="38">
        <v>0</v>
      </c>
      <c r="C27" s="16">
        <f>B27*C17</f>
        <v>0</v>
      </c>
      <c r="D27" s="26"/>
      <c r="E27" s="38">
        <v>0</v>
      </c>
      <c r="F27" s="16">
        <f>E27*F17</f>
        <v>0</v>
      </c>
      <c r="G27" s="16"/>
      <c r="H27" s="38">
        <v>0</v>
      </c>
      <c r="I27" s="16">
        <f>H27*I17</f>
        <v>0</v>
      </c>
      <c r="J27" s="26"/>
      <c r="K27" s="38">
        <v>0</v>
      </c>
      <c r="L27" s="16">
        <f>K27*L17</f>
        <v>0</v>
      </c>
    </row>
    <row r="28" spans="1:12" x14ac:dyDescent="0.3">
      <c r="A28" s="30" t="s">
        <v>16</v>
      </c>
      <c r="B28" s="38">
        <v>0</v>
      </c>
      <c r="C28" s="31">
        <f>B28*C17</f>
        <v>0</v>
      </c>
      <c r="D28" s="26"/>
      <c r="E28" s="38">
        <v>0</v>
      </c>
      <c r="F28" s="16">
        <f>E28*F17</f>
        <v>0</v>
      </c>
      <c r="G28" s="16"/>
      <c r="H28" s="38">
        <v>0</v>
      </c>
      <c r="I28" s="31">
        <f>H28*I17</f>
        <v>0</v>
      </c>
      <c r="J28" s="26"/>
      <c r="K28" s="38">
        <v>0</v>
      </c>
      <c r="L28" s="16">
        <f>K28*L17</f>
        <v>0</v>
      </c>
    </row>
    <row r="29" spans="1:12" ht="16.2" thickBot="1" x14ac:dyDescent="0.35">
      <c r="A29" s="22"/>
      <c r="B29" s="26">
        <f>SUM(B19:B28)</f>
        <v>6.7549999999999999E-2</v>
      </c>
      <c r="C29" s="32">
        <f>C17*B29</f>
        <v>8.3524130781000003E-2</v>
      </c>
      <c r="D29" s="26"/>
      <c r="E29" s="26">
        <f>SUM(E19:E28)</f>
        <v>6.6799999999999998E-2</v>
      </c>
      <c r="F29" s="25">
        <f>F17*E29</f>
        <v>8.2596771815999989E-2</v>
      </c>
      <c r="G29" s="16"/>
      <c r="H29" s="26">
        <f>SUM(H19:H28)</f>
        <v>6.6799999999999998E-2</v>
      </c>
      <c r="I29" s="32">
        <f>I17*H29</f>
        <v>6.6799999999999998E-2</v>
      </c>
      <c r="J29" s="26"/>
      <c r="K29" s="26">
        <f>SUM(K19:K28)</f>
        <v>6.6799999999999998E-2</v>
      </c>
      <c r="L29" s="25">
        <f>L17*K29</f>
        <v>6.6799999999999998E-2</v>
      </c>
    </row>
    <row r="30" spans="1:12" ht="16.2" thickTop="1" x14ac:dyDescent="0.3">
      <c r="A30" s="22"/>
      <c r="B30" s="16"/>
      <c r="C30" s="26">
        <f>C17+C29</f>
        <v>1.3200027507809999</v>
      </c>
      <c r="D30" s="26"/>
      <c r="E30" s="16"/>
      <c r="F30" s="26">
        <f>F17+F29</f>
        <v>1.3190753918159999</v>
      </c>
      <c r="G30" s="16"/>
      <c r="H30" s="16"/>
      <c r="I30" s="26">
        <f>I17+I29</f>
        <v>1.0668</v>
      </c>
      <c r="J30" s="26"/>
      <c r="K30" s="16"/>
      <c r="L30" s="26">
        <f>L17+L29</f>
        <v>1.0668</v>
      </c>
    </row>
    <row r="31" spans="1:12" x14ac:dyDescent="0.3">
      <c r="A31" s="18" t="s">
        <v>17</v>
      </c>
      <c r="B31" s="16"/>
      <c r="C31" s="16"/>
      <c r="D31" s="16"/>
      <c r="E31" s="16"/>
      <c r="F31" s="16"/>
      <c r="G31" s="16"/>
      <c r="H31" s="16"/>
      <c r="I31" s="16"/>
      <c r="J31" s="16"/>
      <c r="K31" s="16"/>
      <c r="L31" s="16"/>
    </row>
    <row r="32" spans="1:12" x14ac:dyDescent="0.3">
      <c r="A32" s="44" t="s">
        <v>69</v>
      </c>
      <c r="B32" s="38">
        <v>0</v>
      </c>
      <c r="C32" s="16">
        <f>B32*C30</f>
        <v>0</v>
      </c>
      <c r="D32" s="16"/>
      <c r="E32" s="38">
        <v>0</v>
      </c>
      <c r="F32" s="16">
        <f>E32*F30</f>
        <v>0</v>
      </c>
      <c r="G32" s="16"/>
      <c r="H32" s="38">
        <v>0</v>
      </c>
      <c r="I32" s="16">
        <f>H32*I30</f>
        <v>0</v>
      </c>
      <c r="J32" s="16"/>
      <c r="K32" s="38">
        <v>0</v>
      </c>
      <c r="L32" s="16">
        <f>K32*L30</f>
        <v>0</v>
      </c>
    </row>
    <row r="33" spans="1:12" x14ac:dyDescent="0.3">
      <c r="A33" s="44" t="s">
        <v>69</v>
      </c>
      <c r="B33" s="38">
        <v>0</v>
      </c>
      <c r="C33" s="16">
        <f>B33*C30</f>
        <v>0</v>
      </c>
      <c r="D33" s="16"/>
      <c r="E33" s="38">
        <v>0</v>
      </c>
      <c r="F33" s="16">
        <f>E33*F30</f>
        <v>0</v>
      </c>
      <c r="G33" s="16"/>
      <c r="H33" s="38">
        <v>0</v>
      </c>
      <c r="I33" s="16">
        <f>H33*I30</f>
        <v>0</v>
      </c>
      <c r="J33" s="16"/>
      <c r="K33" s="38">
        <v>0</v>
      </c>
      <c r="L33" s="16">
        <f>K33*L30</f>
        <v>0</v>
      </c>
    </row>
    <row r="34" spans="1:12" ht="16.2" thickBot="1" x14ac:dyDescent="0.35">
      <c r="A34" s="44" t="s">
        <v>19</v>
      </c>
      <c r="B34" s="39">
        <v>0</v>
      </c>
      <c r="C34" s="16">
        <f>B34*C30</f>
        <v>0</v>
      </c>
      <c r="D34" s="16"/>
      <c r="E34" s="39">
        <v>0</v>
      </c>
      <c r="F34" s="31">
        <f>E34*F30</f>
        <v>0</v>
      </c>
      <c r="G34" s="16"/>
      <c r="H34" s="39">
        <v>0</v>
      </c>
      <c r="I34" s="16">
        <f>H34*I30</f>
        <v>0</v>
      </c>
      <c r="J34" s="16"/>
      <c r="K34" s="39">
        <v>0</v>
      </c>
      <c r="L34" s="16">
        <f>K34*L30</f>
        <v>0</v>
      </c>
    </row>
    <row r="35" spans="1:12" ht="16.8" thickTop="1" thickBot="1" x14ac:dyDescent="0.35">
      <c r="A35" s="22"/>
      <c r="B35" s="26">
        <f>SUM(B32:B34)</f>
        <v>0</v>
      </c>
      <c r="C35" s="32">
        <f>C30*B35</f>
        <v>0</v>
      </c>
      <c r="D35" s="16"/>
      <c r="E35" s="26">
        <f>SUM(E32:E34)</f>
        <v>0</v>
      </c>
      <c r="F35" s="25">
        <f>F30*E35</f>
        <v>0</v>
      </c>
      <c r="G35" s="16"/>
      <c r="H35" s="26">
        <f>SUM(H32:H34)</f>
        <v>0</v>
      </c>
      <c r="I35" s="32">
        <f>I30*H35</f>
        <v>0</v>
      </c>
      <c r="J35" s="16"/>
      <c r="K35" s="26">
        <f>SUM(K32:K34)</f>
        <v>0</v>
      </c>
      <c r="L35" s="25">
        <f>L30*K35</f>
        <v>0</v>
      </c>
    </row>
    <row r="36" spans="1:12" ht="16.2" thickTop="1" x14ac:dyDescent="0.3">
      <c r="A36" s="33" t="s">
        <v>31</v>
      </c>
      <c r="B36" s="16"/>
      <c r="C36" s="34">
        <f>C30+C35</f>
        <v>1.3200027507809999</v>
      </c>
      <c r="D36" s="35"/>
      <c r="E36" s="35"/>
      <c r="F36" s="34">
        <f>F30+F35</f>
        <v>1.3190753918159999</v>
      </c>
      <c r="G36" s="35"/>
      <c r="H36" s="16"/>
      <c r="I36" s="34">
        <f>I30+I35</f>
        <v>1.0668</v>
      </c>
      <c r="J36" s="35"/>
      <c r="K36" s="35"/>
      <c r="L36" s="34">
        <f>L30+L35</f>
        <v>1.0668</v>
      </c>
    </row>
    <row r="37" spans="1:12" x14ac:dyDescent="0.3">
      <c r="A37" s="36"/>
    </row>
    <row r="38" spans="1:12" x14ac:dyDescent="0.3">
      <c r="A38" s="37" t="s">
        <v>20</v>
      </c>
    </row>
    <row r="39" spans="1:12" ht="50.25" customHeight="1" x14ac:dyDescent="0.3">
      <c r="A39" s="86" t="s">
        <v>68</v>
      </c>
      <c r="B39" s="87"/>
      <c r="C39" s="87"/>
      <c r="D39" s="87"/>
      <c r="E39" s="87"/>
      <c r="F39" s="87"/>
      <c r="G39" s="87"/>
      <c r="H39" s="87"/>
      <c r="I39" s="87"/>
      <c r="J39" s="87"/>
      <c r="K39" s="87"/>
      <c r="L39" s="87"/>
    </row>
    <row r="40" spans="1:12" ht="50.25" customHeight="1" x14ac:dyDescent="0.3">
      <c r="A40" s="86" t="s">
        <v>67</v>
      </c>
      <c r="B40" s="87"/>
      <c r="C40" s="87"/>
      <c r="D40" s="87"/>
      <c r="E40" s="87"/>
      <c r="F40" s="87"/>
      <c r="G40" s="87"/>
      <c r="H40" s="87"/>
      <c r="I40" s="87"/>
      <c r="J40" s="87"/>
      <c r="K40" s="87"/>
      <c r="L40" s="87"/>
    </row>
  </sheetData>
  <sheetProtection algorithmName="SHA-512" hashValue="9Aru3AIDa8NTpO6+6HH/axXyEY2qH6xXoTM25f9wcdNe3hO4WBy8q5B0Yj0VENLL+mGC/SwSrLtzpHtbBz2crQ==" saltValue="ayDK37Z3dRJU9H2QLSs2RQ==" spinCount="100000" sheet="1" objects="1" scenarios="1"/>
  <mergeCells count="9">
    <mergeCell ref="A40:L40"/>
    <mergeCell ref="H2:L2"/>
    <mergeCell ref="H4:I5"/>
    <mergeCell ref="K4:L5"/>
    <mergeCell ref="B1:L1"/>
    <mergeCell ref="A39:L39"/>
    <mergeCell ref="B2:F2"/>
    <mergeCell ref="B4:C5"/>
    <mergeCell ref="E4:F5"/>
  </mergeCells>
  <conditionalFormatting sqref="B8 B32:B33 E32:E33 B19:B28 E19:E28">
    <cfRule type="cellIs" dxfId="35" priority="75" operator="greaterThan">
      <formula>0</formula>
    </cfRule>
  </conditionalFormatting>
  <conditionalFormatting sqref="B34">
    <cfRule type="cellIs" dxfId="34" priority="70" operator="greaterThan">
      <formula>0</formula>
    </cfRule>
  </conditionalFormatting>
  <conditionalFormatting sqref="E8">
    <cfRule type="cellIs" dxfId="33" priority="69" operator="greaterThan">
      <formula>0</formula>
    </cfRule>
  </conditionalFormatting>
  <conditionalFormatting sqref="E34">
    <cfRule type="cellIs" dxfId="32" priority="64" operator="greaterThan">
      <formula>0</formula>
    </cfRule>
  </conditionalFormatting>
  <conditionalFormatting sqref="B16">
    <cfRule type="cellIs" dxfId="31" priority="39" operator="greaterThan">
      <formula>0</formula>
    </cfRule>
  </conditionalFormatting>
  <conditionalFormatting sqref="E16">
    <cfRule type="cellIs" dxfId="30" priority="38" operator="greaterThan">
      <formula>0</formula>
    </cfRule>
  </conditionalFormatting>
  <conditionalFormatting sqref="B11:B12">
    <cfRule type="cellIs" dxfId="29" priority="22" operator="greaterThan">
      <formula>0</formula>
    </cfRule>
  </conditionalFormatting>
  <conditionalFormatting sqref="B13">
    <cfRule type="cellIs" dxfId="28" priority="21" operator="greaterThan">
      <formula>0</formula>
    </cfRule>
  </conditionalFormatting>
  <conditionalFormatting sqref="E11:E12">
    <cfRule type="cellIs" dxfId="27" priority="20" operator="greaterThan">
      <formula>0</formula>
    </cfRule>
  </conditionalFormatting>
  <conditionalFormatting sqref="E13">
    <cfRule type="cellIs" dxfId="26" priority="19" operator="greaterThan">
      <formula>0</formula>
    </cfRule>
  </conditionalFormatting>
  <conditionalFormatting sqref="H8 H32 K19:K28 H19:H28">
    <cfRule type="cellIs" dxfId="25" priority="14" operator="greaterThan">
      <formula>0</formula>
    </cfRule>
  </conditionalFormatting>
  <conditionalFormatting sqref="H34">
    <cfRule type="cellIs" dxfId="24" priority="13" operator="greaterThan">
      <formula>0</formula>
    </cfRule>
  </conditionalFormatting>
  <conditionalFormatting sqref="K8">
    <cfRule type="cellIs" dxfId="23" priority="12" operator="greaterThan">
      <formula>0</formula>
    </cfRule>
  </conditionalFormatting>
  <conditionalFormatting sqref="K34">
    <cfRule type="cellIs" dxfId="22" priority="11" operator="greaterThan">
      <formula>0</formula>
    </cfRule>
  </conditionalFormatting>
  <conditionalFormatting sqref="H11:H12">
    <cfRule type="cellIs" dxfId="21" priority="10" operator="greaterThan">
      <formula>0</formula>
    </cfRule>
  </conditionalFormatting>
  <conditionalFormatting sqref="H13">
    <cfRule type="cellIs" dxfId="20" priority="9" operator="greaterThan">
      <formula>0</formula>
    </cfRule>
  </conditionalFormatting>
  <conditionalFormatting sqref="K11">
    <cfRule type="cellIs" dxfId="19" priority="8" operator="greaterThan">
      <formula>0</formula>
    </cfRule>
  </conditionalFormatting>
  <conditionalFormatting sqref="K13">
    <cfRule type="cellIs" dxfId="18" priority="7" operator="greaterThan">
      <formula>0</formula>
    </cfRule>
  </conditionalFormatting>
  <conditionalFormatting sqref="H16">
    <cfRule type="cellIs" dxfId="17" priority="6" operator="greaterThan">
      <formula>0</formula>
    </cfRule>
  </conditionalFormatting>
  <conditionalFormatting sqref="K16">
    <cfRule type="cellIs" dxfId="16" priority="5" operator="greaterThan">
      <formula>0</formula>
    </cfRule>
  </conditionalFormatting>
  <conditionalFormatting sqref="K12">
    <cfRule type="cellIs" dxfId="15" priority="4" operator="greaterThan">
      <formula>0</formula>
    </cfRule>
  </conditionalFormatting>
  <conditionalFormatting sqref="H33">
    <cfRule type="cellIs" dxfId="14" priority="3" operator="greaterThan">
      <formula>0</formula>
    </cfRule>
  </conditionalFormatting>
  <conditionalFormatting sqref="K32">
    <cfRule type="cellIs" dxfId="13" priority="2" operator="greaterThan">
      <formula>0</formula>
    </cfRule>
  </conditionalFormatting>
  <conditionalFormatting sqref="K33">
    <cfRule type="cellIs" dxfId="12" priority="1" operator="greaterThan">
      <formula>0</formula>
    </cfRule>
  </conditionalFormatting>
  <pageMargins left="0.7" right="0.7" top="1.046875" bottom="0.75" header="0.3" footer="0.3"/>
  <pageSetup paperSize="9" scale="64" orientation="landscape" horizontalDpi="4294967293" r:id="rId1"/>
  <headerFooter>
    <oddHeader>&amp;L&amp;G&amp;R&amp;G</oddHeader>
    <oddFooter>&amp;L&amp;A&amp;C Europese Openbare Aanbesteding Uitzendkrachten -  2023&amp;R© Nova Vista Human Capital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7A8F7-A033-455F-8FF3-1DC45EDEAADF}">
  <sheetPr>
    <pageSetUpPr fitToPage="1"/>
  </sheetPr>
  <dimension ref="A1:L40"/>
  <sheetViews>
    <sheetView view="pageLayout" topLeftCell="A7" zoomScaleNormal="100" workbookViewId="0">
      <selection activeCell="E31" sqref="E31"/>
    </sheetView>
  </sheetViews>
  <sheetFormatPr defaultColWidth="10.77734375" defaultRowHeight="15.6" x14ac:dyDescent="0.3"/>
  <cols>
    <col min="1" max="1" width="46" style="11" customWidth="1"/>
    <col min="2" max="2" width="10.77734375" style="11"/>
    <col min="3" max="3" width="18.5546875" style="11" customWidth="1"/>
    <col min="4" max="4" width="15.21875" style="11" customWidth="1"/>
    <col min="5" max="5" width="10.77734375" style="11"/>
    <col min="6" max="6" width="14.5546875" style="11" customWidth="1"/>
    <col min="7" max="16384" width="10.77734375" style="11"/>
  </cols>
  <sheetData>
    <row r="1" spans="1:6" s="10" customFormat="1" x14ac:dyDescent="0.3">
      <c r="A1" s="9" t="s">
        <v>0</v>
      </c>
      <c r="B1" s="88"/>
      <c r="C1" s="89"/>
      <c r="D1" s="89"/>
      <c r="E1" s="89"/>
      <c r="F1" s="89"/>
    </row>
    <row r="2" spans="1:6" x14ac:dyDescent="0.3">
      <c r="B2" s="91" t="s">
        <v>22</v>
      </c>
      <c r="C2" s="91"/>
      <c r="D2" s="91"/>
      <c r="E2" s="91"/>
      <c r="F2" s="91"/>
    </row>
    <row r="3" spans="1:6" x14ac:dyDescent="0.3">
      <c r="A3" s="12"/>
      <c r="B3" s="13"/>
      <c r="C3" s="13"/>
      <c r="D3" s="14"/>
      <c r="E3" s="13"/>
      <c r="F3" s="13"/>
    </row>
    <row r="4" spans="1:6" ht="22.95" customHeight="1" x14ac:dyDescent="0.3">
      <c r="B4" s="92" t="s">
        <v>26</v>
      </c>
      <c r="C4" s="93"/>
      <c r="E4" s="92" t="s">
        <v>46</v>
      </c>
      <c r="F4" s="93"/>
    </row>
    <row r="5" spans="1:6" ht="24.6" customHeight="1" x14ac:dyDescent="0.3">
      <c r="B5" s="94"/>
      <c r="C5" s="95"/>
      <c r="D5" s="17"/>
      <c r="E5" s="94"/>
      <c r="F5" s="95"/>
    </row>
    <row r="6" spans="1:6" x14ac:dyDescent="0.3">
      <c r="A6" s="18" t="s">
        <v>4</v>
      </c>
      <c r="B6" s="19"/>
      <c r="C6" s="20"/>
      <c r="D6" s="21"/>
      <c r="E6" s="19"/>
      <c r="F6" s="20"/>
    </row>
    <row r="7" spans="1:6" x14ac:dyDescent="0.3">
      <c r="A7" s="22" t="s">
        <v>5</v>
      </c>
      <c r="B7" s="40">
        <v>1</v>
      </c>
      <c r="C7" s="23">
        <f>B7</f>
        <v>1</v>
      </c>
      <c r="D7" s="23"/>
      <c r="E7" s="40">
        <v>1</v>
      </c>
      <c r="F7" s="23">
        <f>E7</f>
        <v>1</v>
      </c>
    </row>
    <row r="8" spans="1:6" ht="16.2" thickBot="1" x14ac:dyDescent="0.35">
      <c r="A8" s="22" t="s">
        <v>6</v>
      </c>
      <c r="B8" s="38">
        <v>0</v>
      </c>
      <c r="C8" s="25">
        <f>B8</f>
        <v>0</v>
      </c>
      <c r="D8" s="16"/>
      <c r="E8" s="38">
        <v>0</v>
      </c>
      <c r="F8" s="25">
        <f>E8</f>
        <v>0</v>
      </c>
    </row>
    <row r="9" spans="1:6" ht="16.2" thickTop="1" x14ac:dyDescent="0.3">
      <c r="A9" s="22"/>
      <c r="B9" s="24"/>
      <c r="C9" s="26">
        <f>SUM(C7:C8)</f>
        <v>1</v>
      </c>
      <c r="D9" s="16"/>
      <c r="E9" s="24"/>
      <c r="F9" s="26">
        <f>SUM(F7:F8)</f>
        <v>1</v>
      </c>
    </row>
    <row r="10" spans="1:6" x14ac:dyDescent="0.3">
      <c r="A10" s="18" t="s">
        <v>7</v>
      </c>
      <c r="B10" s="24"/>
      <c r="C10" s="16"/>
      <c r="D10" s="16"/>
      <c r="E10" s="24"/>
      <c r="F10" s="16"/>
    </row>
    <row r="11" spans="1:6" x14ac:dyDescent="0.3">
      <c r="A11" s="22" t="s">
        <v>8</v>
      </c>
      <c r="B11" s="38">
        <v>0</v>
      </c>
      <c r="C11" s="16">
        <f>B11*C9</f>
        <v>0</v>
      </c>
      <c r="D11" s="16"/>
      <c r="E11" s="38">
        <v>0</v>
      </c>
      <c r="F11" s="16">
        <f>E11*F9</f>
        <v>0</v>
      </c>
    </row>
    <row r="12" spans="1:6" x14ac:dyDescent="0.3">
      <c r="A12" s="22" t="s">
        <v>9</v>
      </c>
      <c r="B12" s="38">
        <v>0</v>
      </c>
      <c r="C12" s="16">
        <f>B12*C9</f>
        <v>0</v>
      </c>
      <c r="D12" s="26"/>
      <c r="E12" s="38">
        <v>0</v>
      </c>
      <c r="F12" s="16">
        <f>E12*F9</f>
        <v>0</v>
      </c>
    </row>
    <row r="13" spans="1:6" ht="16.2" thickBot="1" x14ac:dyDescent="0.35">
      <c r="A13" s="22" t="s">
        <v>10</v>
      </c>
      <c r="B13" s="39">
        <v>0</v>
      </c>
      <c r="C13" s="16">
        <f>B13*C9</f>
        <v>0</v>
      </c>
      <c r="D13" s="26"/>
      <c r="E13" s="39">
        <v>0</v>
      </c>
      <c r="F13" s="16">
        <f>E13*F9</f>
        <v>0</v>
      </c>
    </row>
    <row r="14" spans="1:6" ht="16.8" thickTop="1" thickBot="1" x14ac:dyDescent="0.35">
      <c r="A14" s="22"/>
      <c r="B14" s="27">
        <f>SUM(B11:B13)</f>
        <v>0</v>
      </c>
      <c r="C14" s="25">
        <f>SUM(C11:C13)</f>
        <v>0</v>
      </c>
      <c r="D14" s="26"/>
      <c r="E14" s="27">
        <f>SUM(E11:E13)</f>
        <v>0</v>
      </c>
      <c r="F14" s="25">
        <f>F9*E14</f>
        <v>0</v>
      </c>
    </row>
    <row r="15" spans="1:6" ht="16.2" thickTop="1" x14ac:dyDescent="0.3">
      <c r="A15" s="22"/>
      <c r="B15" s="28"/>
      <c r="C15" s="26">
        <f>C9+C14</f>
        <v>1</v>
      </c>
      <c r="D15" s="26"/>
      <c r="E15" s="28"/>
      <c r="F15" s="26">
        <f>F9+F14</f>
        <v>1</v>
      </c>
    </row>
    <row r="16" spans="1:6" ht="16.2" thickBot="1" x14ac:dyDescent="0.35">
      <c r="A16" s="18" t="s">
        <v>27</v>
      </c>
      <c r="B16" s="38">
        <v>0</v>
      </c>
      <c r="C16" s="29">
        <f>C15*B16</f>
        <v>0</v>
      </c>
      <c r="D16" s="26"/>
      <c r="E16" s="38">
        <v>0</v>
      </c>
      <c r="F16" s="25">
        <f>F15*E16</f>
        <v>0</v>
      </c>
    </row>
    <row r="17" spans="1:6" ht="16.2" thickTop="1" x14ac:dyDescent="0.3">
      <c r="A17" s="21"/>
      <c r="B17" s="26"/>
      <c r="C17" s="26">
        <f>SUM(C15:C16)</f>
        <v>1</v>
      </c>
      <c r="D17" s="26"/>
      <c r="E17" s="26"/>
      <c r="F17" s="26">
        <f>SUM(F15:F16)</f>
        <v>1</v>
      </c>
    </row>
    <row r="18" spans="1:6" x14ac:dyDescent="0.3">
      <c r="A18" s="18" t="s">
        <v>11</v>
      </c>
      <c r="B18" s="16"/>
      <c r="C18" s="16"/>
      <c r="D18" s="16"/>
      <c r="E18" s="16"/>
      <c r="F18" s="16"/>
    </row>
    <row r="19" spans="1:6" x14ac:dyDescent="0.3">
      <c r="A19" s="30" t="s">
        <v>35</v>
      </c>
      <c r="B19" s="38">
        <v>1.5E-3</v>
      </c>
      <c r="C19" s="16">
        <f>B19*C17</f>
        <v>1.5E-3</v>
      </c>
      <c r="D19" s="16"/>
      <c r="E19" s="38">
        <f>B19</f>
        <v>1.5E-3</v>
      </c>
      <c r="F19" s="16">
        <f>E19*F17</f>
        <v>1.5E-3</v>
      </c>
    </row>
    <row r="20" spans="1:6" ht="19.95" customHeight="1" x14ac:dyDescent="0.3">
      <c r="A20" s="30" t="s">
        <v>12</v>
      </c>
      <c r="B20" s="38">
        <v>7.5000000000000002E-4</v>
      </c>
      <c r="C20" s="16">
        <f>B20*C17</f>
        <v>7.5000000000000002E-4</v>
      </c>
      <c r="D20" s="16"/>
      <c r="E20" s="38">
        <v>0</v>
      </c>
      <c r="F20" s="16">
        <f>E20*F17</f>
        <v>0</v>
      </c>
    </row>
    <row r="21" spans="1:6" x14ac:dyDescent="0.3">
      <c r="A21" s="30" t="s">
        <v>18</v>
      </c>
      <c r="B21" s="38">
        <v>0</v>
      </c>
      <c r="C21" s="16">
        <f>B21*C17</f>
        <v>0</v>
      </c>
      <c r="D21" s="16"/>
      <c r="E21" s="38">
        <f t="shared" ref="E21:E26" si="0">B21</f>
        <v>0</v>
      </c>
      <c r="F21" s="16">
        <f>E21*F17</f>
        <v>0</v>
      </c>
    </row>
    <row r="22" spans="1:6" x14ac:dyDescent="0.3">
      <c r="A22" s="30" t="s">
        <v>13</v>
      </c>
      <c r="B22" s="38">
        <v>7.6399999999999996E-2</v>
      </c>
      <c r="C22" s="16">
        <f>B22*C17</f>
        <v>7.6399999999999996E-2</v>
      </c>
      <c r="D22" s="16"/>
      <c r="E22" s="38">
        <f t="shared" si="0"/>
        <v>7.6399999999999996E-2</v>
      </c>
      <c r="F22" s="16">
        <f>E22*F17</f>
        <v>7.6399999999999996E-2</v>
      </c>
    </row>
    <row r="23" spans="1:6" x14ac:dyDescent="0.3">
      <c r="A23" s="30" t="s">
        <v>32</v>
      </c>
      <c r="B23" s="38">
        <v>0</v>
      </c>
      <c r="C23" s="16">
        <f>B23*C17</f>
        <v>0</v>
      </c>
      <c r="D23" s="16"/>
      <c r="E23" s="38">
        <f t="shared" si="0"/>
        <v>0</v>
      </c>
      <c r="F23" s="16">
        <f>E23*F17</f>
        <v>0</v>
      </c>
    </row>
    <row r="24" spans="1:6" x14ac:dyDescent="0.3">
      <c r="A24" s="30" t="s">
        <v>14</v>
      </c>
      <c r="B24" s="38">
        <v>6.6799999999999998E-2</v>
      </c>
      <c r="C24" s="16">
        <f>B24*C17</f>
        <v>6.6799999999999998E-2</v>
      </c>
      <c r="D24" s="26"/>
      <c r="E24" s="38">
        <f t="shared" si="0"/>
        <v>6.6799999999999998E-2</v>
      </c>
      <c r="F24" s="16">
        <f>E24*F17</f>
        <v>6.6799999999999998E-2</v>
      </c>
    </row>
    <row r="25" spans="1:6" x14ac:dyDescent="0.3">
      <c r="A25" s="30" t="s">
        <v>23</v>
      </c>
      <c r="B25" s="38">
        <v>7.6100000000000001E-2</v>
      </c>
      <c r="C25" s="16">
        <f>B25*C17</f>
        <v>7.6100000000000001E-2</v>
      </c>
      <c r="D25" s="26"/>
      <c r="E25" s="38">
        <f t="shared" si="0"/>
        <v>7.6100000000000001E-2</v>
      </c>
      <c r="F25" s="16">
        <f>E25*F17</f>
        <v>7.6100000000000001E-2</v>
      </c>
    </row>
    <row r="26" spans="1:6" x14ac:dyDescent="0.3">
      <c r="A26" s="30" t="s">
        <v>28</v>
      </c>
      <c r="B26" s="38">
        <v>0</v>
      </c>
      <c r="C26" s="16">
        <f>B26*C17</f>
        <v>0</v>
      </c>
      <c r="D26" s="26"/>
      <c r="E26" s="38">
        <f t="shared" si="0"/>
        <v>0</v>
      </c>
      <c r="F26" s="16">
        <f>E26*F17</f>
        <v>0</v>
      </c>
    </row>
    <row r="27" spans="1:6" x14ac:dyDescent="0.3">
      <c r="A27" s="30" t="s">
        <v>15</v>
      </c>
      <c r="B27" s="38">
        <v>0</v>
      </c>
      <c r="C27" s="16">
        <f>B27*C17</f>
        <v>0</v>
      </c>
      <c r="D27" s="26"/>
      <c r="E27" s="38">
        <v>0</v>
      </c>
      <c r="F27" s="16">
        <f>E27*F17</f>
        <v>0</v>
      </c>
    </row>
    <row r="28" spans="1:6" x14ac:dyDescent="0.3">
      <c r="A28" s="30" t="s">
        <v>16</v>
      </c>
      <c r="B28" s="38">
        <v>0</v>
      </c>
      <c r="C28" s="31">
        <f>B28*C17</f>
        <v>0</v>
      </c>
      <c r="D28" s="26"/>
      <c r="E28" s="38">
        <v>0</v>
      </c>
      <c r="F28" s="16">
        <f>E28*F17</f>
        <v>0</v>
      </c>
    </row>
    <row r="29" spans="1:6" ht="16.2" thickBot="1" x14ac:dyDescent="0.35">
      <c r="A29" s="22"/>
      <c r="B29" s="26">
        <f>SUM(B19:B28)</f>
        <v>0.22155</v>
      </c>
      <c r="C29" s="32">
        <f>C17*B29</f>
        <v>0.22155</v>
      </c>
      <c r="D29" s="26"/>
      <c r="E29" s="26">
        <f>SUM(E19:E28)</f>
        <v>0.2208</v>
      </c>
      <c r="F29" s="25">
        <f>F17*E29</f>
        <v>0.2208</v>
      </c>
    </row>
    <row r="30" spans="1:6" ht="16.2" thickTop="1" x14ac:dyDescent="0.3">
      <c r="A30" s="22"/>
      <c r="B30" s="16"/>
      <c r="C30" s="26">
        <f>C17+C29</f>
        <v>1.2215499999999999</v>
      </c>
      <c r="D30" s="26"/>
      <c r="E30" s="16"/>
      <c r="F30" s="26">
        <f>F17+F29</f>
        <v>1.2208000000000001</v>
      </c>
    </row>
    <row r="31" spans="1:6" x14ac:dyDescent="0.3">
      <c r="A31" s="18" t="s">
        <v>17</v>
      </c>
      <c r="B31" s="16"/>
      <c r="C31" s="16"/>
      <c r="D31" s="16"/>
      <c r="E31" s="16"/>
      <c r="F31" s="16"/>
    </row>
    <row r="32" spans="1:6" x14ac:dyDescent="0.3">
      <c r="A32" s="44" t="s">
        <v>19</v>
      </c>
      <c r="B32" s="38">
        <v>0</v>
      </c>
      <c r="C32" s="16">
        <f>B32*C30</f>
        <v>0</v>
      </c>
      <c r="D32" s="16"/>
      <c r="E32" s="38">
        <v>0</v>
      </c>
      <c r="F32" s="16">
        <f>E32*F30</f>
        <v>0</v>
      </c>
    </row>
    <row r="33" spans="1:12" x14ac:dyDescent="0.3">
      <c r="A33" s="44" t="s">
        <v>19</v>
      </c>
      <c r="B33" s="38">
        <v>0</v>
      </c>
      <c r="C33" s="16">
        <f>B33*C30</f>
        <v>0</v>
      </c>
      <c r="D33" s="16"/>
      <c r="E33" s="38">
        <v>0</v>
      </c>
      <c r="F33" s="16">
        <f>E33*F30</f>
        <v>0</v>
      </c>
    </row>
    <row r="34" spans="1:12" x14ac:dyDescent="0.3">
      <c r="A34" s="44" t="s">
        <v>19</v>
      </c>
      <c r="B34" s="38">
        <v>0</v>
      </c>
      <c r="C34" s="16">
        <f>B34*C30</f>
        <v>0</v>
      </c>
      <c r="D34" s="16"/>
      <c r="E34" s="38">
        <v>0</v>
      </c>
      <c r="F34" s="16">
        <f>E34*F30</f>
        <v>0</v>
      </c>
    </row>
    <row r="35" spans="1:12" ht="16.2" thickBot="1" x14ac:dyDescent="0.35">
      <c r="A35" s="22"/>
      <c r="B35" s="26">
        <f>SUM(B32:B34)</f>
        <v>0</v>
      </c>
      <c r="C35" s="32">
        <f>C30*B35</f>
        <v>0</v>
      </c>
      <c r="D35" s="16"/>
      <c r="E35" s="26">
        <f>SUM(E32:E34)</f>
        <v>0</v>
      </c>
      <c r="F35" s="25">
        <f>F30*E35</f>
        <v>0</v>
      </c>
    </row>
    <row r="36" spans="1:12" ht="16.2" thickTop="1" x14ac:dyDescent="0.3">
      <c r="A36" s="33" t="s">
        <v>51</v>
      </c>
      <c r="B36" s="16"/>
      <c r="C36" s="34">
        <f>C30+C35</f>
        <v>1.2215499999999999</v>
      </c>
      <c r="D36" s="35"/>
      <c r="E36" s="35"/>
      <c r="F36" s="34">
        <f>F30+F35</f>
        <v>1.2208000000000001</v>
      </c>
    </row>
    <row r="37" spans="1:12" x14ac:dyDescent="0.3">
      <c r="A37" s="36"/>
    </row>
    <row r="38" spans="1:12" x14ac:dyDescent="0.3">
      <c r="A38" s="37" t="s">
        <v>20</v>
      </c>
    </row>
    <row r="39" spans="1:12" ht="50.25" customHeight="1" x14ac:dyDescent="0.3">
      <c r="A39" s="86" t="s">
        <v>68</v>
      </c>
      <c r="B39" s="87"/>
      <c r="C39" s="87"/>
      <c r="D39" s="87"/>
      <c r="E39" s="87"/>
      <c r="F39" s="87"/>
      <c r="G39" s="87"/>
      <c r="H39" s="87"/>
      <c r="I39" s="87"/>
      <c r="J39" s="87"/>
      <c r="K39" s="87"/>
      <c r="L39" s="87"/>
    </row>
    <row r="40" spans="1:12" ht="50.25" customHeight="1" x14ac:dyDescent="0.3">
      <c r="A40" s="86" t="s">
        <v>67</v>
      </c>
      <c r="B40" s="87"/>
      <c r="C40" s="87"/>
      <c r="D40" s="87"/>
      <c r="E40" s="87"/>
      <c r="F40" s="87"/>
      <c r="G40" s="87"/>
      <c r="H40" s="87"/>
      <c r="I40" s="87"/>
      <c r="J40" s="87"/>
      <c r="K40" s="87"/>
      <c r="L40" s="87"/>
    </row>
  </sheetData>
  <sheetProtection algorithmName="SHA-512" hashValue="IgW1EJV7Lx9xeflLgD4ogeJEZJCvEYykrgb1qGHarjsRlqm/ng7DBwa82NrantqzCamfwgAX8aOZGMtIjxZ1xA==" saltValue="Pl2VQNbORtc9lB0oAvLq0w==" spinCount="100000" sheet="1" objects="1" scenarios="1"/>
  <mergeCells count="6">
    <mergeCell ref="A40:L40"/>
    <mergeCell ref="B1:F1"/>
    <mergeCell ref="B2:F2"/>
    <mergeCell ref="B4:C5"/>
    <mergeCell ref="E4:F5"/>
    <mergeCell ref="A39:L39"/>
  </mergeCells>
  <conditionalFormatting sqref="B8 B32 E19:E28 B19:B28">
    <cfRule type="cellIs" dxfId="11" priority="31" operator="greaterThan">
      <formula>0</formula>
    </cfRule>
  </conditionalFormatting>
  <conditionalFormatting sqref="E8">
    <cfRule type="cellIs" dxfId="10" priority="29" operator="greaterThan">
      <formula>0</formula>
    </cfRule>
  </conditionalFormatting>
  <conditionalFormatting sqref="B11:B12">
    <cfRule type="cellIs" dxfId="9" priority="23" operator="greaterThan">
      <formula>0</formula>
    </cfRule>
  </conditionalFormatting>
  <conditionalFormatting sqref="B13">
    <cfRule type="cellIs" dxfId="8" priority="22" operator="greaterThan">
      <formula>0</formula>
    </cfRule>
  </conditionalFormatting>
  <conditionalFormatting sqref="E11">
    <cfRule type="cellIs" dxfId="7" priority="21" operator="greaterThan">
      <formula>0</formula>
    </cfRule>
  </conditionalFormatting>
  <conditionalFormatting sqref="E13">
    <cfRule type="cellIs" dxfId="6" priority="20" operator="greaterThan">
      <formula>0</formula>
    </cfRule>
  </conditionalFormatting>
  <conditionalFormatting sqref="B16">
    <cfRule type="cellIs" dxfId="5" priority="15" operator="greaterThan">
      <formula>0</formula>
    </cfRule>
  </conditionalFormatting>
  <conditionalFormatting sqref="E16">
    <cfRule type="cellIs" dxfId="4" priority="14" operator="greaterThan">
      <formula>0</formula>
    </cfRule>
  </conditionalFormatting>
  <conditionalFormatting sqref="E12">
    <cfRule type="cellIs" dxfId="3" priority="11" operator="greaterThan">
      <formula>0</formula>
    </cfRule>
  </conditionalFormatting>
  <conditionalFormatting sqref="B33:B34">
    <cfRule type="cellIs" dxfId="2" priority="8" operator="greaterThan">
      <formula>0</formula>
    </cfRule>
  </conditionalFormatting>
  <conditionalFormatting sqref="E32">
    <cfRule type="cellIs" dxfId="1" priority="7" operator="greaterThan">
      <formula>0</formula>
    </cfRule>
  </conditionalFormatting>
  <conditionalFormatting sqref="E33:E34">
    <cfRule type="cellIs" dxfId="0" priority="6" operator="greaterThan">
      <formula>0</formula>
    </cfRule>
  </conditionalFormatting>
  <pageMargins left="0.7" right="0.7" top="0.75" bottom="0.75" header="0.3" footer="0.3"/>
  <pageSetup paperSize="9" scale="67" orientation="landscape" horizontalDpi="4294967293" r:id="rId1"/>
  <headerFooter>
    <oddHeader>&amp;L&amp;G&amp;R&amp;G</oddHeader>
    <oddFooter>&amp;L&amp;"Corbel,Standaard"&amp;A&amp;C Europese Openbare Aanbesteding Uitzendkrachten -  2023&amp;R© Nova Vista Human Capital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96b6802-5dfa-496b-9d57-ff90bd3a4075">
      <Terms xmlns="http://schemas.microsoft.com/office/infopath/2007/PartnerControls"/>
    </lcf76f155ced4ddcb4097134ff3c332f>
    <_ip_UnifiedCompliancePolicyProperties xmlns="http://schemas.microsoft.com/sharepoint/v3" xsi:nil="true"/>
    <TaxCatchAll xmlns="d922c462-3a42-400a-b804-8031e656c0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F4D6EE6C4E4943965974B9785E183C" ma:contentTypeVersion="15" ma:contentTypeDescription="Een nieuw document maken." ma:contentTypeScope="" ma:versionID="1a0b664602fcd418c733f057f9f5ab22">
  <xsd:schema xmlns:xsd="http://www.w3.org/2001/XMLSchema" xmlns:xs="http://www.w3.org/2001/XMLSchema" xmlns:p="http://schemas.microsoft.com/office/2006/metadata/properties" xmlns:ns1="http://schemas.microsoft.com/sharepoint/v3" xmlns:ns2="d922c462-3a42-400a-b804-8031e656c0d1" xmlns:ns3="c96b6802-5dfa-496b-9d57-ff90bd3a4075" targetNamespace="http://schemas.microsoft.com/office/2006/metadata/properties" ma:root="true" ma:fieldsID="82c15c8caa3fcc4937391ea501365863" ns1:_="" ns2:_="" ns3:_="">
    <xsd:import namespace="http://schemas.microsoft.com/sharepoint/v3"/>
    <xsd:import namespace="d922c462-3a42-400a-b804-8031e656c0d1"/>
    <xsd:import namespace="c96b6802-5dfa-496b-9d57-ff90bd3a40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Eigenschappen van het geïntegreerd beleid voor naleving" ma:hidden="true" ma:internalName="_ip_UnifiedCompliancePolicyProperties">
      <xsd:simpleType>
        <xsd:restriction base="dms:Note"/>
      </xsd:simpleType>
    </xsd:element>
    <xsd:element name="_ip_UnifiedCompliancePolicyUIAction" ma:index="1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2c462-3a42-400a-b804-8031e656c0d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9974fe41-e8ba-4bdf-9332-3f631032f795}" ma:internalName="TaxCatchAll" ma:showField="CatchAllData" ma:web="d922c462-3a42-400a-b804-8031e656c0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6b6802-5dfa-496b-9d57-ff90bd3a40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7a9b577-dc5b-49f7-9357-28125b9288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C304D-7181-409E-8AF6-782463D24AF5}">
  <ds:schemaRefs>
    <ds:schemaRef ds:uri="http://purl.org/dc/elements/1.1/"/>
    <ds:schemaRef ds:uri="http://www.w3.org/XML/1998/namespace"/>
    <ds:schemaRef ds:uri="http://schemas.microsoft.com/sharepoint/v3"/>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d922c462-3a42-400a-b804-8031e656c0d1"/>
    <ds:schemaRef ds:uri="c96b6802-5dfa-496b-9d57-ff90bd3a40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40759A4-9EA4-421E-B290-706D93826DB0}">
  <ds:schemaRefs>
    <ds:schemaRef ds:uri="http://schemas.microsoft.com/sharepoint/v3/contenttype/forms"/>
  </ds:schemaRefs>
</ds:datastoreItem>
</file>

<file path=customXml/itemProps3.xml><?xml version="1.0" encoding="utf-8"?>
<ds:datastoreItem xmlns:ds="http://schemas.openxmlformats.org/officeDocument/2006/customXml" ds:itemID="{9953B851-71C2-429A-9BEE-2A815D5CA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22c462-3a42-400a-b804-8031e656c0d1"/>
    <ds:schemaRef ds:uri="c96b6802-5dfa-496b-9d57-ff90bd3a40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Omrekenfactoren 2023</vt:lpstr>
      <vt:lpstr>Wegingsfactoren</vt:lpstr>
      <vt:lpstr>Kp reguliere en overuren 2023</vt:lpstr>
      <vt:lpstr>Kostprijs AOW gerechtigden 2023</vt:lpstr>
      <vt:lpstr>Kostprijs EJU 2023</vt:lpstr>
      <vt:lpstr>'Kostprijs AOW gerechtigden 2023'!Afdrukbereik</vt:lpstr>
      <vt:lpstr>'Kostprijs EJU 2023'!Afdrukbereik</vt:lpstr>
      <vt:lpstr>'Kp reguliere en overuren 2023'!Afdrukbereik</vt:lpstr>
      <vt:lpstr>'Omrekenfactoren 2023'!Afdrukbereik</vt:lpstr>
      <vt:lpstr>Wegingsfactoren!Afdrukbereik</vt:lpstr>
      <vt:lpstr>'Omrekenfactoren 2023'!Afdruktitels</vt:lpstr>
      <vt:lpstr>Wegingsfactoren!Afdruktitels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2023-02-21T09:45:38Z</dcterms:created>
  <dcterms:modified xsi:type="dcterms:W3CDTF">2023-02-27T13:12:55Z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0x01010031F4D6EE6C4E4943965974B9785E183C</vt:lpwstr>
  </property>
  <property fmtid="{D5CDD505-2E9C-101B-9397-08002B2CF9AE}" pid="3" name="MediaServiceImageTags">
    <vt:lpwstr/>
  </property>
</Properties>
</file>