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anitaire Middelen 2022/Nota van inlichtingen/NVI 1/"/>
    </mc:Choice>
  </mc:AlternateContent>
  <xr:revisionPtr revIDLastSave="91" documentId="8_{DCBB2B94-B4E5-4AEC-A096-C0D1AE89BB9C}" xr6:coauthVersionLast="47" xr6:coauthVersionMax="47" xr10:uidLastSave="{B74DFC03-9410-4125-9C46-7F8BC39AF9ED}"/>
  <bookViews>
    <workbookView xWindow="-120" yWindow="-120" windowWidth="29040" windowHeight="15720" tabRatio="915" activeTab="3" xr2:uid="{00000000-000D-0000-FFFF-FFFF00000000}"/>
  </bookViews>
  <sheets>
    <sheet name="Invulblad" sheetId="39" r:id="rId1"/>
    <sheet name="Per locatie" sheetId="38" r:id="rId2"/>
    <sheet name="Niet kernassortiment" sheetId="9" r:id="rId3"/>
    <sheet name="Totalisatie" sheetId="17" r:id="rId4"/>
  </sheets>
  <definedNames>
    <definedName name="_xlnm._FilterDatabase" localSheetId="0" hidden="1">Invulblad!$A$3:$N$55</definedName>
    <definedName name="_xlnm._FilterDatabase" localSheetId="2" hidden="1">'Niet kernassortiment'!$A$3:$C$3</definedName>
    <definedName name="_xlnm._FilterDatabase" localSheetId="1" hidden="1">'Per locatie'!$A$1:$P$129</definedName>
    <definedName name="_xlnm.Print_Area" localSheetId="3">Totalisatie!$A$1:$J$38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" i="39" l="1"/>
  <c r="N26" i="39"/>
  <c r="N55" i="39" l="1"/>
  <c r="N54" i="39"/>
  <c r="N53" i="39"/>
  <c r="N52" i="39"/>
  <c r="N51" i="39"/>
  <c r="N50" i="39"/>
  <c r="N49" i="39"/>
  <c r="N48" i="39"/>
  <c r="N47" i="39"/>
  <c r="N46" i="39"/>
  <c r="N45" i="39"/>
  <c r="N44" i="39"/>
  <c r="N43" i="39"/>
  <c r="N42" i="39"/>
  <c r="N41" i="39"/>
  <c r="N40" i="39"/>
  <c r="N39" i="39"/>
  <c r="N38" i="39"/>
  <c r="N37" i="39"/>
  <c r="N36" i="39"/>
  <c r="N35" i="39"/>
  <c r="N34" i="39"/>
  <c r="N33" i="39"/>
  <c r="N32" i="39"/>
  <c r="N31" i="39"/>
  <c r="N30" i="39"/>
  <c r="N29" i="39"/>
  <c r="N28" i="39"/>
  <c r="N27" i="39"/>
  <c r="N25" i="39"/>
  <c r="N24" i="39"/>
  <c r="N23" i="39"/>
  <c r="N22" i="39"/>
  <c r="N21" i="39"/>
  <c r="N20" i="39"/>
  <c r="N19" i="39"/>
  <c r="N18" i="39"/>
  <c r="N17" i="39"/>
  <c r="N16" i="39"/>
  <c r="N15" i="39"/>
  <c r="N14" i="39"/>
  <c r="N13" i="39"/>
  <c r="N12" i="39"/>
  <c r="N11" i="39"/>
  <c r="N10" i="39"/>
  <c r="N9" i="39"/>
  <c r="N8" i="39"/>
  <c r="N7" i="39"/>
  <c r="N6" i="39"/>
  <c r="N5" i="39"/>
  <c r="N56" i="39" l="1"/>
  <c r="O129" i="38" l="1"/>
  <c r="N129" i="38"/>
  <c r="M129" i="38"/>
  <c r="L129" i="38"/>
  <c r="K129" i="38"/>
  <c r="J129" i="38"/>
  <c r="I129" i="38"/>
  <c r="H129" i="38"/>
  <c r="O128" i="38"/>
  <c r="N128" i="38"/>
  <c r="M128" i="38"/>
  <c r="L128" i="38"/>
  <c r="K128" i="38"/>
  <c r="J128" i="38"/>
  <c r="I128" i="38"/>
  <c r="H128" i="38"/>
  <c r="O127" i="38"/>
  <c r="N127" i="38"/>
  <c r="M127" i="38"/>
  <c r="L127" i="38"/>
  <c r="K127" i="38"/>
  <c r="J127" i="38"/>
  <c r="I127" i="38"/>
  <c r="H127" i="38"/>
  <c r="O126" i="38"/>
  <c r="N126" i="38"/>
  <c r="M126" i="38"/>
  <c r="L126" i="38"/>
  <c r="K126" i="38"/>
  <c r="J126" i="38"/>
  <c r="I126" i="38"/>
  <c r="H126" i="38"/>
  <c r="O125" i="38"/>
  <c r="N125" i="38"/>
  <c r="M125" i="38"/>
  <c r="L125" i="38"/>
  <c r="K125" i="38"/>
  <c r="J125" i="38"/>
  <c r="I125" i="38"/>
  <c r="H125" i="38"/>
  <c r="O124" i="38"/>
  <c r="N124" i="38"/>
  <c r="M124" i="38"/>
  <c r="L124" i="38"/>
  <c r="K124" i="38"/>
  <c r="J124" i="38"/>
  <c r="I124" i="38"/>
  <c r="H124" i="38"/>
  <c r="O123" i="38"/>
  <c r="N123" i="38"/>
  <c r="M123" i="38"/>
  <c r="L123" i="38"/>
  <c r="K123" i="38"/>
  <c r="J123" i="38"/>
  <c r="I123" i="38"/>
  <c r="H123" i="38"/>
  <c r="O122" i="38"/>
  <c r="N122" i="38"/>
  <c r="M122" i="38"/>
  <c r="L122" i="38"/>
  <c r="K122" i="38"/>
  <c r="J122" i="38"/>
  <c r="I122" i="38"/>
  <c r="H122" i="38"/>
  <c r="O121" i="38"/>
  <c r="N121" i="38"/>
  <c r="M121" i="38"/>
  <c r="L121" i="38"/>
  <c r="K121" i="38"/>
  <c r="J121" i="38"/>
  <c r="I121" i="38"/>
  <c r="H121" i="38"/>
  <c r="O120" i="38"/>
  <c r="N120" i="38"/>
  <c r="M120" i="38"/>
  <c r="L120" i="38"/>
  <c r="K120" i="38"/>
  <c r="J120" i="38"/>
  <c r="I120" i="38"/>
  <c r="H120" i="38"/>
  <c r="O119" i="38"/>
  <c r="N119" i="38"/>
  <c r="M119" i="38"/>
  <c r="L119" i="38"/>
  <c r="K119" i="38"/>
  <c r="J119" i="38"/>
  <c r="I119" i="38"/>
  <c r="H119" i="38"/>
  <c r="O118" i="38"/>
  <c r="N118" i="38"/>
  <c r="M118" i="38"/>
  <c r="L118" i="38"/>
  <c r="K118" i="38"/>
  <c r="J118" i="38"/>
  <c r="I118" i="38"/>
  <c r="H118" i="38"/>
  <c r="O117" i="38"/>
  <c r="N117" i="38"/>
  <c r="M117" i="38"/>
  <c r="L117" i="38"/>
  <c r="K117" i="38"/>
  <c r="J117" i="38"/>
  <c r="I117" i="38"/>
  <c r="H117" i="38"/>
  <c r="O116" i="38"/>
  <c r="N116" i="38"/>
  <c r="M116" i="38"/>
  <c r="L116" i="38"/>
  <c r="K116" i="38"/>
  <c r="J116" i="38"/>
  <c r="I116" i="38"/>
  <c r="H116" i="38"/>
  <c r="O115" i="38"/>
  <c r="N115" i="38"/>
  <c r="M115" i="38"/>
  <c r="L115" i="38"/>
  <c r="K115" i="38"/>
  <c r="J115" i="38"/>
  <c r="I115" i="38"/>
  <c r="H115" i="38"/>
  <c r="O114" i="38"/>
  <c r="N114" i="38"/>
  <c r="M114" i="38"/>
  <c r="L114" i="38"/>
  <c r="K114" i="38"/>
  <c r="J114" i="38"/>
  <c r="I114" i="38"/>
  <c r="H114" i="38"/>
  <c r="O113" i="38"/>
  <c r="N113" i="38"/>
  <c r="M113" i="38"/>
  <c r="L113" i="38"/>
  <c r="K113" i="38"/>
  <c r="J113" i="38"/>
  <c r="I113" i="38"/>
  <c r="H113" i="38"/>
  <c r="O112" i="38"/>
  <c r="N112" i="38"/>
  <c r="M112" i="38"/>
  <c r="L112" i="38"/>
  <c r="K112" i="38"/>
  <c r="J112" i="38"/>
  <c r="I112" i="38"/>
  <c r="H112" i="38"/>
  <c r="O111" i="38"/>
  <c r="N111" i="38"/>
  <c r="M111" i="38"/>
  <c r="L111" i="38"/>
  <c r="K111" i="38"/>
  <c r="J111" i="38"/>
  <c r="I111" i="38"/>
  <c r="H111" i="38"/>
  <c r="O110" i="38"/>
  <c r="N110" i="38"/>
  <c r="M110" i="38"/>
  <c r="L110" i="38"/>
  <c r="K110" i="38"/>
  <c r="J110" i="38"/>
  <c r="I110" i="38"/>
  <c r="H110" i="38"/>
  <c r="O109" i="38"/>
  <c r="N109" i="38"/>
  <c r="M109" i="38"/>
  <c r="L109" i="38"/>
  <c r="K109" i="38"/>
  <c r="J109" i="38"/>
  <c r="I109" i="38"/>
  <c r="H109" i="38"/>
  <c r="O108" i="38"/>
  <c r="N108" i="38"/>
  <c r="M108" i="38"/>
  <c r="L108" i="38"/>
  <c r="K108" i="38"/>
  <c r="J108" i="38"/>
  <c r="I108" i="38"/>
  <c r="H108" i="38"/>
  <c r="O107" i="38"/>
  <c r="N107" i="38"/>
  <c r="M107" i="38"/>
  <c r="L107" i="38"/>
  <c r="K107" i="38"/>
  <c r="J107" i="38"/>
  <c r="I107" i="38"/>
  <c r="H107" i="38"/>
  <c r="O106" i="38"/>
  <c r="N106" i="38"/>
  <c r="M106" i="38"/>
  <c r="L106" i="38"/>
  <c r="K106" i="38"/>
  <c r="J106" i="38"/>
  <c r="I106" i="38"/>
  <c r="H106" i="38"/>
  <c r="O105" i="38"/>
  <c r="N105" i="38"/>
  <c r="M105" i="38"/>
  <c r="L105" i="38"/>
  <c r="K105" i="38"/>
  <c r="J105" i="38"/>
  <c r="I105" i="38"/>
  <c r="H105" i="38"/>
  <c r="O104" i="38"/>
  <c r="N104" i="38"/>
  <c r="M104" i="38"/>
  <c r="L104" i="38"/>
  <c r="K104" i="38"/>
  <c r="J104" i="38"/>
  <c r="I104" i="38"/>
  <c r="H104" i="38"/>
  <c r="O103" i="38"/>
  <c r="N103" i="38"/>
  <c r="M103" i="38"/>
  <c r="L103" i="38"/>
  <c r="K103" i="38"/>
  <c r="J103" i="38"/>
  <c r="I103" i="38"/>
  <c r="H103" i="38"/>
  <c r="O102" i="38"/>
  <c r="N102" i="38"/>
  <c r="M102" i="38"/>
  <c r="L102" i="38"/>
  <c r="K102" i="38"/>
  <c r="J102" i="38"/>
  <c r="I102" i="38"/>
  <c r="H102" i="38"/>
  <c r="O101" i="38"/>
  <c r="N101" i="38"/>
  <c r="M101" i="38"/>
  <c r="L101" i="38"/>
  <c r="K101" i="38"/>
  <c r="J101" i="38"/>
  <c r="I101" i="38"/>
  <c r="H101" i="38"/>
  <c r="O100" i="38"/>
  <c r="N100" i="38"/>
  <c r="M100" i="38"/>
  <c r="L100" i="38"/>
  <c r="K100" i="38"/>
  <c r="J100" i="38"/>
  <c r="I100" i="38"/>
  <c r="H100" i="38"/>
  <c r="O99" i="38"/>
  <c r="N99" i="38"/>
  <c r="M99" i="38"/>
  <c r="L99" i="38"/>
  <c r="K99" i="38"/>
  <c r="J99" i="38"/>
  <c r="I99" i="38"/>
  <c r="H99" i="38"/>
  <c r="O98" i="38"/>
  <c r="N98" i="38"/>
  <c r="M98" i="38"/>
  <c r="L98" i="38"/>
  <c r="K98" i="38"/>
  <c r="J98" i="38"/>
  <c r="I98" i="38"/>
  <c r="H98" i="38"/>
  <c r="O97" i="38"/>
  <c r="N97" i="38"/>
  <c r="M97" i="38"/>
  <c r="L97" i="38"/>
  <c r="K97" i="38"/>
  <c r="J97" i="38"/>
  <c r="I97" i="38"/>
  <c r="H97" i="38"/>
  <c r="O96" i="38"/>
  <c r="N96" i="38"/>
  <c r="M96" i="38"/>
  <c r="L96" i="38"/>
  <c r="K96" i="38"/>
  <c r="J96" i="38"/>
  <c r="I96" i="38"/>
  <c r="H96" i="38"/>
  <c r="O95" i="38"/>
  <c r="N95" i="38"/>
  <c r="M95" i="38"/>
  <c r="L95" i="38"/>
  <c r="K95" i="38"/>
  <c r="J95" i="38"/>
  <c r="I95" i="38"/>
  <c r="H95" i="38"/>
  <c r="O94" i="38"/>
  <c r="N94" i="38"/>
  <c r="M94" i="38"/>
  <c r="L94" i="38"/>
  <c r="K94" i="38"/>
  <c r="J94" i="38"/>
  <c r="I94" i="38"/>
  <c r="H94" i="38"/>
  <c r="O93" i="38"/>
  <c r="N93" i="38"/>
  <c r="M93" i="38"/>
  <c r="L93" i="38"/>
  <c r="K93" i="38"/>
  <c r="J93" i="38"/>
  <c r="I93" i="38"/>
  <c r="H93" i="38"/>
  <c r="O92" i="38"/>
  <c r="N92" i="38"/>
  <c r="M92" i="38"/>
  <c r="L92" i="38"/>
  <c r="K92" i="38"/>
  <c r="J92" i="38"/>
  <c r="I92" i="38"/>
  <c r="H92" i="38"/>
  <c r="O91" i="38"/>
  <c r="N91" i="38"/>
  <c r="M91" i="38"/>
  <c r="L91" i="38"/>
  <c r="K91" i="38"/>
  <c r="J91" i="38"/>
  <c r="I91" i="38"/>
  <c r="H91" i="38"/>
  <c r="O90" i="38"/>
  <c r="N90" i="38"/>
  <c r="M90" i="38"/>
  <c r="L90" i="38"/>
  <c r="K90" i="38"/>
  <c r="J90" i="38"/>
  <c r="I90" i="38"/>
  <c r="H90" i="38"/>
  <c r="O89" i="38"/>
  <c r="N89" i="38"/>
  <c r="M89" i="38"/>
  <c r="L89" i="38"/>
  <c r="K89" i="38"/>
  <c r="J89" i="38"/>
  <c r="I89" i="38"/>
  <c r="H89" i="38"/>
  <c r="O88" i="38"/>
  <c r="N88" i="38"/>
  <c r="M88" i="38"/>
  <c r="L88" i="38"/>
  <c r="K88" i="38"/>
  <c r="J88" i="38"/>
  <c r="I88" i="38"/>
  <c r="H88" i="38"/>
  <c r="O87" i="38"/>
  <c r="N87" i="38"/>
  <c r="M87" i="38"/>
  <c r="L87" i="38"/>
  <c r="K87" i="38"/>
  <c r="J87" i="38"/>
  <c r="I87" i="38"/>
  <c r="H87" i="38"/>
  <c r="O86" i="38"/>
  <c r="N86" i="38"/>
  <c r="M86" i="38"/>
  <c r="L86" i="38"/>
  <c r="K86" i="38"/>
  <c r="J86" i="38"/>
  <c r="I86" i="38"/>
  <c r="H86" i="38"/>
  <c r="O85" i="38"/>
  <c r="N85" i="38"/>
  <c r="M85" i="38"/>
  <c r="L85" i="38"/>
  <c r="K85" i="38"/>
  <c r="J85" i="38"/>
  <c r="I85" i="38"/>
  <c r="H85" i="38"/>
  <c r="O84" i="38"/>
  <c r="N84" i="38"/>
  <c r="M84" i="38"/>
  <c r="L84" i="38"/>
  <c r="K84" i="38"/>
  <c r="J84" i="38"/>
  <c r="I84" i="38"/>
  <c r="H84" i="38"/>
  <c r="O83" i="38"/>
  <c r="N83" i="38"/>
  <c r="M83" i="38"/>
  <c r="L83" i="38"/>
  <c r="K83" i="38"/>
  <c r="J83" i="38"/>
  <c r="I83" i="38"/>
  <c r="H83" i="38"/>
  <c r="O82" i="38"/>
  <c r="N82" i="38"/>
  <c r="M82" i="38"/>
  <c r="L82" i="38"/>
  <c r="K82" i="38"/>
  <c r="J82" i="38"/>
  <c r="I82" i="38"/>
  <c r="H82" i="38"/>
  <c r="O81" i="38"/>
  <c r="N81" i="38"/>
  <c r="M81" i="38"/>
  <c r="L81" i="38"/>
  <c r="K81" i="38"/>
  <c r="J81" i="38"/>
  <c r="I81" i="38"/>
  <c r="H81" i="38"/>
  <c r="O80" i="38"/>
  <c r="N80" i="38"/>
  <c r="M80" i="38"/>
  <c r="L80" i="38"/>
  <c r="K80" i="38"/>
  <c r="J80" i="38"/>
  <c r="I80" i="38"/>
  <c r="H80" i="38"/>
  <c r="O79" i="38"/>
  <c r="N79" i="38"/>
  <c r="M79" i="38"/>
  <c r="L79" i="38"/>
  <c r="K79" i="38"/>
  <c r="J79" i="38"/>
  <c r="I79" i="38"/>
  <c r="H79" i="38"/>
  <c r="O78" i="38"/>
  <c r="N78" i="38"/>
  <c r="M78" i="38"/>
  <c r="L78" i="38"/>
  <c r="K78" i="38"/>
  <c r="J78" i="38"/>
  <c r="I78" i="38"/>
  <c r="H78" i="38"/>
  <c r="O77" i="38"/>
  <c r="N77" i="38"/>
  <c r="M77" i="38"/>
  <c r="L77" i="38"/>
  <c r="K77" i="38"/>
  <c r="J77" i="38"/>
  <c r="I77" i="38"/>
  <c r="H77" i="38"/>
  <c r="O76" i="38"/>
  <c r="N76" i="38"/>
  <c r="M76" i="38"/>
  <c r="L76" i="38"/>
  <c r="K76" i="38"/>
  <c r="J76" i="38"/>
  <c r="I76" i="38"/>
  <c r="H76" i="38"/>
  <c r="O75" i="38"/>
  <c r="N75" i="38"/>
  <c r="M75" i="38"/>
  <c r="L75" i="38"/>
  <c r="K75" i="38"/>
  <c r="J75" i="38"/>
  <c r="I75" i="38"/>
  <c r="H75" i="38"/>
  <c r="O74" i="38"/>
  <c r="N74" i="38"/>
  <c r="M74" i="38"/>
  <c r="L74" i="38"/>
  <c r="K74" i="38"/>
  <c r="J74" i="38"/>
  <c r="I74" i="38"/>
  <c r="H74" i="38"/>
  <c r="O73" i="38"/>
  <c r="N73" i="38"/>
  <c r="M73" i="38"/>
  <c r="L73" i="38"/>
  <c r="K73" i="38"/>
  <c r="J73" i="38"/>
  <c r="I73" i="38"/>
  <c r="H73" i="38"/>
  <c r="O72" i="38"/>
  <c r="N72" i="38"/>
  <c r="M72" i="38"/>
  <c r="L72" i="38"/>
  <c r="K72" i="38"/>
  <c r="J72" i="38"/>
  <c r="I72" i="38"/>
  <c r="H72" i="38"/>
  <c r="O71" i="38"/>
  <c r="N71" i="38"/>
  <c r="M71" i="38"/>
  <c r="L71" i="38"/>
  <c r="K71" i="38"/>
  <c r="J71" i="38"/>
  <c r="I71" i="38"/>
  <c r="H71" i="38"/>
  <c r="O70" i="38"/>
  <c r="N70" i="38"/>
  <c r="M70" i="38"/>
  <c r="L70" i="38"/>
  <c r="K70" i="38"/>
  <c r="J70" i="38"/>
  <c r="I70" i="38"/>
  <c r="H70" i="38"/>
  <c r="O69" i="38"/>
  <c r="N69" i="38"/>
  <c r="M69" i="38"/>
  <c r="L69" i="38"/>
  <c r="K69" i="38"/>
  <c r="J69" i="38"/>
  <c r="I69" i="38"/>
  <c r="H69" i="38"/>
  <c r="O68" i="38"/>
  <c r="N68" i="38"/>
  <c r="M68" i="38"/>
  <c r="L68" i="38"/>
  <c r="K68" i="38"/>
  <c r="J68" i="38"/>
  <c r="I68" i="38"/>
  <c r="H68" i="38"/>
  <c r="O67" i="38"/>
  <c r="N67" i="38"/>
  <c r="M67" i="38"/>
  <c r="L67" i="38"/>
  <c r="K67" i="38"/>
  <c r="J67" i="38"/>
  <c r="I67" i="38"/>
  <c r="H67" i="38"/>
  <c r="O66" i="38"/>
  <c r="N66" i="38"/>
  <c r="M66" i="38"/>
  <c r="L66" i="38"/>
  <c r="K66" i="38"/>
  <c r="J66" i="38"/>
  <c r="I66" i="38"/>
  <c r="H66" i="38"/>
  <c r="O65" i="38"/>
  <c r="N65" i="38"/>
  <c r="M65" i="38"/>
  <c r="L65" i="38"/>
  <c r="K65" i="38"/>
  <c r="J65" i="38"/>
  <c r="I65" i="38"/>
  <c r="H65" i="38"/>
  <c r="O64" i="38"/>
  <c r="N64" i="38"/>
  <c r="M64" i="38"/>
  <c r="L64" i="38"/>
  <c r="K64" i="38"/>
  <c r="J64" i="38"/>
  <c r="I64" i="38"/>
  <c r="H64" i="38"/>
  <c r="O63" i="38"/>
  <c r="N63" i="38"/>
  <c r="M63" i="38"/>
  <c r="L63" i="38"/>
  <c r="K63" i="38"/>
  <c r="J63" i="38"/>
  <c r="I63" i="38"/>
  <c r="H63" i="38"/>
  <c r="O62" i="38"/>
  <c r="N62" i="38"/>
  <c r="M62" i="38"/>
  <c r="L62" i="38"/>
  <c r="K62" i="38"/>
  <c r="J62" i="38"/>
  <c r="I62" i="38"/>
  <c r="H62" i="38"/>
  <c r="O61" i="38"/>
  <c r="N61" i="38"/>
  <c r="M61" i="38"/>
  <c r="L61" i="38"/>
  <c r="K61" i="38"/>
  <c r="J61" i="38"/>
  <c r="I61" i="38"/>
  <c r="H61" i="38"/>
  <c r="O60" i="38"/>
  <c r="N60" i="38"/>
  <c r="M60" i="38"/>
  <c r="L60" i="38"/>
  <c r="K60" i="38"/>
  <c r="J60" i="38"/>
  <c r="I60" i="38"/>
  <c r="H60" i="38"/>
  <c r="O59" i="38"/>
  <c r="N59" i="38"/>
  <c r="M59" i="38"/>
  <c r="L59" i="38"/>
  <c r="K59" i="38"/>
  <c r="J59" i="38"/>
  <c r="I59" i="38"/>
  <c r="H59" i="38"/>
  <c r="O58" i="38"/>
  <c r="N58" i="38"/>
  <c r="M58" i="38"/>
  <c r="L58" i="38"/>
  <c r="K58" i="38"/>
  <c r="J58" i="38"/>
  <c r="I58" i="38"/>
  <c r="H58" i="38"/>
  <c r="O57" i="38"/>
  <c r="N57" i="38"/>
  <c r="M57" i="38"/>
  <c r="L57" i="38"/>
  <c r="K57" i="38"/>
  <c r="J57" i="38"/>
  <c r="I57" i="38"/>
  <c r="H57" i="38"/>
  <c r="O56" i="38"/>
  <c r="N56" i="38"/>
  <c r="M56" i="38"/>
  <c r="L56" i="38"/>
  <c r="K56" i="38"/>
  <c r="J56" i="38"/>
  <c r="I56" i="38"/>
  <c r="H56" i="38"/>
  <c r="O55" i="38"/>
  <c r="N55" i="38"/>
  <c r="M55" i="38"/>
  <c r="L55" i="38"/>
  <c r="K55" i="38"/>
  <c r="J55" i="38"/>
  <c r="I55" i="38"/>
  <c r="H55" i="38"/>
  <c r="O54" i="38"/>
  <c r="N54" i="38"/>
  <c r="M54" i="38"/>
  <c r="L54" i="38"/>
  <c r="K54" i="38"/>
  <c r="J54" i="38"/>
  <c r="I54" i="38"/>
  <c r="H54" i="38"/>
  <c r="O53" i="38"/>
  <c r="N53" i="38"/>
  <c r="M53" i="38"/>
  <c r="L53" i="38"/>
  <c r="K53" i="38"/>
  <c r="J53" i="38"/>
  <c r="I53" i="38"/>
  <c r="H53" i="38"/>
  <c r="O52" i="38"/>
  <c r="N52" i="38"/>
  <c r="M52" i="38"/>
  <c r="L52" i="38"/>
  <c r="K52" i="38"/>
  <c r="J52" i="38"/>
  <c r="I52" i="38"/>
  <c r="H52" i="38"/>
  <c r="O51" i="38"/>
  <c r="N51" i="38"/>
  <c r="M51" i="38"/>
  <c r="L51" i="38"/>
  <c r="K51" i="38"/>
  <c r="J51" i="38"/>
  <c r="I51" i="38"/>
  <c r="H51" i="38"/>
  <c r="O50" i="38"/>
  <c r="N50" i="38"/>
  <c r="M50" i="38"/>
  <c r="L50" i="38"/>
  <c r="K50" i="38"/>
  <c r="J50" i="38"/>
  <c r="I50" i="38"/>
  <c r="H50" i="38"/>
  <c r="O49" i="38"/>
  <c r="N49" i="38"/>
  <c r="M49" i="38"/>
  <c r="L49" i="38"/>
  <c r="K49" i="38"/>
  <c r="J49" i="38"/>
  <c r="I49" i="38"/>
  <c r="H49" i="38"/>
  <c r="O48" i="38"/>
  <c r="N48" i="38"/>
  <c r="M48" i="38"/>
  <c r="L48" i="38"/>
  <c r="K48" i="38"/>
  <c r="J48" i="38"/>
  <c r="I48" i="38"/>
  <c r="H48" i="38"/>
  <c r="O47" i="38"/>
  <c r="N47" i="38"/>
  <c r="M47" i="38"/>
  <c r="L47" i="38"/>
  <c r="K47" i="38"/>
  <c r="J47" i="38"/>
  <c r="I47" i="38"/>
  <c r="H47" i="38"/>
  <c r="O46" i="38"/>
  <c r="N46" i="38"/>
  <c r="M46" i="38"/>
  <c r="L46" i="38"/>
  <c r="K46" i="38"/>
  <c r="J46" i="38"/>
  <c r="I46" i="38"/>
  <c r="H46" i="38"/>
  <c r="O45" i="38"/>
  <c r="N45" i="38"/>
  <c r="M45" i="38"/>
  <c r="L45" i="38"/>
  <c r="K45" i="38"/>
  <c r="J45" i="38"/>
  <c r="I45" i="38"/>
  <c r="H45" i="38"/>
  <c r="O44" i="38"/>
  <c r="N44" i="38"/>
  <c r="M44" i="38"/>
  <c r="L44" i="38"/>
  <c r="K44" i="38"/>
  <c r="J44" i="38"/>
  <c r="I44" i="38"/>
  <c r="H44" i="38"/>
  <c r="O43" i="38"/>
  <c r="N43" i="38"/>
  <c r="M43" i="38"/>
  <c r="L43" i="38"/>
  <c r="K43" i="38"/>
  <c r="J43" i="38"/>
  <c r="I43" i="38"/>
  <c r="H43" i="38"/>
  <c r="O42" i="38"/>
  <c r="N42" i="38"/>
  <c r="M42" i="38"/>
  <c r="L42" i="38"/>
  <c r="K42" i="38"/>
  <c r="J42" i="38"/>
  <c r="I42" i="38"/>
  <c r="H42" i="38"/>
  <c r="O41" i="38"/>
  <c r="N41" i="38"/>
  <c r="M41" i="38"/>
  <c r="L41" i="38"/>
  <c r="K41" i="38"/>
  <c r="J41" i="38"/>
  <c r="I41" i="38"/>
  <c r="H41" i="38"/>
  <c r="O40" i="38"/>
  <c r="N40" i="38"/>
  <c r="M40" i="38"/>
  <c r="L40" i="38"/>
  <c r="K40" i="38"/>
  <c r="J40" i="38"/>
  <c r="I40" i="38"/>
  <c r="H40" i="38"/>
  <c r="O39" i="38"/>
  <c r="N39" i="38"/>
  <c r="M39" i="38"/>
  <c r="L39" i="38"/>
  <c r="K39" i="38"/>
  <c r="J39" i="38"/>
  <c r="I39" i="38"/>
  <c r="H39" i="38"/>
  <c r="O38" i="38"/>
  <c r="N38" i="38"/>
  <c r="M38" i="38"/>
  <c r="L38" i="38"/>
  <c r="K38" i="38"/>
  <c r="J38" i="38"/>
  <c r="I38" i="38"/>
  <c r="H38" i="38"/>
  <c r="O37" i="38"/>
  <c r="N37" i="38"/>
  <c r="M37" i="38"/>
  <c r="L37" i="38"/>
  <c r="K37" i="38"/>
  <c r="J37" i="38"/>
  <c r="I37" i="38"/>
  <c r="H37" i="38"/>
  <c r="O36" i="38"/>
  <c r="N36" i="38"/>
  <c r="M36" i="38"/>
  <c r="L36" i="38"/>
  <c r="K36" i="38"/>
  <c r="J36" i="38"/>
  <c r="I36" i="38"/>
  <c r="H36" i="38"/>
  <c r="O35" i="38"/>
  <c r="N35" i="38"/>
  <c r="M35" i="38"/>
  <c r="L35" i="38"/>
  <c r="K35" i="38"/>
  <c r="J35" i="38"/>
  <c r="I35" i="38"/>
  <c r="H35" i="38"/>
  <c r="O34" i="38"/>
  <c r="N34" i="38"/>
  <c r="M34" i="38"/>
  <c r="L34" i="38"/>
  <c r="K34" i="38"/>
  <c r="J34" i="38"/>
  <c r="I34" i="38"/>
  <c r="H34" i="38"/>
  <c r="O33" i="38"/>
  <c r="N33" i="38"/>
  <c r="M33" i="38"/>
  <c r="L33" i="38"/>
  <c r="K33" i="38"/>
  <c r="J33" i="38"/>
  <c r="I33" i="38"/>
  <c r="H33" i="38"/>
  <c r="O32" i="38"/>
  <c r="N32" i="38"/>
  <c r="M32" i="38"/>
  <c r="L32" i="38"/>
  <c r="K32" i="38"/>
  <c r="J32" i="38"/>
  <c r="I32" i="38"/>
  <c r="H32" i="38"/>
  <c r="O31" i="38"/>
  <c r="N31" i="38"/>
  <c r="M31" i="38"/>
  <c r="L31" i="38"/>
  <c r="K31" i="38"/>
  <c r="J31" i="38"/>
  <c r="I31" i="38"/>
  <c r="H31" i="38"/>
  <c r="O30" i="38"/>
  <c r="N30" i="38"/>
  <c r="M30" i="38"/>
  <c r="L30" i="38"/>
  <c r="K30" i="38"/>
  <c r="J30" i="38"/>
  <c r="I30" i="38"/>
  <c r="H30" i="38"/>
  <c r="O29" i="38"/>
  <c r="N29" i="38"/>
  <c r="M29" i="38"/>
  <c r="L29" i="38"/>
  <c r="K29" i="38"/>
  <c r="J29" i="38"/>
  <c r="I29" i="38"/>
  <c r="H29" i="38"/>
  <c r="O28" i="38"/>
  <c r="N28" i="38"/>
  <c r="M28" i="38"/>
  <c r="L28" i="38"/>
  <c r="K28" i="38"/>
  <c r="J28" i="38"/>
  <c r="I28" i="38"/>
  <c r="H28" i="38"/>
  <c r="O27" i="38"/>
  <c r="N27" i="38"/>
  <c r="M27" i="38"/>
  <c r="L27" i="38"/>
  <c r="K27" i="38"/>
  <c r="J27" i="38"/>
  <c r="I27" i="38"/>
  <c r="H27" i="38"/>
  <c r="O26" i="38"/>
  <c r="N26" i="38"/>
  <c r="M26" i="38"/>
  <c r="L26" i="38"/>
  <c r="K26" i="38"/>
  <c r="J26" i="38"/>
  <c r="I26" i="38"/>
  <c r="H26" i="38"/>
  <c r="O25" i="38"/>
  <c r="N25" i="38"/>
  <c r="M25" i="38"/>
  <c r="L25" i="38"/>
  <c r="K25" i="38"/>
  <c r="J25" i="38"/>
  <c r="I25" i="38"/>
  <c r="H25" i="38"/>
  <c r="O24" i="38"/>
  <c r="N24" i="38"/>
  <c r="M24" i="38"/>
  <c r="L24" i="38"/>
  <c r="K24" i="38"/>
  <c r="J24" i="38"/>
  <c r="I24" i="38"/>
  <c r="H24" i="38"/>
  <c r="O23" i="38"/>
  <c r="N23" i="38"/>
  <c r="M23" i="38"/>
  <c r="L23" i="38"/>
  <c r="K23" i="38"/>
  <c r="J23" i="38"/>
  <c r="I23" i="38"/>
  <c r="H23" i="38"/>
  <c r="O22" i="38"/>
  <c r="N22" i="38"/>
  <c r="M22" i="38"/>
  <c r="L22" i="38"/>
  <c r="K22" i="38"/>
  <c r="J22" i="38"/>
  <c r="I22" i="38"/>
  <c r="H22" i="38"/>
  <c r="O21" i="38"/>
  <c r="N21" i="38"/>
  <c r="M21" i="38"/>
  <c r="L21" i="38"/>
  <c r="K21" i="38"/>
  <c r="J21" i="38"/>
  <c r="I21" i="38"/>
  <c r="H21" i="38"/>
  <c r="O20" i="38"/>
  <c r="N20" i="38"/>
  <c r="M20" i="38"/>
  <c r="L20" i="38"/>
  <c r="K20" i="38"/>
  <c r="J20" i="38"/>
  <c r="I20" i="38"/>
  <c r="H20" i="38"/>
  <c r="O19" i="38"/>
  <c r="N19" i="38"/>
  <c r="M19" i="38"/>
  <c r="L19" i="38"/>
  <c r="K19" i="38"/>
  <c r="J19" i="38"/>
  <c r="I19" i="38"/>
  <c r="H19" i="38"/>
  <c r="O18" i="38"/>
  <c r="N18" i="38"/>
  <c r="M18" i="38"/>
  <c r="L18" i="38"/>
  <c r="K18" i="38"/>
  <c r="J18" i="38"/>
  <c r="I18" i="38"/>
  <c r="H18" i="38"/>
  <c r="O17" i="38"/>
  <c r="N17" i="38"/>
  <c r="M17" i="38"/>
  <c r="L17" i="38"/>
  <c r="K17" i="38"/>
  <c r="J17" i="38"/>
  <c r="I17" i="38"/>
  <c r="H17" i="38"/>
  <c r="O16" i="38"/>
  <c r="N16" i="38"/>
  <c r="M16" i="38"/>
  <c r="L16" i="38"/>
  <c r="K16" i="38"/>
  <c r="J16" i="38"/>
  <c r="I16" i="38"/>
  <c r="H16" i="38"/>
  <c r="O15" i="38"/>
  <c r="N15" i="38"/>
  <c r="M15" i="38"/>
  <c r="L15" i="38"/>
  <c r="K15" i="38"/>
  <c r="J15" i="38"/>
  <c r="I15" i="38"/>
  <c r="H15" i="38"/>
  <c r="O14" i="38"/>
  <c r="N14" i="38"/>
  <c r="M14" i="38"/>
  <c r="L14" i="38"/>
  <c r="K14" i="38"/>
  <c r="J14" i="38"/>
  <c r="I14" i="38"/>
  <c r="H14" i="38"/>
  <c r="O13" i="38"/>
  <c r="N13" i="38"/>
  <c r="M13" i="38"/>
  <c r="L13" i="38"/>
  <c r="K13" i="38"/>
  <c r="J13" i="38"/>
  <c r="I13" i="38"/>
  <c r="H13" i="38"/>
  <c r="O12" i="38"/>
  <c r="N12" i="38"/>
  <c r="M12" i="38"/>
  <c r="L12" i="38"/>
  <c r="K12" i="38"/>
  <c r="J12" i="38"/>
  <c r="I12" i="38"/>
  <c r="H12" i="38"/>
  <c r="O11" i="38"/>
  <c r="N11" i="38"/>
  <c r="M11" i="38"/>
  <c r="L11" i="38"/>
  <c r="K11" i="38"/>
  <c r="J11" i="38"/>
  <c r="I11" i="38"/>
  <c r="H11" i="38"/>
  <c r="O10" i="38"/>
  <c r="N10" i="38"/>
  <c r="M10" i="38"/>
  <c r="L10" i="38"/>
  <c r="K10" i="38"/>
  <c r="J10" i="38"/>
  <c r="I10" i="38"/>
  <c r="H10" i="38"/>
  <c r="O9" i="38"/>
  <c r="N9" i="38"/>
  <c r="M9" i="38"/>
  <c r="L9" i="38"/>
  <c r="K9" i="38"/>
  <c r="J9" i="38"/>
  <c r="I9" i="38"/>
  <c r="H9" i="38"/>
  <c r="O8" i="38"/>
  <c r="N8" i="38"/>
  <c r="M8" i="38"/>
  <c r="L8" i="38"/>
  <c r="K8" i="38"/>
  <c r="J8" i="38"/>
  <c r="I8" i="38"/>
  <c r="H8" i="38"/>
  <c r="O7" i="38"/>
  <c r="N7" i="38"/>
  <c r="M7" i="38"/>
  <c r="L7" i="38"/>
  <c r="K7" i="38"/>
  <c r="J7" i="38"/>
  <c r="I7" i="38"/>
  <c r="H7" i="38"/>
  <c r="O6" i="38"/>
  <c r="N6" i="38"/>
  <c r="M6" i="38"/>
  <c r="L6" i="38"/>
  <c r="K6" i="38"/>
  <c r="J6" i="38"/>
  <c r="I6" i="38"/>
  <c r="H6" i="38"/>
  <c r="O5" i="38"/>
  <c r="N5" i="38"/>
  <c r="M5" i="38"/>
  <c r="L5" i="38"/>
  <c r="K5" i="38"/>
  <c r="J5" i="38"/>
  <c r="I5" i="38"/>
  <c r="H5" i="38"/>
  <c r="O4" i="38"/>
  <c r="N4" i="38"/>
  <c r="M4" i="38"/>
  <c r="L4" i="38"/>
  <c r="K4" i="38"/>
  <c r="J4" i="38"/>
  <c r="I4" i="38"/>
  <c r="H4" i="38"/>
  <c r="O3" i="38"/>
  <c r="N3" i="38"/>
  <c r="M3" i="38"/>
  <c r="L3" i="38"/>
  <c r="K3" i="38"/>
  <c r="J3" i="38"/>
  <c r="I3" i="38"/>
  <c r="H3" i="38"/>
  <c r="O2" i="38"/>
  <c r="N2" i="38"/>
  <c r="M2" i="38"/>
  <c r="L2" i="38"/>
  <c r="K2" i="38"/>
  <c r="J2" i="38"/>
  <c r="I2" i="38"/>
  <c r="H2" i="38"/>
  <c r="P2" i="38" l="1"/>
  <c r="P3" i="38"/>
  <c r="P4" i="38"/>
  <c r="P5" i="38"/>
  <c r="P6" i="38"/>
  <c r="P7" i="38"/>
  <c r="P8" i="38"/>
  <c r="P9" i="38"/>
  <c r="P10" i="38"/>
  <c r="P11" i="38"/>
  <c r="P12" i="38"/>
  <c r="P13" i="38"/>
  <c r="P14" i="38"/>
  <c r="P15" i="38"/>
  <c r="P16" i="38"/>
  <c r="P17" i="38"/>
  <c r="P18" i="38"/>
  <c r="P19" i="38"/>
  <c r="P20" i="38"/>
  <c r="P21" i="38"/>
  <c r="P22" i="38"/>
  <c r="P23" i="38"/>
  <c r="P24" i="38"/>
  <c r="P25" i="38"/>
  <c r="P26" i="38"/>
  <c r="P27" i="38"/>
  <c r="P28" i="38"/>
  <c r="P29" i="38"/>
  <c r="P30" i="38"/>
  <c r="P31" i="38"/>
  <c r="P32" i="38"/>
  <c r="P33" i="38"/>
  <c r="P34" i="38"/>
  <c r="P35" i="38"/>
  <c r="P36" i="38"/>
  <c r="P37" i="38"/>
  <c r="P38" i="38"/>
  <c r="P39" i="38"/>
  <c r="P40" i="38"/>
  <c r="P41" i="38"/>
  <c r="P42" i="38"/>
  <c r="P43" i="38"/>
  <c r="P44" i="38"/>
  <c r="P45" i="38"/>
  <c r="P46" i="38"/>
  <c r="P47" i="38"/>
  <c r="P48" i="38"/>
  <c r="P49" i="38"/>
  <c r="P50" i="38"/>
  <c r="P51" i="38"/>
  <c r="P52" i="38"/>
  <c r="P53" i="38"/>
  <c r="P54" i="38"/>
  <c r="P55" i="38"/>
  <c r="P56" i="38"/>
  <c r="P57" i="38"/>
  <c r="P58" i="38"/>
  <c r="P59" i="38"/>
  <c r="P60" i="38"/>
  <c r="P61" i="38"/>
  <c r="P62" i="38"/>
  <c r="P63" i="38"/>
  <c r="P64" i="38"/>
  <c r="P65" i="38"/>
  <c r="P66" i="38"/>
  <c r="P67" i="38"/>
  <c r="P68" i="38"/>
  <c r="P69" i="38"/>
  <c r="P70" i="38"/>
  <c r="P71" i="38"/>
  <c r="P72" i="38"/>
  <c r="P73" i="38"/>
  <c r="P74" i="38"/>
  <c r="P75" i="38"/>
  <c r="P76" i="38"/>
  <c r="P77" i="38"/>
  <c r="P78" i="38"/>
  <c r="P79" i="38"/>
  <c r="P80" i="38"/>
  <c r="P81" i="38"/>
  <c r="P82" i="38"/>
  <c r="P83" i="38"/>
  <c r="P84" i="38"/>
  <c r="P85" i="38"/>
  <c r="P86" i="38"/>
  <c r="P87" i="38"/>
  <c r="P88" i="38"/>
  <c r="P89" i="38"/>
  <c r="P90" i="38"/>
  <c r="P91" i="38"/>
  <c r="P92" i="38"/>
  <c r="P93" i="38"/>
  <c r="P94" i="38"/>
  <c r="P95" i="38"/>
  <c r="P96" i="38"/>
  <c r="P97" i="38"/>
  <c r="P98" i="38"/>
  <c r="P99" i="38"/>
  <c r="P100" i="38"/>
  <c r="P101" i="38"/>
  <c r="P102" i="38"/>
  <c r="P103" i="38"/>
  <c r="P104" i="38"/>
  <c r="P105" i="38"/>
  <c r="P106" i="38"/>
  <c r="P107" i="38"/>
  <c r="P108" i="38"/>
  <c r="P109" i="38"/>
  <c r="P110" i="38"/>
  <c r="P111" i="38"/>
  <c r="P112" i="38"/>
  <c r="P113" i="38"/>
  <c r="P114" i="38"/>
  <c r="P115" i="38"/>
  <c r="P116" i="38"/>
  <c r="P117" i="38"/>
  <c r="P118" i="38"/>
  <c r="P119" i="38"/>
  <c r="P120" i="38"/>
  <c r="P121" i="38"/>
  <c r="P122" i="38"/>
  <c r="P123" i="38"/>
  <c r="P124" i="38"/>
  <c r="P125" i="38"/>
  <c r="P126" i="38"/>
  <c r="P127" i="38"/>
  <c r="P128" i="38"/>
  <c r="P129" i="38"/>
  <c r="H33" i="17"/>
  <c r="H35" i="17" s="1"/>
  <c r="G33" i="17"/>
  <c r="G35" i="17" s="1"/>
  <c r="F33" i="17"/>
  <c r="F35" i="17" s="1"/>
  <c r="B11" i="17" l="1"/>
  <c r="B12" i="17"/>
  <c r="B15" i="17"/>
  <c r="B14" i="17"/>
  <c r="B13" i="17"/>
  <c r="B10" i="17"/>
  <c r="B5" i="17"/>
  <c r="B7" i="17"/>
  <c r="B9" i="17"/>
  <c r="B6" i="17"/>
  <c r="B8" i="17"/>
  <c r="P130" i="38"/>
  <c r="C15" i="9"/>
  <c r="B30" i="17" s="1"/>
  <c r="B27" i="17" l="1"/>
</calcChain>
</file>

<file path=xl/sharedStrings.xml><?xml version="1.0" encoding="utf-8"?>
<sst xmlns="http://schemas.openxmlformats.org/spreadsheetml/2006/main" count="747" uniqueCount="155">
  <si>
    <t>Uw artikelgroep benaming</t>
  </si>
  <si>
    <t>Kortingspercentage op bruto prijslijst per groep</t>
  </si>
  <si>
    <t>Inschrijver dient de blauw gearceerde cellen in te vullen</t>
  </si>
  <si>
    <t xml:space="preserve">uw levereenheid </t>
  </si>
  <si>
    <t xml:space="preserve"> </t>
  </si>
  <si>
    <t>Bijkomende kosten</t>
  </si>
  <si>
    <t xml:space="preserve"> Kortingspercentage op artikel</t>
  </si>
  <si>
    <t>uw FabMerk</t>
  </si>
  <si>
    <t>Totaalblad</t>
  </si>
  <si>
    <t>Totaal kortingspercentage voor gunning</t>
  </si>
  <si>
    <t>Naam Inschrijver</t>
  </si>
  <si>
    <t>Naam ondertekenaar</t>
  </si>
  <si>
    <t>Handtekening</t>
  </si>
  <si>
    <t>Datum</t>
  </si>
  <si>
    <t xml:space="preserve">Calculatieblad </t>
  </si>
  <si>
    <t>kosten logistiek</t>
  </si>
  <si>
    <t>Uw netto prijs incl. btw</t>
  </si>
  <si>
    <t>Kernassortiment en proceskosten (logistiek e.d.)</t>
  </si>
  <si>
    <t>Totaalbedrag voor gunning</t>
  </si>
  <si>
    <t>Weging: 5 punten</t>
  </si>
  <si>
    <t>Eenheid</t>
  </si>
  <si>
    <t>Uw omrekenfactor tbv afname vergelijk</t>
  </si>
  <si>
    <t>Bruto prijs, conform prijslijst incl. btw</t>
  </si>
  <si>
    <t>totaal gemiddelde korting op het niet kernassortiment</t>
  </si>
  <si>
    <t>subgroepen vallend onder</t>
  </si>
  <si>
    <t>Kortingspercentage niet kernassortiment</t>
  </si>
  <si>
    <t>gemiddelde kortingspercentage niet kernassortiment</t>
  </si>
  <si>
    <t>kortingspercentage niet kernassortiment</t>
  </si>
  <si>
    <t>Artikelomschrijving</t>
  </si>
  <si>
    <t>pk</t>
  </si>
  <si>
    <t>st</t>
  </si>
  <si>
    <t xml:space="preserve"> st</t>
  </si>
  <si>
    <t xml:space="preserve"> pk</t>
  </si>
  <si>
    <t>ds</t>
  </si>
  <si>
    <t xml:space="preserve"> ds</t>
  </si>
  <si>
    <t>Alcoholvloeistof Exclusiva 80%</t>
  </si>
  <si>
    <t xml:space="preserve"> cn</t>
  </si>
  <si>
    <t>Brise one touch nav.lavend10ml</t>
  </si>
  <si>
    <t>Handdoekrol KC 6623 slimroll</t>
  </si>
  <si>
    <t>Handdoekrol Text Non Woven 60m</t>
  </si>
  <si>
    <t>Handdoek Kimberly Clark 6663</t>
  </si>
  <si>
    <t>Handdoekrol KC 6657 slimroll</t>
  </si>
  <si>
    <t>Handdoek Katrin 61594 2lgs</t>
  </si>
  <si>
    <t>Toiletrol 2 lgs dop 313681</t>
  </si>
  <si>
    <t>Toiletrol 2 lgs dop 318621</t>
  </si>
  <si>
    <t>Zeepdispenser sensor 600ml</t>
  </si>
  <si>
    <t>Luchtverfrisservul. Satino mix</t>
  </si>
  <si>
    <t>Toiletrol 1 lgs dop 306711</t>
  </si>
  <si>
    <t>Papierrol Tork mini 100130</t>
  </si>
  <si>
    <t>Handdoek Kleenex KC 6710</t>
  </si>
  <si>
    <t>Handzeep Tork 520501 Foam</t>
  </si>
  <si>
    <t>Toiletrol Satino 317130 Jumbo</t>
  </si>
  <si>
    <t>Handreiniger KC 6340 Foam</t>
  </si>
  <si>
    <t>Handdoek Kleenex KC 6772</t>
  </si>
  <si>
    <t>Handdoek 6781 ZIE 00556206</t>
  </si>
  <si>
    <t>Toiletrol MiniJumbo 180m 2lgs</t>
  </si>
  <si>
    <t>Luchtverrfr. Satino Atlantic</t>
  </si>
  <si>
    <t>Handdoekrol KC 6780 Ultra</t>
  </si>
  <si>
    <t>Papierrol 1000 mt normaal</t>
  </si>
  <si>
    <t>Toiletrol Katrin Classic ECO</t>
  </si>
  <si>
    <t>Handreiniger KC 6342 Foam</t>
  </si>
  <si>
    <t>Papierrol Tork midi 101250</t>
  </si>
  <si>
    <t>Toiletrol 1 lgs oud dop 306661</t>
  </si>
  <si>
    <t>Handdoek Tork HT 100297 soft</t>
  </si>
  <si>
    <t>Handdoekrol Controlomatic 6063</t>
  </si>
  <si>
    <t>Handreiniger KC 6331 geparf.</t>
  </si>
  <si>
    <t>Luchtverfr. Satino Ocean180219</t>
  </si>
  <si>
    <t>Handdoekrol KC 6687 XL wi</t>
  </si>
  <si>
    <t>Handdoek Katrin 345355 2lgs</t>
  </si>
  <si>
    <t>Handdoekrol Controlomatic 6665</t>
  </si>
  <si>
    <t>Luchtverfr.disp. Satino 331920</t>
  </si>
  <si>
    <t>Toiletborstel Vendor wand</t>
  </si>
  <si>
    <t>Luchtverfrisser 6191 mix</t>
  </si>
  <si>
    <t>Papierrol Tork 130044</t>
  </si>
  <si>
    <t>Handdoekrol KC 6781 slimroll</t>
  </si>
  <si>
    <t>Papierrol Tork midi 121206</t>
  </si>
  <si>
    <t>Toiletrol Scott 8522 MiniJumbo</t>
  </si>
  <si>
    <t>Hygiene zakjes kunststof</t>
  </si>
  <si>
    <t>Handzeep Topscrub Nature</t>
  </si>
  <si>
    <t>Toiletbrilrein.vull. Stoko</t>
  </si>
  <si>
    <t>Handzeep Lavamani Sensation GC</t>
  </si>
  <si>
    <t>Papierrol 800 mt 2 lgs</t>
  </si>
  <si>
    <t>Toiletborstel nylon</t>
  </si>
  <si>
    <t>Brise oneTouch Ocean Adventure</t>
  </si>
  <si>
    <t>Luchtverfrisser Lemon tana</t>
  </si>
  <si>
    <t>Handzeep Isabel 5lt</t>
  </si>
  <si>
    <t>Toiletborstel met randreiniger</t>
  </si>
  <si>
    <t>Verpakking</t>
  </si>
  <si>
    <t>Afname hoeveelheid</t>
  </si>
  <si>
    <t>Artikel omschrijving</t>
  </si>
  <si>
    <t>Prijs per eenheid</t>
  </si>
  <si>
    <t>Totaal Kosten</t>
  </si>
  <si>
    <t xml:space="preserve"> ds/3180 st   </t>
  </si>
  <si>
    <t xml:space="preserve"> ds/36 rl     </t>
  </si>
  <si>
    <t xml:space="preserve"> pk/6 rl      </t>
  </si>
  <si>
    <t xml:space="preserve"> ds/6x1000 ml </t>
  </si>
  <si>
    <t xml:space="preserve"> ds (6st)     </t>
  </si>
  <si>
    <t xml:space="preserve"> cn/5lt       </t>
  </si>
  <si>
    <t xml:space="preserve"> ds (6x1lt)   </t>
  </si>
  <si>
    <t xml:space="preserve"> ds/2310 st   </t>
  </si>
  <si>
    <t xml:space="preserve"> 6x2000 ml    </t>
  </si>
  <si>
    <t xml:space="preserve"> st           </t>
  </si>
  <si>
    <t xml:space="preserve"> st/ 36 ds    </t>
  </si>
  <si>
    <t xml:space="preserve"> ds/3x2 st    </t>
  </si>
  <si>
    <t xml:space="preserve"> pk/12 rl     </t>
  </si>
  <si>
    <t xml:space="preserve"> pk (6 rl)    </t>
  </si>
  <si>
    <t xml:space="preserve"> ds/12x400 ml </t>
  </si>
  <si>
    <t xml:space="preserve"> ds/2100 st   </t>
  </si>
  <si>
    <t xml:space="preserve"> 6x1 lt       </t>
  </si>
  <si>
    <t xml:space="preserve"> ds/2820 st   </t>
  </si>
  <si>
    <t xml:space="preserve"> pk/2 rl      </t>
  </si>
  <si>
    <t xml:space="preserve"> ds/6x500 ml  </t>
  </si>
  <si>
    <t xml:space="preserve"> ds (15x96st) </t>
  </si>
  <si>
    <t xml:space="preserve"> 3x5lt        </t>
  </si>
  <si>
    <t xml:space="preserve"> pk/11 rl     </t>
  </si>
  <si>
    <t xml:space="preserve"> ds/5x300ml   </t>
  </si>
  <si>
    <t xml:space="preserve"> ds (10x500ml </t>
  </si>
  <si>
    <t xml:space="preserve"> ds/3000 st   </t>
  </si>
  <si>
    <t xml:space="preserve"> pk           </t>
  </si>
  <si>
    <t xml:space="preserve"> ds/ 12x2st   </t>
  </si>
  <si>
    <t xml:space="preserve"> ds (6x10ml)  </t>
  </si>
  <si>
    <t xml:space="preserve">ds </t>
  </si>
  <si>
    <t>Huur Dameshygiëneboxen</t>
  </si>
  <si>
    <t>4 wekelijkse wisseling</t>
  </si>
  <si>
    <t>Niet Kernassortiment</t>
  </si>
  <si>
    <t xml:space="preserve">Totaal  </t>
  </si>
  <si>
    <t>locatie</t>
  </si>
  <si>
    <t>hc amersfoort</t>
  </si>
  <si>
    <t>Beoordeling relatieve kortingspercentage</t>
  </si>
  <si>
    <t>voorbeeld berekening</t>
  </si>
  <si>
    <t>inschrijver 1</t>
  </si>
  <si>
    <t>inschrijver 2</t>
  </si>
  <si>
    <t>inschrijver 3</t>
  </si>
  <si>
    <t>Korting op kern</t>
  </si>
  <si>
    <t>Korting overige</t>
  </si>
  <si>
    <t>Score (punten maximaal)</t>
  </si>
  <si>
    <t>Score aanbesteding</t>
  </si>
  <si>
    <t>op het moment dat uw korting op het overige assortiment hoger is dan het kernassortment geldt de hoogste korting</t>
  </si>
  <si>
    <t>HC Gouda</t>
  </si>
  <si>
    <t>HC Goes</t>
  </si>
  <si>
    <t>HC Kampen</t>
  </si>
  <si>
    <t>HC Apeldoorn</t>
  </si>
  <si>
    <t>HC Rotterdam</t>
  </si>
  <si>
    <t>VLC Amersfoort</t>
  </si>
  <si>
    <t>VLC Barneveld</t>
  </si>
  <si>
    <t>VLC Kesteren</t>
  </si>
  <si>
    <t>VLC Ede</t>
  </si>
  <si>
    <t>VLC Hoevelaken</t>
  </si>
  <si>
    <t>cn</t>
  </si>
  <si>
    <t>Rekenvoorbeeld</t>
  </si>
  <si>
    <t>Weging: 60 punten</t>
  </si>
  <si>
    <t>toiletroldispensers per stuk</t>
  </si>
  <si>
    <t>zeepdispensers per stuks</t>
  </si>
  <si>
    <t>handdoekautomaten rol per stuk</t>
  </si>
  <si>
    <t>handdoekautomaten vouwhanddoekjes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</si>
</sst>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[$€-413]\ * #,##0.00_ ;_ [$€-413]\ * \-#,##0.00_ ;_ [$€-413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44" fontId="6" fillId="2" borderId="1" xfId="2" applyFont="1" applyFill="1" applyBorder="1"/>
    <xf numFmtId="0" fontId="8" fillId="0" borderId="0" xfId="0" applyFont="1"/>
    <xf numFmtId="44" fontId="0" fillId="0" borderId="0" xfId="0" applyNumberFormat="1"/>
    <xf numFmtId="0" fontId="6" fillId="4" borderId="4" xfId="0" applyFont="1" applyFill="1" applyBorder="1"/>
    <xf numFmtId="0" fontId="10" fillId="0" borderId="0" xfId="0" applyFont="1"/>
    <xf numFmtId="0" fontId="2" fillId="0" borderId="0" xfId="0" applyFont="1"/>
    <xf numFmtId="0" fontId="5" fillId="4" borderId="1" xfId="0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1" xfId="0" applyFont="1" applyFill="1" applyBorder="1"/>
    <xf numFmtId="44" fontId="5" fillId="4" borderId="1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1" fillId="6" borderId="1" xfId="0" applyFont="1" applyFill="1" applyBorder="1"/>
    <xf numFmtId="0" fontId="11" fillId="0" borderId="0" xfId="0" applyFont="1"/>
    <xf numFmtId="0" fontId="13" fillId="4" borderId="6" xfId="0" applyFont="1" applyFill="1" applyBorder="1"/>
    <xf numFmtId="0" fontId="13" fillId="4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44" fontId="13" fillId="5" borderId="6" xfId="0" applyNumberFormat="1" applyFont="1" applyFill="1" applyBorder="1"/>
    <xf numFmtId="0" fontId="0" fillId="0" borderId="8" xfId="0" applyBorder="1"/>
    <xf numFmtId="0" fontId="15" fillId="0" borderId="0" xfId="0" applyFont="1" applyAlignment="1">
      <alignment horizontal="left" vertical="center" indent="4"/>
    </xf>
    <xf numFmtId="0" fontId="16" fillId="4" borderId="3" xfId="0" applyFont="1" applyFill="1" applyBorder="1"/>
    <xf numFmtId="44" fontId="12" fillId="4" borderId="6" xfId="0" applyNumberFormat="1" applyFont="1" applyFill="1" applyBorder="1"/>
    <xf numFmtId="0" fontId="17" fillId="0" borderId="5" xfId="0" applyFont="1" applyBorder="1"/>
    <xf numFmtId="0" fontId="13" fillId="0" borderId="0" xfId="0" applyFont="1"/>
    <xf numFmtId="10" fontId="13" fillId="5" borderId="3" xfId="0" applyNumberFormat="1" applyFont="1" applyFill="1" applyBorder="1"/>
    <xf numFmtId="10" fontId="12" fillId="4" borderId="6" xfId="0" applyNumberFormat="1" applyFont="1" applyFill="1" applyBorder="1"/>
    <xf numFmtId="0" fontId="17" fillId="0" borderId="0" xfId="0" applyFont="1"/>
    <xf numFmtId="0" fontId="18" fillId="7" borderId="1" xfId="0" applyFont="1" applyFill="1" applyBorder="1" applyAlignment="1">
      <alignment horizontal="left" vertical="top"/>
    </xf>
    <xf numFmtId="0" fontId="19" fillId="0" borderId="0" xfId="0" applyFont="1"/>
    <xf numFmtId="0" fontId="5" fillId="4" borderId="3" xfId="0" applyFont="1" applyFill="1" applyBorder="1" applyAlignment="1">
      <alignment horizontal="left" vertical="center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20" fillId="4" borderId="1" xfId="0" applyFont="1" applyFill="1" applyBorder="1" applyAlignment="1">
      <alignment horizontal="center"/>
    </xf>
    <xf numFmtId="0" fontId="0" fillId="0" borderId="7" xfId="0" applyBorder="1"/>
    <xf numFmtId="0" fontId="2" fillId="0" borderId="7" xfId="0" applyFont="1" applyBorder="1"/>
    <xf numFmtId="0" fontId="9" fillId="0" borderId="0" xfId="0" applyFont="1"/>
    <xf numFmtId="0" fontId="2" fillId="4" borderId="3" xfId="0" applyFon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2" fontId="6" fillId="2" borderId="1" xfId="0" applyNumberFormat="1" applyFont="1" applyFill="1" applyBorder="1" applyAlignment="1">
      <alignment horizontal="center"/>
    </xf>
    <xf numFmtId="0" fontId="22" fillId="5" borderId="1" xfId="0" applyFont="1" applyFill="1" applyBorder="1"/>
    <xf numFmtId="44" fontId="23" fillId="5" borderId="1" xfId="2" applyFont="1" applyFill="1" applyBorder="1" applyAlignment="1">
      <alignment horizontal="center"/>
    </xf>
    <xf numFmtId="10" fontId="6" fillId="2" borderId="1" xfId="1" applyNumberFormat="1" applyFont="1" applyFill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7" fillId="9" borderId="1" xfId="0" applyFont="1" applyFill="1" applyBorder="1"/>
    <xf numFmtId="10" fontId="7" fillId="9" borderId="1" xfId="0" applyNumberFormat="1" applyFont="1" applyFill="1" applyBorder="1" applyAlignment="1">
      <alignment horizontal="center"/>
    </xf>
    <xf numFmtId="9" fontId="9" fillId="0" borderId="0" xfId="0" applyNumberFormat="1" applyFont="1"/>
    <xf numFmtId="164" fontId="9" fillId="0" borderId="0" xfId="1" applyNumberFormat="1" applyFont="1" applyFill="1" applyBorder="1"/>
    <xf numFmtId="43" fontId="9" fillId="0" borderId="0" xfId="5" applyFont="1" applyFill="1" applyBorder="1"/>
    <xf numFmtId="0" fontId="24" fillId="4" borderId="4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vertical="center" wrapText="1"/>
    </xf>
    <xf numFmtId="3" fontId="0" fillId="0" borderId="0" xfId="0" applyNumberFormat="1"/>
    <xf numFmtId="0" fontId="22" fillId="0" borderId="1" xfId="0" applyFont="1" applyBorder="1" applyAlignment="1">
      <alignment horizontal="left"/>
    </xf>
    <xf numFmtId="3" fontId="22" fillId="0" borderId="1" xfId="0" applyNumberFormat="1" applyFont="1" applyBorder="1" applyAlignment="1">
      <alignment horizontal="left"/>
    </xf>
    <xf numFmtId="1" fontId="22" fillId="0" borderId="1" xfId="0" applyNumberFormat="1" applyFont="1" applyBorder="1" applyAlignment="1">
      <alignment horizontal="left"/>
    </xf>
    <xf numFmtId="0" fontId="22" fillId="8" borderId="1" xfId="0" applyFont="1" applyFill="1" applyBorder="1" applyAlignment="1">
      <alignment horizontal="left"/>
    </xf>
    <xf numFmtId="3" fontId="22" fillId="8" borderId="1" xfId="0" applyNumberFormat="1" applyFont="1" applyFill="1" applyBorder="1" applyAlignment="1">
      <alignment horizontal="left"/>
    </xf>
    <xf numFmtId="1" fontId="22" fillId="8" borderId="1" xfId="0" applyNumberFormat="1" applyFont="1" applyFill="1" applyBorder="1" applyAlignment="1">
      <alignment horizontal="left"/>
    </xf>
    <xf numFmtId="0" fontId="22" fillId="5" borderId="1" xfId="0" applyFont="1" applyFill="1" applyBorder="1" applyAlignment="1">
      <alignment horizontal="left"/>
    </xf>
    <xf numFmtId="1" fontId="22" fillId="5" borderId="1" xfId="0" applyNumberFormat="1" applyFont="1" applyFill="1" applyBorder="1" applyAlignment="1">
      <alignment horizontal="left"/>
    </xf>
    <xf numFmtId="44" fontId="11" fillId="6" borderId="1" xfId="2" applyFont="1" applyFill="1" applyBorder="1"/>
    <xf numFmtId="0" fontId="25" fillId="0" borderId="0" xfId="0" applyFont="1"/>
    <xf numFmtId="2" fontId="25" fillId="0" borderId="0" xfId="0" applyNumberFormat="1" applyFont="1"/>
    <xf numFmtId="2" fontId="25" fillId="0" borderId="0" xfId="5" applyNumberFormat="1" applyFont="1" applyFill="1" applyBorder="1"/>
    <xf numFmtId="0" fontId="26" fillId="0" borderId="0" xfId="0" applyFont="1"/>
    <xf numFmtId="0" fontId="3" fillId="3" borderId="0" xfId="0" applyFont="1" applyFill="1"/>
    <xf numFmtId="0" fontId="6" fillId="0" borderId="1" xfId="0" applyFont="1" applyBorder="1" applyAlignment="1">
      <alignment horizontal="left"/>
    </xf>
    <xf numFmtId="2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11" fillId="6" borderId="3" xfId="0" applyFont="1" applyFill="1" applyBorder="1"/>
    <xf numFmtId="44" fontId="11" fillId="6" borderId="6" xfId="2" applyFont="1" applyFill="1" applyBorder="1"/>
    <xf numFmtId="0" fontId="11" fillId="9" borderId="1" xfId="0" applyFont="1" applyFill="1" applyBorder="1"/>
    <xf numFmtId="44" fontId="11" fillId="9" borderId="1" xfId="2" applyFont="1" applyFill="1" applyBorder="1"/>
    <xf numFmtId="44" fontId="7" fillId="2" borderId="0" xfId="2" applyFont="1" applyFill="1" applyBorder="1" applyAlignment="1">
      <alignment horizontal="center"/>
    </xf>
  </cellXfs>
  <cellStyles count="6">
    <cellStyle name="Komma" xfId="5" builtinId="3"/>
    <cellStyle name="Komma 2" xfId="3" xr:uid="{2B2BBDEF-E805-4452-BE7A-E834D9E6FEBA}"/>
    <cellStyle name="Normal" xfId="4" xr:uid="{7399572C-AAF6-433A-8651-28E81F80E12F}"/>
    <cellStyle name="Procent" xfId="1" builtinId="5"/>
    <cellStyle name="Standaard" xfId="0" builtinId="0"/>
    <cellStyle name="Valuta" xfId="2" builtinId="4"/>
  </cellStyles>
  <dxfs count="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97AE-FA66-4016-941F-AFF3F114D56F}">
  <dimension ref="A1:N56"/>
  <sheetViews>
    <sheetView workbookViewId="0">
      <selection activeCell="J49" sqref="J49"/>
    </sheetView>
  </sheetViews>
  <sheetFormatPr defaultRowHeight="15" x14ac:dyDescent="0.25"/>
  <cols>
    <col min="1" max="1" width="32" customWidth="1"/>
    <col min="2" max="2" width="19" bestFit="1" customWidth="1"/>
    <col min="3" max="4" width="8.28515625" bestFit="1" customWidth="1"/>
    <col min="5" max="5" width="2.28515625" customWidth="1"/>
    <col min="6" max="6" width="8.5703125" bestFit="1" customWidth="1"/>
    <col min="7" max="7" width="8.42578125" bestFit="1" customWidth="1"/>
    <col min="8" max="8" width="7.140625" bestFit="1" customWidth="1"/>
    <col min="9" max="9" width="9" bestFit="1" customWidth="1"/>
    <col min="10" max="10" width="14.28515625" customWidth="1"/>
    <col min="11" max="11" width="9" bestFit="1" customWidth="1"/>
    <col min="12" max="12" width="8.5703125" bestFit="1" customWidth="1"/>
    <col min="13" max="13" width="8.85546875" bestFit="1" customWidth="1"/>
    <col min="14" max="14" width="10.42578125" bestFit="1" customWidth="1"/>
  </cols>
  <sheetData>
    <row r="1" spans="1:14" x14ac:dyDescent="0.25">
      <c r="A1" s="24" t="s">
        <v>2</v>
      </c>
      <c r="B1" s="24"/>
      <c r="C1" s="24"/>
    </row>
    <row r="3" spans="1:14" ht="90" x14ac:dyDescent="0.25">
      <c r="A3" s="8" t="s">
        <v>28</v>
      </c>
      <c r="B3" s="8" t="s">
        <v>87</v>
      </c>
      <c r="C3" s="64" t="s">
        <v>88</v>
      </c>
      <c r="D3" s="9" t="s">
        <v>20</v>
      </c>
      <c r="E3" s="20"/>
      <c r="F3" s="10" t="s">
        <v>89</v>
      </c>
      <c r="G3" s="10" t="s">
        <v>90</v>
      </c>
      <c r="H3" s="10" t="s">
        <v>91</v>
      </c>
      <c r="I3" s="10" t="s">
        <v>3</v>
      </c>
      <c r="J3" s="10" t="s">
        <v>7</v>
      </c>
      <c r="K3" s="10" t="s">
        <v>21</v>
      </c>
      <c r="L3" s="10" t="s">
        <v>22</v>
      </c>
      <c r="M3" s="10" t="s">
        <v>6</v>
      </c>
      <c r="N3" s="13" t="s">
        <v>16</v>
      </c>
    </row>
    <row r="4" spans="1:14" x14ac:dyDescent="0.25">
      <c r="A4" s="66" t="s">
        <v>35</v>
      </c>
      <c r="B4" s="66" t="s">
        <v>97</v>
      </c>
      <c r="C4" s="67">
        <v>5</v>
      </c>
      <c r="D4" s="68" t="s">
        <v>148</v>
      </c>
      <c r="E4" s="12"/>
      <c r="F4" s="19"/>
      <c r="G4" s="19"/>
      <c r="H4" s="19"/>
      <c r="I4" s="19"/>
      <c r="J4" s="19"/>
      <c r="K4" s="53">
        <v>1</v>
      </c>
      <c r="L4" s="15">
        <v>0</v>
      </c>
      <c r="M4" s="16">
        <v>0</v>
      </c>
      <c r="N4" s="55">
        <f>SUM(C4)*(K4*L4)*(1-M4)</f>
        <v>0</v>
      </c>
    </row>
    <row r="5" spans="1:14" x14ac:dyDescent="0.25">
      <c r="A5" s="72" t="s">
        <v>37</v>
      </c>
      <c r="B5" s="72" t="s">
        <v>119</v>
      </c>
      <c r="C5" s="70">
        <v>2</v>
      </c>
      <c r="D5" s="73" t="s">
        <v>33</v>
      </c>
      <c r="E5" s="12"/>
      <c r="F5" s="19"/>
      <c r="G5" s="19"/>
      <c r="H5" s="19"/>
      <c r="I5" s="19"/>
      <c r="J5" s="19"/>
      <c r="K5" s="53">
        <v>1</v>
      </c>
      <c r="L5" s="15">
        <v>0</v>
      </c>
      <c r="M5" s="16">
        <v>0</v>
      </c>
      <c r="N5" s="55">
        <f t="shared" ref="N5:N55" si="0">SUM(C5)*(K5*L5)*(1-M5)</f>
        <v>0</v>
      </c>
    </row>
    <row r="6" spans="1:14" x14ac:dyDescent="0.25">
      <c r="A6" s="72" t="s">
        <v>83</v>
      </c>
      <c r="B6" s="72" t="s">
        <v>120</v>
      </c>
      <c r="C6" s="70">
        <v>2</v>
      </c>
      <c r="D6" s="73" t="s">
        <v>121</v>
      </c>
      <c r="E6" s="12"/>
      <c r="F6" s="19"/>
      <c r="G6" s="19"/>
      <c r="H6" s="19"/>
      <c r="I6" s="19"/>
      <c r="J6" s="19"/>
      <c r="K6" s="53">
        <v>1</v>
      </c>
      <c r="L6" s="15">
        <v>0</v>
      </c>
      <c r="M6" s="16">
        <v>0</v>
      </c>
      <c r="N6" s="55">
        <f t="shared" si="0"/>
        <v>0</v>
      </c>
    </row>
    <row r="7" spans="1:14" x14ac:dyDescent="0.25">
      <c r="A7" s="72" t="s">
        <v>54</v>
      </c>
      <c r="B7" s="72" t="s">
        <v>94</v>
      </c>
      <c r="C7" s="70">
        <v>15</v>
      </c>
      <c r="D7" s="73" t="s">
        <v>29</v>
      </c>
      <c r="E7" s="12"/>
      <c r="F7" s="19"/>
      <c r="G7" s="19"/>
      <c r="H7" s="19"/>
      <c r="I7" s="19"/>
      <c r="J7" s="19"/>
      <c r="K7" s="53">
        <v>1</v>
      </c>
      <c r="L7" s="15">
        <v>0</v>
      </c>
      <c r="M7" s="16">
        <v>0</v>
      </c>
      <c r="N7" s="55">
        <f t="shared" si="0"/>
        <v>0</v>
      </c>
    </row>
    <row r="8" spans="1:14" x14ac:dyDescent="0.25">
      <c r="A8" s="72" t="s">
        <v>68</v>
      </c>
      <c r="B8" s="72" t="s">
        <v>99</v>
      </c>
      <c r="C8" s="70">
        <v>13</v>
      </c>
      <c r="D8" s="73" t="s">
        <v>33</v>
      </c>
      <c r="E8" s="12"/>
      <c r="F8" s="19"/>
      <c r="G8" s="19"/>
      <c r="H8" s="19"/>
      <c r="I8" s="19"/>
      <c r="J8" s="19"/>
      <c r="K8" s="53">
        <v>1</v>
      </c>
      <c r="L8" s="15">
        <v>0</v>
      </c>
      <c r="M8" s="16">
        <v>0</v>
      </c>
      <c r="N8" s="55">
        <f t="shared" si="0"/>
        <v>0</v>
      </c>
    </row>
    <row r="9" spans="1:14" x14ac:dyDescent="0.25">
      <c r="A9" s="72" t="s">
        <v>42</v>
      </c>
      <c r="B9" s="72" t="s">
        <v>117</v>
      </c>
      <c r="C9" s="70">
        <v>58</v>
      </c>
      <c r="D9" s="73" t="s">
        <v>34</v>
      </c>
      <c r="E9" s="12"/>
      <c r="F9" s="19"/>
      <c r="G9" s="19"/>
      <c r="H9" s="19"/>
      <c r="I9" s="19"/>
      <c r="J9" s="19"/>
      <c r="K9" s="53">
        <v>1</v>
      </c>
      <c r="L9" s="15">
        <v>0</v>
      </c>
      <c r="M9" s="16">
        <v>0</v>
      </c>
      <c r="N9" s="55">
        <f t="shared" si="0"/>
        <v>0</v>
      </c>
    </row>
    <row r="10" spans="1:14" x14ac:dyDescent="0.25">
      <c r="A10" s="72" t="s">
        <v>40</v>
      </c>
      <c r="B10" s="72" t="s">
        <v>92</v>
      </c>
      <c r="C10" s="70">
        <v>98</v>
      </c>
      <c r="D10" s="73" t="s">
        <v>34</v>
      </c>
      <c r="E10" s="12"/>
      <c r="F10" s="19"/>
      <c r="G10" s="19"/>
      <c r="H10" s="19"/>
      <c r="I10" s="19"/>
      <c r="J10" s="19"/>
      <c r="K10" s="53">
        <v>1</v>
      </c>
      <c r="L10" s="15">
        <v>0</v>
      </c>
      <c r="M10" s="16">
        <v>0</v>
      </c>
      <c r="N10" s="55">
        <f t="shared" si="0"/>
        <v>0</v>
      </c>
    </row>
    <row r="11" spans="1:14" x14ac:dyDescent="0.25">
      <c r="A11" s="72" t="s">
        <v>49</v>
      </c>
      <c r="B11" s="72" t="s">
        <v>112</v>
      </c>
      <c r="C11" s="70">
        <v>27</v>
      </c>
      <c r="D11" s="73" t="s">
        <v>33</v>
      </c>
      <c r="E11" s="12"/>
      <c r="F11" s="19"/>
      <c r="G11" s="19"/>
      <c r="H11" s="19"/>
      <c r="I11" s="19"/>
      <c r="J11" s="19"/>
      <c r="K11" s="53">
        <v>1</v>
      </c>
      <c r="L11" s="15">
        <v>0</v>
      </c>
      <c r="M11" s="16">
        <v>0</v>
      </c>
      <c r="N11" s="55">
        <f t="shared" si="0"/>
        <v>0</v>
      </c>
    </row>
    <row r="12" spans="1:14" x14ac:dyDescent="0.25">
      <c r="A12" s="72" t="s">
        <v>53</v>
      </c>
      <c r="B12" s="72" t="s">
        <v>109</v>
      </c>
      <c r="C12" s="70">
        <v>19</v>
      </c>
      <c r="D12" s="73" t="s">
        <v>34</v>
      </c>
      <c r="E12" s="12"/>
      <c r="F12" s="19"/>
      <c r="G12" s="19"/>
      <c r="H12" s="19"/>
      <c r="I12" s="19"/>
      <c r="J12" s="19"/>
      <c r="K12" s="53">
        <v>1</v>
      </c>
      <c r="L12" s="15">
        <v>0</v>
      </c>
      <c r="M12" s="16">
        <v>0</v>
      </c>
      <c r="N12" s="55">
        <f t="shared" si="0"/>
        <v>0</v>
      </c>
    </row>
    <row r="13" spans="1:14" x14ac:dyDescent="0.25">
      <c r="A13" s="72" t="s">
        <v>63</v>
      </c>
      <c r="B13" s="72" t="s">
        <v>107</v>
      </c>
      <c r="C13" s="70">
        <v>6</v>
      </c>
      <c r="D13" s="73" t="s">
        <v>34</v>
      </c>
      <c r="E13" s="12"/>
      <c r="F13" s="19"/>
      <c r="G13" s="19"/>
      <c r="H13" s="19"/>
      <c r="I13" s="19"/>
      <c r="J13" s="19"/>
      <c r="K13" s="53">
        <v>1</v>
      </c>
      <c r="L13" s="15">
        <v>0</v>
      </c>
      <c r="M13" s="16">
        <v>0</v>
      </c>
      <c r="N13" s="55">
        <f t="shared" si="0"/>
        <v>0</v>
      </c>
    </row>
    <row r="14" spans="1:14" x14ac:dyDescent="0.25">
      <c r="A14" s="72" t="s">
        <v>64</v>
      </c>
      <c r="B14" s="72" t="s">
        <v>94</v>
      </c>
      <c r="C14" s="70">
        <v>15</v>
      </c>
      <c r="D14" s="73" t="s">
        <v>33</v>
      </c>
      <c r="E14" s="12"/>
      <c r="F14" s="19"/>
      <c r="G14" s="19"/>
      <c r="H14" s="19"/>
      <c r="I14" s="19"/>
      <c r="J14" s="19"/>
      <c r="K14" s="53">
        <v>1</v>
      </c>
      <c r="L14" s="15">
        <v>0</v>
      </c>
      <c r="M14" s="16">
        <v>0</v>
      </c>
      <c r="N14" s="55">
        <f t="shared" si="0"/>
        <v>0</v>
      </c>
    </row>
    <row r="15" spans="1:14" x14ac:dyDescent="0.25">
      <c r="A15" s="72" t="s">
        <v>69</v>
      </c>
      <c r="B15" s="72" t="s">
        <v>94</v>
      </c>
      <c r="C15" s="70">
        <v>11</v>
      </c>
      <c r="D15" s="73" t="s">
        <v>33</v>
      </c>
      <c r="E15" s="12"/>
      <c r="F15" s="19"/>
      <c r="G15" s="19"/>
      <c r="H15" s="19"/>
      <c r="I15" s="19"/>
      <c r="J15" s="19"/>
      <c r="K15" s="53">
        <v>1</v>
      </c>
      <c r="L15" s="15">
        <v>0</v>
      </c>
      <c r="M15" s="16">
        <v>0</v>
      </c>
      <c r="N15" s="55">
        <f t="shared" si="0"/>
        <v>0</v>
      </c>
    </row>
    <row r="16" spans="1:14" x14ac:dyDescent="0.25">
      <c r="A16" s="72" t="s">
        <v>38</v>
      </c>
      <c r="B16" s="72" t="s">
        <v>94</v>
      </c>
      <c r="C16" s="70">
        <v>161</v>
      </c>
      <c r="D16" s="73" t="s">
        <v>29</v>
      </c>
      <c r="E16" s="12"/>
      <c r="F16" s="19"/>
      <c r="G16" s="19"/>
      <c r="H16" s="19"/>
      <c r="I16" s="19"/>
      <c r="J16" s="19"/>
      <c r="K16" s="53">
        <v>1</v>
      </c>
      <c r="L16" s="15">
        <v>0</v>
      </c>
      <c r="M16" s="16">
        <v>0</v>
      </c>
      <c r="N16" s="55">
        <f t="shared" si="0"/>
        <v>0</v>
      </c>
    </row>
    <row r="17" spans="1:14" x14ac:dyDescent="0.25">
      <c r="A17" s="72" t="s">
        <v>41</v>
      </c>
      <c r="B17" s="72" t="s">
        <v>94</v>
      </c>
      <c r="C17" s="70">
        <v>94</v>
      </c>
      <c r="D17" s="73" t="s">
        <v>33</v>
      </c>
      <c r="E17" s="12"/>
      <c r="F17" s="19"/>
      <c r="G17" s="19"/>
      <c r="H17" s="19"/>
      <c r="I17" s="19"/>
      <c r="J17" s="19"/>
      <c r="K17" s="53">
        <v>1</v>
      </c>
      <c r="L17" s="15">
        <v>0</v>
      </c>
      <c r="M17" s="16">
        <v>0</v>
      </c>
      <c r="N17" s="55">
        <f t="shared" si="0"/>
        <v>0</v>
      </c>
    </row>
    <row r="18" spans="1:14" x14ac:dyDescent="0.25">
      <c r="A18" s="72" t="s">
        <v>67</v>
      </c>
      <c r="B18" s="72" t="s">
        <v>94</v>
      </c>
      <c r="C18" s="70">
        <v>2</v>
      </c>
      <c r="D18" s="73" t="s">
        <v>33</v>
      </c>
      <c r="E18" s="12"/>
      <c r="F18" s="19"/>
      <c r="G18" s="19"/>
      <c r="H18" s="19"/>
      <c r="I18" s="19"/>
      <c r="J18" s="19"/>
      <c r="K18" s="53">
        <v>1</v>
      </c>
      <c r="L18" s="15">
        <v>0</v>
      </c>
      <c r="M18" s="16">
        <v>0</v>
      </c>
      <c r="N18" s="55">
        <f t="shared" si="0"/>
        <v>0</v>
      </c>
    </row>
    <row r="19" spans="1:14" x14ac:dyDescent="0.25">
      <c r="A19" s="72" t="s">
        <v>57</v>
      </c>
      <c r="B19" s="72" t="s">
        <v>94</v>
      </c>
      <c r="C19" s="70">
        <v>10</v>
      </c>
      <c r="D19" s="73" t="s">
        <v>29</v>
      </c>
      <c r="E19" s="12"/>
      <c r="F19" s="19"/>
      <c r="G19" s="19"/>
      <c r="H19" s="19"/>
      <c r="I19" s="19"/>
      <c r="J19" s="19"/>
      <c r="K19" s="53">
        <v>1</v>
      </c>
      <c r="L19" s="15">
        <v>0</v>
      </c>
      <c r="M19" s="16">
        <v>0</v>
      </c>
      <c r="N19" s="55">
        <f t="shared" si="0"/>
        <v>0</v>
      </c>
    </row>
    <row r="20" spans="1:14" x14ac:dyDescent="0.25">
      <c r="A20" s="72" t="s">
        <v>74</v>
      </c>
      <c r="B20" s="72" t="s">
        <v>94</v>
      </c>
      <c r="C20" s="70">
        <v>3</v>
      </c>
      <c r="D20" s="73" t="s">
        <v>33</v>
      </c>
      <c r="E20" s="12"/>
      <c r="F20" s="19"/>
      <c r="G20" s="19"/>
      <c r="H20" s="19"/>
      <c r="I20" s="19"/>
      <c r="J20" s="19"/>
      <c r="K20" s="53">
        <v>1</v>
      </c>
      <c r="L20" s="15">
        <v>0</v>
      </c>
      <c r="M20" s="16">
        <v>0</v>
      </c>
      <c r="N20" s="55">
        <f t="shared" si="0"/>
        <v>0</v>
      </c>
    </row>
    <row r="21" spans="1:14" x14ac:dyDescent="0.25">
      <c r="A21" s="72" t="s">
        <v>39</v>
      </c>
      <c r="B21" s="72" t="s">
        <v>94</v>
      </c>
      <c r="C21" s="70">
        <v>136</v>
      </c>
      <c r="D21" s="73" t="s">
        <v>29</v>
      </c>
      <c r="E21" s="12"/>
      <c r="F21" s="19"/>
      <c r="G21" s="19"/>
      <c r="H21" s="19"/>
      <c r="I21" s="19"/>
      <c r="J21" s="19"/>
      <c r="K21" s="53">
        <v>1</v>
      </c>
      <c r="L21" s="15">
        <v>0</v>
      </c>
      <c r="M21" s="16">
        <v>0</v>
      </c>
      <c r="N21" s="55">
        <f t="shared" si="0"/>
        <v>0</v>
      </c>
    </row>
    <row r="22" spans="1:14" x14ac:dyDescent="0.25">
      <c r="A22" s="72" t="s">
        <v>65</v>
      </c>
      <c r="B22" s="72" t="s">
        <v>98</v>
      </c>
      <c r="C22" s="70">
        <v>19</v>
      </c>
      <c r="D22" s="73" t="s">
        <v>33</v>
      </c>
      <c r="E22" s="12"/>
      <c r="F22" s="19"/>
      <c r="G22" s="19"/>
      <c r="H22" s="19"/>
      <c r="I22" s="19"/>
      <c r="J22" s="19"/>
      <c r="K22" s="53">
        <v>1</v>
      </c>
      <c r="L22" s="15">
        <v>0</v>
      </c>
      <c r="M22" s="16">
        <v>0</v>
      </c>
      <c r="N22" s="55">
        <f t="shared" si="0"/>
        <v>0</v>
      </c>
    </row>
    <row r="23" spans="1:14" x14ac:dyDescent="0.25">
      <c r="A23" s="72" t="s">
        <v>52</v>
      </c>
      <c r="B23" s="72" t="s">
        <v>98</v>
      </c>
      <c r="C23" s="70">
        <v>21</v>
      </c>
      <c r="D23" s="73" t="s">
        <v>33</v>
      </c>
      <c r="E23" s="12"/>
      <c r="F23" s="19"/>
      <c r="G23" s="19"/>
      <c r="H23" s="19"/>
      <c r="I23" s="19"/>
      <c r="J23" s="19"/>
      <c r="K23" s="53">
        <v>1</v>
      </c>
      <c r="L23" s="15">
        <v>0</v>
      </c>
      <c r="M23" s="16">
        <v>0</v>
      </c>
      <c r="N23" s="55">
        <f t="shared" si="0"/>
        <v>0</v>
      </c>
    </row>
    <row r="24" spans="1:14" x14ac:dyDescent="0.25">
      <c r="A24" s="72" t="s">
        <v>60</v>
      </c>
      <c r="B24" s="72" t="s">
        <v>108</v>
      </c>
      <c r="C24" s="70">
        <v>19</v>
      </c>
      <c r="D24" s="73" t="s">
        <v>33</v>
      </c>
      <c r="E24" s="12"/>
      <c r="F24" s="19"/>
      <c r="G24" s="19"/>
      <c r="H24" s="19"/>
      <c r="I24" s="19"/>
      <c r="J24" s="19"/>
      <c r="K24" s="53">
        <v>1</v>
      </c>
      <c r="L24" s="15">
        <v>0</v>
      </c>
      <c r="M24" s="16">
        <v>0</v>
      </c>
      <c r="N24" s="55">
        <f t="shared" si="0"/>
        <v>0</v>
      </c>
    </row>
    <row r="25" spans="1:14" x14ac:dyDescent="0.25">
      <c r="A25" s="72" t="s">
        <v>85</v>
      </c>
      <c r="B25" s="72" t="s">
        <v>113</v>
      </c>
      <c r="C25" s="70">
        <v>1</v>
      </c>
      <c r="D25" s="73" t="s">
        <v>33</v>
      </c>
      <c r="E25" s="12"/>
      <c r="F25" s="19"/>
      <c r="G25" s="19"/>
      <c r="H25" s="19"/>
      <c r="I25" s="19"/>
      <c r="J25" s="19"/>
      <c r="K25" s="53">
        <v>1</v>
      </c>
      <c r="L25" s="15">
        <v>0</v>
      </c>
      <c r="M25" s="16">
        <v>0</v>
      </c>
      <c r="N25" s="55">
        <f t="shared" si="0"/>
        <v>0</v>
      </c>
    </row>
    <row r="26" spans="1:14" x14ac:dyDescent="0.25">
      <c r="A26" s="72" t="s">
        <v>80</v>
      </c>
      <c r="B26" s="72" t="s">
        <v>116</v>
      </c>
      <c r="C26" s="70">
        <v>1</v>
      </c>
      <c r="D26" s="73" t="s">
        <v>33</v>
      </c>
      <c r="E26" s="12"/>
      <c r="F26" s="19"/>
      <c r="G26" s="19"/>
      <c r="H26" s="19"/>
      <c r="I26" s="19"/>
      <c r="J26" s="19"/>
      <c r="K26" s="53">
        <v>1</v>
      </c>
      <c r="L26" s="15">
        <v>0</v>
      </c>
      <c r="M26" s="16">
        <v>0</v>
      </c>
      <c r="N26" s="55">
        <f>SUM(C26)*(K26*L26)*(1-M26)</f>
        <v>0</v>
      </c>
    </row>
    <row r="27" spans="1:14" x14ac:dyDescent="0.25">
      <c r="A27" s="72" t="s">
        <v>78</v>
      </c>
      <c r="B27" s="72" t="s">
        <v>100</v>
      </c>
      <c r="C27" s="70">
        <v>1</v>
      </c>
      <c r="D27" s="73" t="s">
        <v>33</v>
      </c>
      <c r="E27" s="12"/>
      <c r="F27" s="19"/>
      <c r="G27" s="19"/>
      <c r="H27" s="19"/>
      <c r="I27" s="19"/>
      <c r="J27" s="19"/>
      <c r="K27" s="53">
        <v>1</v>
      </c>
      <c r="L27" s="15">
        <v>0</v>
      </c>
      <c r="M27" s="16">
        <v>0</v>
      </c>
      <c r="N27" s="55">
        <f t="shared" si="0"/>
        <v>0</v>
      </c>
    </row>
    <row r="28" spans="1:14" x14ac:dyDescent="0.25">
      <c r="A28" s="72" t="s">
        <v>50</v>
      </c>
      <c r="B28" s="72" t="s">
        <v>95</v>
      </c>
      <c r="C28" s="70">
        <v>11</v>
      </c>
      <c r="D28" s="73" t="s">
        <v>33</v>
      </c>
      <c r="E28" s="12"/>
      <c r="F28" s="19"/>
      <c r="G28" s="19"/>
      <c r="H28" s="19"/>
      <c r="I28" s="19"/>
      <c r="J28" s="19"/>
      <c r="K28" s="53">
        <v>1</v>
      </c>
      <c r="L28" s="15">
        <v>0</v>
      </c>
      <c r="M28" s="16">
        <v>0</v>
      </c>
      <c r="N28" s="55">
        <f t="shared" si="0"/>
        <v>0</v>
      </c>
    </row>
    <row r="29" spans="1:14" x14ac:dyDescent="0.25">
      <c r="A29" s="72" t="s">
        <v>122</v>
      </c>
      <c r="B29" s="72" t="s">
        <v>123</v>
      </c>
      <c r="C29" s="70">
        <v>279</v>
      </c>
      <c r="D29" s="73" t="s">
        <v>30</v>
      </c>
      <c r="E29" s="12"/>
      <c r="F29" s="19"/>
      <c r="G29" s="19"/>
      <c r="H29" s="19"/>
      <c r="I29" s="19"/>
      <c r="J29" s="19"/>
      <c r="K29" s="53">
        <v>1</v>
      </c>
      <c r="L29" s="15">
        <v>0</v>
      </c>
      <c r="M29" s="16">
        <v>0</v>
      </c>
      <c r="N29" s="55">
        <f t="shared" si="0"/>
        <v>0</v>
      </c>
    </row>
    <row r="30" spans="1:14" x14ac:dyDescent="0.25">
      <c r="A30" s="72" t="s">
        <v>77</v>
      </c>
      <c r="B30" s="72" t="s">
        <v>118</v>
      </c>
      <c r="C30" s="70">
        <v>50</v>
      </c>
      <c r="D30" s="73" t="s">
        <v>29</v>
      </c>
      <c r="E30" s="12"/>
      <c r="F30" s="19"/>
      <c r="G30" s="19"/>
      <c r="H30" s="19"/>
      <c r="I30" s="19"/>
      <c r="J30" s="19"/>
      <c r="K30" s="53">
        <v>1</v>
      </c>
      <c r="L30" s="15">
        <v>0</v>
      </c>
      <c r="M30" s="16">
        <v>0</v>
      </c>
      <c r="N30" s="55">
        <f t="shared" si="0"/>
        <v>0</v>
      </c>
    </row>
    <row r="31" spans="1:14" x14ac:dyDescent="0.25">
      <c r="A31" s="72" t="s">
        <v>66</v>
      </c>
      <c r="B31" s="72" t="s">
        <v>96</v>
      </c>
      <c r="C31" s="70">
        <v>17</v>
      </c>
      <c r="D31" s="73" t="s">
        <v>33</v>
      </c>
      <c r="E31" s="12"/>
      <c r="F31" s="19"/>
      <c r="G31" s="19"/>
      <c r="H31" s="19"/>
      <c r="I31" s="19"/>
      <c r="J31" s="19"/>
      <c r="K31" s="53">
        <v>1</v>
      </c>
      <c r="L31" s="15">
        <v>0</v>
      </c>
      <c r="M31" s="16">
        <v>0</v>
      </c>
      <c r="N31" s="55">
        <f t="shared" si="0"/>
        <v>0</v>
      </c>
    </row>
    <row r="32" spans="1:14" x14ac:dyDescent="0.25">
      <c r="A32" s="72" t="s">
        <v>70</v>
      </c>
      <c r="B32" s="72" t="s">
        <v>101</v>
      </c>
      <c r="C32" s="70">
        <v>6</v>
      </c>
      <c r="D32" s="73" t="s">
        <v>31</v>
      </c>
      <c r="E32" s="12"/>
      <c r="F32" s="19"/>
      <c r="G32" s="19"/>
      <c r="H32" s="19"/>
      <c r="I32" s="19"/>
      <c r="J32" s="19"/>
      <c r="K32" s="53">
        <v>1</v>
      </c>
      <c r="L32" s="15">
        <v>0</v>
      </c>
      <c r="M32" s="16">
        <v>0</v>
      </c>
      <c r="N32" s="55">
        <f t="shared" si="0"/>
        <v>0</v>
      </c>
    </row>
    <row r="33" spans="1:14" x14ac:dyDescent="0.25">
      <c r="A33" s="72" t="s">
        <v>72</v>
      </c>
      <c r="B33" s="72" t="s">
        <v>115</v>
      </c>
      <c r="C33" s="70">
        <v>2</v>
      </c>
      <c r="D33" s="73" t="s">
        <v>34</v>
      </c>
      <c r="E33" s="12"/>
      <c r="F33" s="19"/>
      <c r="G33" s="19"/>
      <c r="H33" s="19"/>
      <c r="I33" s="19"/>
      <c r="J33" s="19"/>
      <c r="K33" s="53">
        <v>1</v>
      </c>
      <c r="L33" s="15">
        <v>0</v>
      </c>
      <c r="M33" s="16">
        <v>0</v>
      </c>
      <c r="N33" s="55">
        <f t="shared" si="0"/>
        <v>0</v>
      </c>
    </row>
    <row r="34" spans="1:14" x14ac:dyDescent="0.25">
      <c r="A34" s="72" t="s">
        <v>84</v>
      </c>
      <c r="B34" s="72" t="s">
        <v>106</v>
      </c>
      <c r="C34" s="70">
        <v>1</v>
      </c>
      <c r="D34" s="73" t="s">
        <v>34</v>
      </c>
      <c r="E34" s="12"/>
      <c r="F34" s="19"/>
      <c r="G34" s="19"/>
      <c r="H34" s="19"/>
      <c r="I34" s="19"/>
      <c r="J34" s="19"/>
      <c r="K34" s="53">
        <v>1</v>
      </c>
      <c r="L34" s="15">
        <v>0</v>
      </c>
      <c r="M34" s="16">
        <v>0</v>
      </c>
      <c r="N34" s="55">
        <f t="shared" si="0"/>
        <v>0</v>
      </c>
    </row>
    <row r="35" spans="1:14" x14ac:dyDescent="0.25">
      <c r="A35" s="72" t="s">
        <v>46</v>
      </c>
      <c r="B35" s="72" t="s">
        <v>103</v>
      </c>
      <c r="C35" s="70">
        <v>36</v>
      </c>
      <c r="D35" s="73" t="s">
        <v>33</v>
      </c>
      <c r="E35" s="12"/>
      <c r="F35" s="19"/>
      <c r="G35" s="19"/>
      <c r="H35" s="19"/>
      <c r="I35" s="19"/>
      <c r="J35" s="19"/>
      <c r="K35" s="53">
        <v>1</v>
      </c>
      <c r="L35" s="15">
        <v>0</v>
      </c>
      <c r="M35" s="16">
        <v>0</v>
      </c>
      <c r="N35" s="55">
        <f t="shared" si="0"/>
        <v>0</v>
      </c>
    </row>
    <row r="36" spans="1:14" x14ac:dyDescent="0.25">
      <c r="A36" s="72" t="s">
        <v>56</v>
      </c>
      <c r="B36" s="72" t="s">
        <v>96</v>
      </c>
      <c r="C36" s="70">
        <v>1</v>
      </c>
      <c r="D36" s="73" t="s">
        <v>33</v>
      </c>
      <c r="E36" s="12"/>
      <c r="F36" s="19"/>
      <c r="G36" s="19"/>
      <c r="H36" s="19"/>
      <c r="I36" s="19"/>
      <c r="J36" s="19"/>
      <c r="K36" s="53">
        <v>1</v>
      </c>
      <c r="L36" s="15">
        <v>0</v>
      </c>
      <c r="M36" s="16">
        <v>0</v>
      </c>
      <c r="N36" s="55">
        <f t="shared" si="0"/>
        <v>0</v>
      </c>
    </row>
    <row r="37" spans="1:14" x14ac:dyDescent="0.25">
      <c r="A37" s="72" t="s">
        <v>58</v>
      </c>
      <c r="B37" s="72" t="s">
        <v>110</v>
      </c>
      <c r="C37" s="70">
        <v>28</v>
      </c>
      <c r="D37" s="73" t="s">
        <v>29</v>
      </c>
      <c r="E37" s="12"/>
      <c r="F37" s="19"/>
      <c r="G37" s="19"/>
      <c r="H37" s="19"/>
      <c r="I37" s="19"/>
      <c r="J37" s="19"/>
      <c r="K37" s="53">
        <v>1</v>
      </c>
      <c r="L37" s="15">
        <v>0</v>
      </c>
      <c r="M37" s="16">
        <v>0</v>
      </c>
      <c r="N37" s="55">
        <f t="shared" si="0"/>
        <v>0</v>
      </c>
    </row>
    <row r="38" spans="1:14" x14ac:dyDescent="0.25">
      <c r="A38" s="72" t="s">
        <v>81</v>
      </c>
      <c r="B38" s="72" t="s">
        <v>94</v>
      </c>
      <c r="C38" s="70">
        <v>8</v>
      </c>
      <c r="D38" s="73" t="s">
        <v>29</v>
      </c>
      <c r="E38" s="12"/>
      <c r="F38" s="19"/>
      <c r="G38" s="19"/>
      <c r="H38" s="19"/>
      <c r="I38" s="19"/>
      <c r="J38" s="19"/>
      <c r="K38" s="53">
        <v>1</v>
      </c>
      <c r="L38" s="15">
        <v>0</v>
      </c>
      <c r="M38" s="16">
        <v>0</v>
      </c>
      <c r="N38" s="55">
        <f t="shared" si="0"/>
        <v>0</v>
      </c>
    </row>
    <row r="39" spans="1:14" x14ac:dyDescent="0.25">
      <c r="A39" s="72" t="s">
        <v>73</v>
      </c>
      <c r="B39" s="72" t="s">
        <v>94</v>
      </c>
      <c r="C39" s="70">
        <v>2</v>
      </c>
      <c r="D39" s="73" t="s">
        <v>32</v>
      </c>
      <c r="E39" s="12"/>
      <c r="F39" s="19"/>
      <c r="G39" s="19"/>
      <c r="H39" s="19"/>
      <c r="I39" s="19"/>
      <c r="J39" s="19"/>
      <c r="K39" s="53">
        <v>1</v>
      </c>
      <c r="L39" s="15">
        <v>0</v>
      </c>
      <c r="M39" s="16">
        <v>0</v>
      </c>
      <c r="N39" s="55">
        <f t="shared" si="0"/>
        <v>0</v>
      </c>
    </row>
    <row r="40" spans="1:14" x14ac:dyDescent="0.25">
      <c r="A40" s="72" t="s">
        <v>61</v>
      </c>
      <c r="B40" s="72" t="s">
        <v>94</v>
      </c>
      <c r="C40" s="70">
        <v>6</v>
      </c>
      <c r="D40" s="73" t="s">
        <v>29</v>
      </c>
      <c r="E40" s="12"/>
      <c r="F40" s="19"/>
      <c r="G40" s="19"/>
      <c r="H40" s="19"/>
      <c r="I40" s="19"/>
      <c r="J40" s="19"/>
      <c r="K40" s="53">
        <v>1</v>
      </c>
      <c r="L40" s="15">
        <v>0</v>
      </c>
      <c r="M40" s="16">
        <v>0</v>
      </c>
      <c r="N40" s="55">
        <f t="shared" si="0"/>
        <v>0</v>
      </c>
    </row>
    <row r="41" spans="1:14" x14ac:dyDescent="0.25">
      <c r="A41" s="72" t="s">
        <v>75</v>
      </c>
      <c r="B41" s="72" t="s">
        <v>94</v>
      </c>
      <c r="C41" s="70">
        <v>3</v>
      </c>
      <c r="D41" s="73" t="s">
        <v>29</v>
      </c>
      <c r="E41" s="12"/>
      <c r="F41" s="19"/>
      <c r="G41" s="19"/>
      <c r="H41" s="19"/>
      <c r="I41" s="19"/>
      <c r="J41" s="19"/>
      <c r="K41" s="53">
        <v>1</v>
      </c>
      <c r="L41" s="15">
        <v>0</v>
      </c>
      <c r="M41" s="16">
        <v>0</v>
      </c>
      <c r="N41" s="55">
        <f t="shared" si="0"/>
        <v>0</v>
      </c>
    </row>
    <row r="42" spans="1:14" x14ac:dyDescent="0.25">
      <c r="A42" s="72" t="s">
        <v>48</v>
      </c>
      <c r="B42" s="72" t="s">
        <v>114</v>
      </c>
      <c r="C42" s="70">
        <v>16</v>
      </c>
      <c r="D42" s="73" t="s">
        <v>29</v>
      </c>
      <c r="E42" s="12"/>
      <c r="F42" s="19"/>
      <c r="G42" s="19"/>
      <c r="H42" s="19"/>
      <c r="I42" s="19"/>
      <c r="J42" s="19"/>
      <c r="K42" s="53">
        <v>1</v>
      </c>
      <c r="L42" s="15">
        <v>0</v>
      </c>
      <c r="M42" s="16">
        <v>0</v>
      </c>
      <c r="N42" s="55">
        <f t="shared" si="0"/>
        <v>0</v>
      </c>
    </row>
    <row r="43" spans="1:14" x14ac:dyDescent="0.25">
      <c r="A43" s="72" t="s">
        <v>86</v>
      </c>
      <c r="B43" s="72" t="s">
        <v>102</v>
      </c>
      <c r="C43" s="70">
        <v>5</v>
      </c>
      <c r="D43" s="73" t="s">
        <v>30</v>
      </c>
      <c r="E43" s="12"/>
      <c r="F43" s="19"/>
      <c r="G43" s="19"/>
      <c r="H43" s="19"/>
      <c r="I43" s="19"/>
      <c r="J43" s="19"/>
      <c r="K43" s="53">
        <v>1</v>
      </c>
      <c r="L43" s="15">
        <v>0</v>
      </c>
      <c r="M43" s="16">
        <v>0</v>
      </c>
      <c r="N43" s="55">
        <f t="shared" si="0"/>
        <v>0</v>
      </c>
    </row>
    <row r="44" spans="1:14" x14ac:dyDescent="0.25">
      <c r="A44" s="72" t="s">
        <v>82</v>
      </c>
      <c r="B44" s="72" t="s">
        <v>101</v>
      </c>
      <c r="C44" s="70">
        <v>51</v>
      </c>
      <c r="D44" s="73" t="s">
        <v>31</v>
      </c>
      <c r="E44" s="12"/>
      <c r="F44" s="19"/>
      <c r="G44" s="19"/>
      <c r="H44" s="19"/>
      <c r="I44" s="19"/>
      <c r="J44" s="19"/>
      <c r="K44" s="53">
        <v>1</v>
      </c>
      <c r="L44" s="15">
        <v>0</v>
      </c>
      <c r="M44" s="16">
        <v>0</v>
      </c>
      <c r="N44" s="55">
        <f t="shared" si="0"/>
        <v>0</v>
      </c>
    </row>
    <row r="45" spans="1:14" x14ac:dyDescent="0.25">
      <c r="A45" s="72" t="s">
        <v>71</v>
      </c>
      <c r="B45" s="72" t="s">
        <v>101</v>
      </c>
      <c r="C45" s="70">
        <v>4</v>
      </c>
      <c r="D45" s="73" t="s">
        <v>31</v>
      </c>
      <c r="E45" s="12"/>
      <c r="F45" s="19"/>
      <c r="G45" s="19"/>
      <c r="H45" s="19"/>
      <c r="I45" s="19"/>
      <c r="J45" s="19"/>
      <c r="K45" s="53">
        <v>1</v>
      </c>
      <c r="L45" s="15">
        <v>0</v>
      </c>
      <c r="M45" s="16">
        <v>0</v>
      </c>
      <c r="N45" s="55">
        <f t="shared" si="0"/>
        <v>0</v>
      </c>
    </row>
    <row r="46" spans="1:14" x14ac:dyDescent="0.25">
      <c r="A46" s="72" t="s">
        <v>79</v>
      </c>
      <c r="B46" s="72" t="s">
        <v>111</v>
      </c>
      <c r="C46" s="70">
        <v>3</v>
      </c>
      <c r="D46" s="73" t="s">
        <v>33</v>
      </c>
      <c r="E46" s="12"/>
      <c r="F46" s="19"/>
      <c r="G46" s="19"/>
      <c r="H46" s="19"/>
      <c r="I46" s="19"/>
      <c r="J46" s="19"/>
      <c r="K46" s="53">
        <v>1</v>
      </c>
      <c r="L46" s="15">
        <v>0</v>
      </c>
      <c r="M46" s="16">
        <v>0</v>
      </c>
      <c r="N46" s="55">
        <f t="shared" si="0"/>
        <v>0</v>
      </c>
    </row>
    <row r="47" spans="1:14" x14ac:dyDescent="0.25">
      <c r="A47" s="72" t="s">
        <v>47</v>
      </c>
      <c r="B47" s="72" t="s">
        <v>93</v>
      </c>
      <c r="C47" s="70">
        <v>40</v>
      </c>
      <c r="D47" s="73" t="s">
        <v>33</v>
      </c>
      <c r="E47" s="12"/>
      <c r="F47" s="19"/>
      <c r="G47" s="19"/>
      <c r="H47" s="19"/>
      <c r="I47" s="19"/>
      <c r="J47" s="19"/>
      <c r="K47" s="53">
        <v>1</v>
      </c>
      <c r="L47" s="15">
        <v>0</v>
      </c>
      <c r="M47" s="16">
        <v>0</v>
      </c>
      <c r="N47" s="55">
        <f t="shared" si="0"/>
        <v>0</v>
      </c>
    </row>
    <row r="48" spans="1:14" x14ac:dyDescent="0.25">
      <c r="A48" s="72" t="s">
        <v>62</v>
      </c>
      <c r="B48" s="72" t="s">
        <v>93</v>
      </c>
      <c r="C48" s="70">
        <v>10</v>
      </c>
      <c r="D48" s="73" t="s">
        <v>33</v>
      </c>
      <c r="E48" s="12"/>
      <c r="F48" s="19"/>
      <c r="G48" s="19"/>
      <c r="H48" s="19"/>
      <c r="I48" s="19"/>
      <c r="J48" s="19"/>
      <c r="K48" s="53">
        <v>1</v>
      </c>
      <c r="L48" s="15">
        <v>0</v>
      </c>
      <c r="M48" s="16">
        <v>0</v>
      </c>
      <c r="N48" s="55">
        <f t="shared" si="0"/>
        <v>0</v>
      </c>
    </row>
    <row r="49" spans="1:14" x14ac:dyDescent="0.25">
      <c r="A49" s="72" t="s">
        <v>43</v>
      </c>
      <c r="B49" s="72" t="s">
        <v>93</v>
      </c>
      <c r="C49" s="70">
        <v>65</v>
      </c>
      <c r="D49" s="73" t="s">
        <v>33</v>
      </c>
      <c r="E49" s="12"/>
      <c r="F49" s="19"/>
      <c r="G49" s="19"/>
      <c r="H49" s="19"/>
      <c r="I49" s="19"/>
      <c r="J49" s="19"/>
      <c r="K49" s="53">
        <v>1</v>
      </c>
      <c r="L49" s="15">
        <v>0</v>
      </c>
      <c r="M49" s="16">
        <v>0</v>
      </c>
      <c r="N49" s="55">
        <f t="shared" si="0"/>
        <v>0</v>
      </c>
    </row>
    <row r="50" spans="1:14" x14ac:dyDescent="0.25">
      <c r="A50" s="72" t="s">
        <v>44</v>
      </c>
      <c r="B50" s="72" t="s">
        <v>93</v>
      </c>
      <c r="C50" s="70">
        <v>50</v>
      </c>
      <c r="D50" s="73" t="s">
        <v>33</v>
      </c>
      <c r="E50" s="12"/>
      <c r="F50" s="19"/>
      <c r="G50" s="19"/>
      <c r="H50" s="19"/>
      <c r="I50" s="19"/>
      <c r="J50" s="19"/>
      <c r="K50" s="53">
        <v>1</v>
      </c>
      <c r="L50" s="15">
        <v>0</v>
      </c>
      <c r="M50" s="16">
        <v>0</v>
      </c>
      <c r="N50" s="55">
        <f t="shared" si="0"/>
        <v>0</v>
      </c>
    </row>
    <row r="51" spans="1:14" x14ac:dyDescent="0.25">
      <c r="A51" s="72" t="s">
        <v>59</v>
      </c>
      <c r="B51" s="72" t="s">
        <v>93</v>
      </c>
      <c r="C51" s="70">
        <v>10</v>
      </c>
      <c r="D51" s="73" t="s">
        <v>33</v>
      </c>
      <c r="E51" s="12"/>
      <c r="F51" s="19"/>
      <c r="G51" s="19"/>
      <c r="H51" s="19"/>
      <c r="I51" s="19"/>
      <c r="J51" s="19"/>
      <c r="K51" s="53">
        <v>1</v>
      </c>
      <c r="L51" s="15">
        <v>0</v>
      </c>
      <c r="M51" s="16">
        <v>0</v>
      </c>
      <c r="N51" s="55">
        <f t="shared" si="0"/>
        <v>0</v>
      </c>
    </row>
    <row r="52" spans="1:14" x14ac:dyDescent="0.25">
      <c r="A52" s="72" t="s">
        <v>55</v>
      </c>
      <c r="B52" s="72" t="s">
        <v>104</v>
      </c>
      <c r="C52" s="70">
        <v>181</v>
      </c>
      <c r="D52" s="73" t="s">
        <v>29</v>
      </c>
      <c r="E52" s="12"/>
      <c r="F52" s="19"/>
      <c r="G52" s="19"/>
      <c r="H52" s="19"/>
      <c r="I52" s="19"/>
      <c r="J52" s="19"/>
      <c r="K52" s="53">
        <v>1</v>
      </c>
      <c r="L52" s="15">
        <v>0</v>
      </c>
      <c r="M52" s="16">
        <v>0</v>
      </c>
      <c r="N52" s="55">
        <f t="shared" si="0"/>
        <v>0</v>
      </c>
    </row>
    <row r="53" spans="1:14" x14ac:dyDescent="0.25">
      <c r="A53" s="72" t="s">
        <v>51</v>
      </c>
      <c r="B53" s="72" t="s">
        <v>94</v>
      </c>
      <c r="C53" s="70">
        <v>47</v>
      </c>
      <c r="D53" s="73" t="s">
        <v>29</v>
      </c>
      <c r="E53" s="12"/>
      <c r="F53" s="19"/>
      <c r="G53" s="19"/>
      <c r="H53" s="19"/>
      <c r="I53" s="19"/>
      <c r="J53" s="19"/>
      <c r="K53" s="53">
        <v>1</v>
      </c>
      <c r="L53" s="15">
        <v>0</v>
      </c>
      <c r="M53" s="16">
        <v>0</v>
      </c>
      <c r="N53" s="55">
        <f t="shared" si="0"/>
        <v>0</v>
      </c>
    </row>
    <row r="54" spans="1:14" x14ac:dyDescent="0.25">
      <c r="A54" s="72" t="s">
        <v>76</v>
      </c>
      <c r="B54" s="72" t="s">
        <v>104</v>
      </c>
      <c r="C54" s="70">
        <v>2</v>
      </c>
      <c r="D54" s="73" t="s">
        <v>29</v>
      </c>
      <c r="E54" s="12"/>
      <c r="F54" s="19"/>
      <c r="G54" s="19"/>
      <c r="H54" s="19"/>
      <c r="I54" s="19"/>
      <c r="J54" s="19"/>
      <c r="K54" s="53">
        <v>1</v>
      </c>
      <c r="L54" s="15">
        <v>0</v>
      </c>
      <c r="M54" s="16">
        <v>0</v>
      </c>
      <c r="N54" s="55">
        <f t="shared" si="0"/>
        <v>0</v>
      </c>
    </row>
    <row r="55" spans="1:14" x14ac:dyDescent="0.25">
      <c r="A55" s="72" t="s">
        <v>45</v>
      </c>
      <c r="B55" s="72" t="s">
        <v>101</v>
      </c>
      <c r="C55" s="70">
        <v>13</v>
      </c>
      <c r="D55" s="73" t="s">
        <v>31</v>
      </c>
      <c r="E55" s="12"/>
      <c r="F55" s="19"/>
      <c r="G55" s="19"/>
      <c r="H55" s="19"/>
      <c r="I55" s="19"/>
      <c r="J55" s="19"/>
      <c r="K55" s="53">
        <v>1</v>
      </c>
      <c r="L55" s="15">
        <v>0</v>
      </c>
      <c r="M55" s="16">
        <v>0</v>
      </c>
      <c r="N55" s="55">
        <f t="shared" si="0"/>
        <v>0</v>
      </c>
    </row>
    <row r="56" spans="1:14" x14ac:dyDescent="0.25">
      <c r="L56" s="50" t="s">
        <v>125</v>
      </c>
      <c r="M56" s="17"/>
      <c r="N56" s="14">
        <f>SUM(N4:N55)</f>
        <v>0</v>
      </c>
    </row>
  </sheetData>
  <autoFilter ref="A3:N55" xr:uid="{66B697AE-FA66-4016-941F-AFF3F114D56F}"/>
  <conditionalFormatting sqref="G5:J6">
    <cfRule type="expression" dxfId="12" priority="12">
      <formula>#REF!&gt;0</formula>
    </cfRule>
  </conditionalFormatting>
  <conditionalFormatting sqref="G4:J4">
    <cfRule type="expression" dxfId="11" priority="13">
      <formula>#REF!&gt;0</formula>
    </cfRule>
  </conditionalFormatting>
  <conditionalFormatting sqref="G3:M3">
    <cfRule type="expression" dxfId="10" priority="11">
      <formula>#REF!&gt;0</formula>
    </cfRule>
  </conditionalFormatting>
  <conditionalFormatting sqref="F5:F6 F7:J55 K4:K55 N4:N55 L5:M55">
    <cfRule type="expression" dxfId="9" priority="9">
      <formula>#REF!&gt;0</formula>
    </cfRule>
  </conditionalFormatting>
  <conditionalFormatting sqref="F4">
    <cfRule type="expression" dxfId="8" priority="8">
      <formula>#REF!&gt;0</formula>
    </cfRule>
  </conditionalFormatting>
  <conditionalFormatting sqref="F3">
    <cfRule type="expression" dxfId="7" priority="7">
      <formula>#REF!&gt;0</formula>
    </cfRule>
  </conditionalFormatting>
  <conditionalFormatting sqref="L4:M4">
    <cfRule type="expression" dxfId="6" priority="4">
      <formula>#REF!&gt;0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C201-EEE7-4198-9740-4F2202085FE8}">
  <dimension ref="A1:P133"/>
  <sheetViews>
    <sheetView topLeftCell="A80" workbookViewId="0">
      <selection activeCell="A94" sqref="A94:XFD94"/>
    </sheetView>
  </sheetViews>
  <sheetFormatPr defaultColWidth="9.140625" defaultRowHeight="15" x14ac:dyDescent="0.25"/>
  <cols>
    <col min="1" max="1" width="3.85546875" customWidth="1"/>
    <col min="2" max="2" width="15.28515625" bestFit="1" customWidth="1"/>
    <col min="3" max="3" width="27.5703125" bestFit="1" customWidth="1"/>
    <col min="4" max="4" width="19.28515625" style="11" customWidth="1"/>
    <col min="5" max="5" width="13.140625" style="65" customWidth="1"/>
    <col min="6" max="6" width="10.5703125" style="4" bestFit="1" customWidth="1"/>
    <col min="7" max="7" width="2.28515625" style="4" customWidth="1"/>
    <col min="8" max="8" width="16.85546875" style="4" bestFit="1" customWidth="1"/>
    <col min="9" max="9" width="10.7109375" style="18" customWidth="1"/>
    <col min="10" max="10" width="10" style="18" customWidth="1"/>
    <col min="11" max="11" width="15.140625" style="18" customWidth="1"/>
    <col min="12" max="12" width="15" style="18" customWidth="1"/>
    <col min="13" max="13" width="14.140625" style="18" customWidth="1"/>
    <col min="14" max="14" width="15.7109375" style="11" customWidth="1"/>
    <col min="15" max="15" width="19" style="11" bestFit="1" customWidth="1"/>
    <col min="16" max="16" width="19.7109375" style="11" customWidth="1"/>
  </cols>
  <sheetData>
    <row r="1" spans="1:16" s="21" customFormat="1" ht="60" x14ac:dyDescent="0.25">
      <c r="A1" s="8"/>
      <c r="B1" s="8" t="s">
        <v>126</v>
      </c>
      <c r="C1" s="8" t="s">
        <v>28</v>
      </c>
      <c r="D1" s="8" t="s">
        <v>87</v>
      </c>
      <c r="E1" s="64" t="s">
        <v>88</v>
      </c>
      <c r="F1" s="9" t="s">
        <v>20</v>
      </c>
      <c r="G1" s="20"/>
      <c r="H1" s="10" t="s">
        <v>89</v>
      </c>
      <c r="I1" s="10" t="s">
        <v>90</v>
      </c>
      <c r="J1" s="10" t="s">
        <v>91</v>
      </c>
      <c r="K1" s="10" t="s">
        <v>3</v>
      </c>
      <c r="L1" s="10" t="s">
        <v>7</v>
      </c>
      <c r="M1" s="10" t="s">
        <v>21</v>
      </c>
      <c r="N1" s="10" t="s">
        <v>22</v>
      </c>
      <c r="O1" s="10" t="s">
        <v>6</v>
      </c>
      <c r="P1" s="13" t="s">
        <v>16</v>
      </c>
    </row>
    <row r="2" spans="1:16" x14ac:dyDescent="0.25">
      <c r="A2" s="69">
        <v>3</v>
      </c>
      <c r="B2" s="69" t="s">
        <v>127</v>
      </c>
      <c r="C2" s="66" t="s">
        <v>68</v>
      </c>
      <c r="D2" s="66" t="s">
        <v>99</v>
      </c>
      <c r="E2" s="67">
        <v>2</v>
      </c>
      <c r="F2" s="68" t="s">
        <v>33</v>
      </c>
      <c r="G2" s="12"/>
      <c r="H2" s="80">
        <f>VLOOKUP(C2,Invulblad!A:N,6,FALSE)</f>
        <v>0</v>
      </c>
      <c r="I2" s="80">
        <f>VLOOKUP(C2,Invulblad!A:N,7,FALSE)</f>
        <v>0</v>
      </c>
      <c r="J2" s="80">
        <f>VLOOKUP(C2,Invulblad!A:N,8,FALSE)</f>
        <v>0</v>
      </c>
      <c r="K2" s="80">
        <f>VLOOKUP(C2,Invulblad!A:N,9,FALSE)</f>
        <v>0</v>
      </c>
      <c r="L2" s="80">
        <f>VLOOKUP(C2,Invulblad!A:N,10,FALSE)</f>
        <v>0</v>
      </c>
      <c r="M2" s="81">
        <f>VLOOKUP(C2,Invulblad!A:N,11,FALSE)</f>
        <v>1</v>
      </c>
      <c r="N2" s="82">
        <f>VLOOKUP(C2,Invulblad!A:N,12,FALSE)</f>
        <v>0</v>
      </c>
      <c r="O2" s="83">
        <f>VLOOKUP(C2,Invulblad!A:N,13,FALSE)</f>
        <v>0</v>
      </c>
      <c r="P2" s="55">
        <f t="shared" ref="P2:P62" si="0">SUM(E2)*(M2*N2)*(1-O2)</f>
        <v>0</v>
      </c>
    </row>
    <row r="3" spans="1:16" x14ac:dyDescent="0.25">
      <c r="A3" s="69">
        <v>4</v>
      </c>
      <c r="B3" s="69" t="s">
        <v>127</v>
      </c>
      <c r="C3" s="66" t="s">
        <v>40</v>
      </c>
      <c r="D3" s="66" t="s">
        <v>92</v>
      </c>
      <c r="E3" s="67">
        <v>44</v>
      </c>
      <c r="F3" s="68" t="s">
        <v>34</v>
      </c>
      <c r="G3" s="12"/>
      <c r="H3" s="80">
        <f>VLOOKUP(C3,Invulblad!A:N,6,FALSE)</f>
        <v>0</v>
      </c>
      <c r="I3" s="80">
        <f>VLOOKUP(C3,Invulblad!A:N,7,FALSE)</f>
        <v>0</v>
      </c>
      <c r="J3" s="80">
        <f>VLOOKUP(C3,Invulblad!A:N,8,FALSE)</f>
        <v>0</v>
      </c>
      <c r="K3" s="80">
        <f>VLOOKUP(C3,Invulblad!A:N,9,FALSE)</f>
        <v>0</v>
      </c>
      <c r="L3" s="80">
        <f>VLOOKUP(C3,Invulblad!A:N,10,FALSE)</f>
        <v>0</v>
      </c>
      <c r="M3" s="81">
        <f>VLOOKUP(C3,Invulblad!A:N,11,FALSE)</f>
        <v>1</v>
      </c>
      <c r="N3" s="82">
        <f>VLOOKUP(C3,Invulblad!A:N,12,FALSE)</f>
        <v>0</v>
      </c>
      <c r="O3" s="83">
        <f>VLOOKUP(C3,Invulblad!A:N,13,FALSE)</f>
        <v>0</v>
      </c>
      <c r="P3" s="55">
        <f t="shared" si="0"/>
        <v>0</v>
      </c>
    </row>
    <row r="4" spans="1:16" x14ac:dyDescent="0.25">
      <c r="A4" s="69">
        <v>5</v>
      </c>
      <c r="B4" s="54" t="s">
        <v>127</v>
      </c>
      <c r="C4" s="66" t="s">
        <v>64</v>
      </c>
      <c r="D4" s="66" t="s">
        <v>94</v>
      </c>
      <c r="E4" s="67">
        <v>10</v>
      </c>
      <c r="F4" s="68" t="s">
        <v>33</v>
      </c>
      <c r="G4" s="12"/>
      <c r="H4" s="80">
        <f>VLOOKUP(C4,Invulblad!A:N,6,FALSE)</f>
        <v>0</v>
      </c>
      <c r="I4" s="80">
        <f>VLOOKUP(C4,Invulblad!A:N,7,FALSE)</f>
        <v>0</v>
      </c>
      <c r="J4" s="80">
        <f>VLOOKUP(C4,Invulblad!A:N,8,FALSE)</f>
        <v>0</v>
      </c>
      <c r="K4" s="80">
        <f>VLOOKUP(C4,Invulblad!A:N,9,FALSE)</f>
        <v>0</v>
      </c>
      <c r="L4" s="80">
        <f>VLOOKUP(C4,Invulblad!A:N,10,FALSE)</f>
        <v>0</v>
      </c>
      <c r="M4" s="81">
        <f>VLOOKUP(C4,Invulblad!A:N,11,FALSE)</f>
        <v>1</v>
      </c>
      <c r="N4" s="82">
        <f>VLOOKUP(C4,Invulblad!A:N,12,FALSE)</f>
        <v>0</v>
      </c>
      <c r="O4" s="83">
        <f>VLOOKUP(C4,Invulblad!A:N,13,FALSE)</f>
        <v>0</v>
      </c>
      <c r="P4" s="55">
        <f t="shared" si="0"/>
        <v>0</v>
      </c>
    </row>
    <row r="5" spans="1:16" x14ac:dyDescent="0.25">
      <c r="A5" s="69">
        <v>6</v>
      </c>
      <c r="B5" s="54" t="s">
        <v>127</v>
      </c>
      <c r="C5" s="66" t="s">
        <v>38</v>
      </c>
      <c r="D5" s="66" t="s">
        <v>94</v>
      </c>
      <c r="E5" s="67">
        <v>25</v>
      </c>
      <c r="F5" s="68" t="s">
        <v>29</v>
      </c>
      <c r="G5" s="12"/>
      <c r="H5" s="80">
        <f>VLOOKUP(C5,Invulblad!A:N,6,FALSE)</f>
        <v>0</v>
      </c>
      <c r="I5" s="80">
        <f>VLOOKUP(C5,Invulblad!A:N,7,FALSE)</f>
        <v>0</v>
      </c>
      <c r="J5" s="80">
        <f>VLOOKUP(C5,Invulblad!A:N,8,FALSE)</f>
        <v>0</v>
      </c>
      <c r="K5" s="80">
        <f>VLOOKUP(C5,Invulblad!A:N,9,FALSE)</f>
        <v>0</v>
      </c>
      <c r="L5" s="80">
        <f>VLOOKUP(C5,Invulblad!A:N,10,FALSE)</f>
        <v>0</v>
      </c>
      <c r="M5" s="81">
        <f>VLOOKUP(C5,Invulblad!A:N,11,FALSE)</f>
        <v>1</v>
      </c>
      <c r="N5" s="82">
        <f>VLOOKUP(C5,Invulblad!A:N,12,FALSE)</f>
        <v>0</v>
      </c>
      <c r="O5" s="83">
        <f>VLOOKUP(C5,Invulblad!A:N,13,FALSE)</f>
        <v>0</v>
      </c>
      <c r="P5" s="55">
        <f t="shared" si="0"/>
        <v>0</v>
      </c>
    </row>
    <row r="6" spans="1:16" x14ac:dyDescent="0.25">
      <c r="A6" s="69">
        <v>7</v>
      </c>
      <c r="B6" s="54" t="s">
        <v>127</v>
      </c>
      <c r="C6" s="66" t="s">
        <v>74</v>
      </c>
      <c r="D6" s="66" t="s">
        <v>94</v>
      </c>
      <c r="E6" s="67">
        <v>3</v>
      </c>
      <c r="F6" s="68" t="s">
        <v>33</v>
      </c>
      <c r="G6" s="12"/>
      <c r="H6" s="80">
        <f>VLOOKUP(C6,Invulblad!A:N,6,FALSE)</f>
        <v>0</v>
      </c>
      <c r="I6" s="80">
        <f>VLOOKUP(C6,Invulblad!A:N,7,FALSE)</f>
        <v>0</v>
      </c>
      <c r="J6" s="80">
        <f>VLOOKUP(C6,Invulblad!A:N,8,FALSE)</f>
        <v>0</v>
      </c>
      <c r="K6" s="80">
        <f>VLOOKUP(C6,Invulblad!A:N,9,FALSE)</f>
        <v>0</v>
      </c>
      <c r="L6" s="80">
        <f>VLOOKUP(C6,Invulblad!A:N,10,FALSE)</f>
        <v>0</v>
      </c>
      <c r="M6" s="81">
        <f>VLOOKUP(C6,Invulblad!A:N,11,FALSE)</f>
        <v>1</v>
      </c>
      <c r="N6" s="82">
        <f>VLOOKUP(C6,Invulblad!A:N,12,FALSE)</f>
        <v>0</v>
      </c>
      <c r="O6" s="83">
        <f>VLOOKUP(C6,Invulblad!A:N,13,FALSE)</f>
        <v>0</v>
      </c>
      <c r="P6" s="55">
        <f t="shared" si="0"/>
        <v>0</v>
      </c>
    </row>
    <row r="7" spans="1:16" x14ac:dyDescent="0.25">
      <c r="A7" s="69">
        <v>8</v>
      </c>
      <c r="B7" s="54" t="s">
        <v>127</v>
      </c>
      <c r="C7" s="66" t="s">
        <v>78</v>
      </c>
      <c r="D7" s="66" t="s">
        <v>100</v>
      </c>
      <c r="E7" s="67">
        <v>1</v>
      </c>
      <c r="F7" s="68" t="s">
        <v>33</v>
      </c>
      <c r="G7" s="12"/>
      <c r="H7" s="80">
        <f>VLOOKUP(C7,Invulblad!A:N,6,FALSE)</f>
        <v>0</v>
      </c>
      <c r="I7" s="80">
        <f>VLOOKUP(C7,Invulblad!A:N,7,FALSE)</f>
        <v>0</v>
      </c>
      <c r="J7" s="80">
        <f>VLOOKUP(C7,Invulblad!A:N,8,FALSE)</f>
        <v>0</v>
      </c>
      <c r="K7" s="80">
        <f>VLOOKUP(C7,Invulblad!A:N,9,FALSE)</f>
        <v>0</v>
      </c>
      <c r="L7" s="80">
        <f>VLOOKUP(C7,Invulblad!A:N,10,FALSE)</f>
        <v>0</v>
      </c>
      <c r="M7" s="81">
        <f>VLOOKUP(C7,Invulblad!A:N,11,FALSE)</f>
        <v>1</v>
      </c>
      <c r="N7" s="82">
        <f>VLOOKUP(C7,Invulblad!A:N,12,FALSE)</f>
        <v>0</v>
      </c>
      <c r="O7" s="83">
        <f>VLOOKUP(C7,Invulblad!A:N,13,FALSE)</f>
        <v>0</v>
      </c>
      <c r="P7" s="55">
        <f t="shared" si="0"/>
        <v>0</v>
      </c>
    </row>
    <row r="8" spans="1:16" x14ac:dyDescent="0.25">
      <c r="A8" s="69">
        <v>9</v>
      </c>
      <c r="B8" s="54" t="s">
        <v>127</v>
      </c>
      <c r="C8" s="66" t="s">
        <v>50</v>
      </c>
      <c r="D8" s="66" t="s">
        <v>95</v>
      </c>
      <c r="E8" s="67">
        <v>11</v>
      </c>
      <c r="F8" s="68" t="s">
        <v>33</v>
      </c>
      <c r="G8" s="12"/>
      <c r="H8" s="80">
        <f>VLOOKUP(C8,Invulblad!A:N,6,FALSE)</f>
        <v>0</v>
      </c>
      <c r="I8" s="80">
        <f>VLOOKUP(C8,Invulblad!A:N,7,FALSE)</f>
        <v>0</v>
      </c>
      <c r="J8" s="80">
        <f>VLOOKUP(C8,Invulblad!A:N,8,FALSE)</f>
        <v>0</v>
      </c>
      <c r="K8" s="80">
        <f>VLOOKUP(C8,Invulblad!A:N,9,FALSE)</f>
        <v>0</v>
      </c>
      <c r="L8" s="80">
        <f>VLOOKUP(C8,Invulblad!A:N,10,FALSE)</f>
        <v>0</v>
      </c>
      <c r="M8" s="81">
        <f>VLOOKUP(C8,Invulblad!A:N,11,FALSE)</f>
        <v>1</v>
      </c>
      <c r="N8" s="82">
        <f>VLOOKUP(C8,Invulblad!A:N,12,FALSE)</f>
        <v>0</v>
      </c>
      <c r="O8" s="83">
        <f>VLOOKUP(C8,Invulblad!A:N,13,FALSE)</f>
        <v>0</v>
      </c>
      <c r="P8" s="55">
        <f t="shared" si="0"/>
        <v>0</v>
      </c>
    </row>
    <row r="9" spans="1:16" x14ac:dyDescent="0.25">
      <c r="A9" s="69">
        <v>10</v>
      </c>
      <c r="B9" s="54" t="s">
        <v>127</v>
      </c>
      <c r="C9" s="66" t="s">
        <v>122</v>
      </c>
      <c r="D9" s="66" t="s">
        <v>123</v>
      </c>
      <c r="E9" s="67">
        <v>49</v>
      </c>
      <c r="F9" s="68" t="s">
        <v>30</v>
      </c>
      <c r="G9" s="12"/>
      <c r="H9" s="80">
        <f>VLOOKUP(C9,Invulblad!A:N,6,FALSE)</f>
        <v>0</v>
      </c>
      <c r="I9" s="80">
        <f>VLOOKUP(C9,Invulblad!A:N,7,FALSE)</f>
        <v>0</v>
      </c>
      <c r="J9" s="80">
        <f>VLOOKUP(C9,Invulblad!A:N,8,FALSE)</f>
        <v>0</v>
      </c>
      <c r="K9" s="80">
        <f>VLOOKUP(C9,Invulblad!A:N,9,FALSE)</f>
        <v>0</v>
      </c>
      <c r="L9" s="80">
        <f>VLOOKUP(C9,Invulblad!A:N,10,FALSE)</f>
        <v>0</v>
      </c>
      <c r="M9" s="81">
        <f>VLOOKUP(C9,Invulblad!A:N,11,FALSE)</f>
        <v>1</v>
      </c>
      <c r="N9" s="82">
        <f>VLOOKUP(C9,Invulblad!A:N,12,FALSE)</f>
        <v>0</v>
      </c>
      <c r="O9" s="83">
        <f>VLOOKUP(C9,Invulblad!A:N,13,FALSE)</f>
        <v>0</v>
      </c>
      <c r="P9" s="55">
        <f t="shared" si="0"/>
        <v>0</v>
      </c>
    </row>
    <row r="10" spans="1:16" x14ac:dyDescent="0.25">
      <c r="A10" s="69">
        <v>11</v>
      </c>
      <c r="B10" s="54" t="s">
        <v>127</v>
      </c>
      <c r="C10" s="66" t="s">
        <v>66</v>
      </c>
      <c r="D10" s="66" t="s">
        <v>96</v>
      </c>
      <c r="E10" s="67">
        <v>5</v>
      </c>
      <c r="F10" s="68" t="s">
        <v>33</v>
      </c>
      <c r="G10" s="12"/>
      <c r="H10" s="80">
        <f>VLOOKUP(C10,Invulblad!A:N,6,FALSE)</f>
        <v>0</v>
      </c>
      <c r="I10" s="80">
        <f>VLOOKUP(C10,Invulblad!A:N,7,FALSE)</f>
        <v>0</v>
      </c>
      <c r="J10" s="80">
        <f>VLOOKUP(C10,Invulblad!A:N,8,FALSE)</f>
        <v>0</v>
      </c>
      <c r="K10" s="80">
        <f>VLOOKUP(C10,Invulblad!A:N,9,FALSE)</f>
        <v>0</v>
      </c>
      <c r="L10" s="80">
        <f>VLOOKUP(C10,Invulblad!A:N,10,FALSE)</f>
        <v>0</v>
      </c>
      <c r="M10" s="81">
        <f>VLOOKUP(C10,Invulblad!A:N,11,FALSE)</f>
        <v>1</v>
      </c>
      <c r="N10" s="82">
        <f>VLOOKUP(C10,Invulblad!A:N,12,FALSE)</f>
        <v>0</v>
      </c>
      <c r="O10" s="83">
        <f>VLOOKUP(C10,Invulblad!A:N,13,FALSE)</f>
        <v>0</v>
      </c>
      <c r="P10" s="55">
        <f t="shared" si="0"/>
        <v>0</v>
      </c>
    </row>
    <row r="11" spans="1:16" x14ac:dyDescent="0.25">
      <c r="A11" s="69">
        <v>12</v>
      </c>
      <c r="B11" s="54" t="s">
        <v>127</v>
      </c>
      <c r="C11" s="66" t="s">
        <v>66</v>
      </c>
      <c r="D11" s="66" t="s">
        <v>96</v>
      </c>
      <c r="E11" s="67">
        <v>5</v>
      </c>
      <c r="F11" s="68" t="s">
        <v>33</v>
      </c>
      <c r="G11" s="12"/>
      <c r="H11" s="80">
        <f>VLOOKUP(C11,Invulblad!A:N,6,FALSE)</f>
        <v>0</v>
      </c>
      <c r="I11" s="80">
        <f>VLOOKUP(C11,Invulblad!A:N,7,FALSE)</f>
        <v>0</v>
      </c>
      <c r="J11" s="80">
        <f>VLOOKUP(C11,Invulblad!A:N,8,FALSE)</f>
        <v>0</v>
      </c>
      <c r="K11" s="80">
        <f>VLOOKUP(C11,Invulblad!A:N,9,FALSE)</f>
        <v>0</v>
      </c>
      <c r="L11" s="80">
        <f>VLOOKUP(C11,Invulblad!A:N,10,FALSE)</f>
        <v>0</v>
      </c>
      <c r="M11" s="81">
        <f>VLOOKUP(C11,Invulblad!A:N,11,FALSE)</f>
        <v>1</v>
      </c>
      <c r="N11" s="82">
        <f>VLOOKUP(C11,Invulblad!A:N,12,FALSE)</f>
        <v>0</v>
      </c>
      <c r="O11" s="83">
        <f>VLOOKUP(C11,Invulblad!A:N,13,FALSE)</f>
        <v>0</v>
      </c>
      <c r="P11" s="55">
        <f t="shared" si="0"/>
        <v>0</v>
      </c>
    </row>
    <row r="12" spans="1:16" x14ac:dyDescent="0.25">
      <c r="A12" s="69">
        <v>13</v>
      </c>
      <c r="B12" s="54" t="s">
        <v>127</v>
      </c>
      <c r="C12" s="66" t="s">
        <v>81</v>
      </c>
      <c r="D12" s="66" t="s">
        <v>94</v>
      </c>
      <c r="E12" s="67">
        <v>3</v>
      </c>
      <c r="F12" s="68" t="s">
        <v>29</v>
      </c>
      <c r="G12" s="12"/>
      <c r="H12" s="80">
        <f>VLOOKUP(C12,Invulblad!A:N,6,FALSE)</f>
        <v>0</v>
      </c>
      <c r="I12" s="80">
        <f>VLOOKUP(C12,Invulblad!A:N,7,FALSE)</f>
        <v>0</v>
      </c>
      <c r="J12" s="80">
        <f>VLOOKUP(C12,Invulblad!A:N,8,FALSE)</f>
        <v>0</v>
      </c>
      <c r="K12" s="80">
        <f>VLOOKUP(C12,Invulblad!A:N,9,FALSE)</f>
        <v>0</v>
      </c>
      <c r="L12" s="80">
        <f>VLOOKUP(C12,Invulblad!A:N,10,FALSE)</f>
        <v>0</v>
      </c>
      <c r="M12" s="81">
        <f>VLOOKUP(C12,Invulblad!A:N,11,FALSE)</f>
        <v>1</v>
      </c>
      <c r="N12" s="82">
        <f>VLOOKUP(C12,Invulblad!A:N,12,FALSE)</f>
        <v>0</v>
      </c>
      <c r="O12" s="83">
        <f>VLOOKUP(C12,Invulblad!A:N,13,FALSE)</f>
        <v>0</v>
      </c>
      <c r="P12" s="55">
        <f t="shared" si="0"/>
        <v>0</v>
      </c>
    </row>
    <row r="13" spans="1:16" x14ac:dyDescent="0.25">
      <c r="A13" s="69">
        <v>14</v>
      </c>
      <c r="B13" s="54" t="s">
        <v>127</v>
      </c>
      <c r="C13" s="66" t="s">
        <v>86</v>
      </c>
      <c r="D13" s="66" t="s">
        <v>102</v>
      </c>
      <c r="E13" s="67">
        <v>5</v>
      </c>
      <c r="F13" s="68" t="s">
        <v>30</v>
      </c>
      <c r="G13" s="12"/>
      <c r="H13" s="80">
        <f>VLOOKUP(C13,Invulblad!A:N,6,FALSE)</f>
        <v>0</v>
      </c>
      <c r="I13" s="80">
        <f>VLOOKUP(C13,Invulblad!A:N,7,FALSE)</f>
        <v>0</v>
      </c>
      <c r="J13" s="80">
        <f>VLOOKUP(C13,Invulblad!A:N,8,FALSE)</f>
        <v>0</v>
      </c>
      <c r="K13" s="80">
        <f>VLOOKUP(C13,Invulblad!A:N,9,FALSE)</f>
        <v>0</v>
      </c>
      <c r="L13" s="80">
        <f>VLOOKUP(C13,Invulblad!A:N,10,FALSE)</f>
        <v>0</v>
      </c>
      <c r="M13" s="81">
        <f>VLOOKUP(C13,Invulblad!A:N,11,FALSE)</f>
        <v>1</v>
      </c>
      <c r="N13" s="82">
        <f>VLOOKUP(C13,Invulblad!A:N,12,FALSE)</f>
        <v>0</v>
      </c>
      <c r="O13" s="83">
        <f>VLOOKUP(C13,Invulblad!A:N,13,FALSE)</f>
        <v>0</v>
      </c>
      <c r="P13" s="55">
        <f t="shared" si="0"/>
        <v>0</v>
      </c>
    </row>
    <row r="14" spans="1:16" x14ac:dyDescent="0.25">
      <c r="A14" s="69">
        <v>15</v>
      </c>
      <c r="B14" s="54" t="s">
        <v>127</v>
      </c>
      <c r="C14" s="66" t="s">
        <v>47</v>
      </c>
      <c r="D14" s="66" t="s">
        <v>93</v>
      </c>
      <c r="E14" s="67">
        <v>25</v>
      </c>
      <c r="F14" s="68" t="s">
        <v>33</v>
      </c>
      <c r="G14" s="12"/>
      <c r="H14" s="80">
        <f>VLOOKUP(C14,Invulblad!A:N,6,FALSE)</f>
        <v>0</v>
      </c>
      <c r="I14" s="80">
        <f>VLOOKUP(C14,Invulblad!A:N,7,FALSE)</f>
        <v>0</v>
      </c>
      <c r="J14" s="80">
        <f>VLOOKUP(C14,Invulblad!A:N,8,FALSE)</f>
        <v>0</v>
      </c>
      <c r="K14" s="80">
        <f>VLOOKUP(C14,Invulblad!A:N,9,FALSE)</f>
        <v>0</v>
      </c>
      <c r="L14" s="80">
        <f>VLOOKUP(C14,Invulblad!A:N,10,FALSE)</f>
        <v>0</v>
      </c>
      <c r="M14" s="81">
        <f>VLOOKUP(C14,Invulblad!A:N,11,FALSE)</f>
        <v>1</v>
      </c>
      <c r="N14" s="82">
        <f>VLOOKUP(C14,Invulblad!A:N,12,FALSE)</f>
        <v>0</v>
      </c>
      <c r="O14" s="83">
        <f>VLOOKUP(C14,Invulblad!A:N,13,FALSE)</f>
        <v>0</v>
      </c>
      <c r="P14" s="55">
        <f t="shared" si="0"/>
        <v>0</v>
      </c>
    </row>
    <row r="15" spans="1:16" x14ac:dyDescent="0.25">
      <c r="A15" s="69">
        <v>16</v>
      </c>
      <c r="B15" s="54" t="s">
        <v>127</v>
      </c>
      <c r="C15" s="66" t="s">
        <v>47</v>
      </c>
      <c r="D15" s="66" t="s">
        <v>93</v>
      </c>
      <c r="E15" s="67">
        <v>15</v>
      </c>
      <c r="F15" s="68" t="s">
        <v>33</v>
      </c>
      <c r="G15" s="12"/>
      <c r="H15" s="80">
        <f>VLOOKUP(C15,Invulblad!A:N,6,FALSE)</f>
        <v>0</v>
      </c>
      <c r="I15" s="80">
        <f>VLOOKUP(C15,Invulblad!A:N,7,FALSE)</f>
        <v>0</v>
      </c>
      <c r="J15" s="80">
        <f>VLOOKUP(C15,Invulblad!A:N,8,FALSE)</f>
        <v>0</v>
      </c>
      <c r="K15" s="80">
        <f>VLOOKUP(C15,Invulblad!A:N,9,FALSE)</f>
        <v>0</v>
      </c>
      <c r="L15" s="80">
        <f>VLOOKUP(C15,Invulblad!A:N,10,FALSE)</f>
        <v>0</v>
      </c>
      <c r="M15" s="81">
        <f>VLOOKUP(C15,Invulblad!A:N,11,FALSE)</f>
        <v>1</v>
      </c>
      <c r="N15" s="82">
        <f>VLOOKUP(C15,Invulblad!A:N,12,FALSE)</f>
        <v>0</v>
      </c>
      <c r="O15" s="83">
        <f>VLOOKUP(C15,Invulblad!A:N,13,FALSE)</f>
        <v>0</v>
      </c>
      <c r="P15" s="55">
        <f t="shared" si="0"/>
        <v>0</v>
      </c>
    </row>
    <row r="16" spans="1:16" x14ac:dyDescent="0.25">
      <c r="A16" s="69">
        <v>17</v>
      </c>
      <c r="B16" s="54" t="s">
        <v>127</v>
      </c>
      <c r="C16" s="66" t="s">
        <v>62</v>
      </c>
      <c r="D16" s="66" t="s">
        <v>93</v>
      </c>
      <c r="E16" s="67">
        <v>10</v>
      </c>
      <c r="F16" s="68" t="s">
        <v>33</v>
      </c>
      <c r="G16" s="12"/>
      <c r="H16" s="80">
        <f>VLOOKUP(C16,Invulblad!A:N,6,FALSE)</f>
        <v>0</v>
      </c>
      <c r="I16" s="80">
        <f>VLOOKUP(C16,Invulblad!A:N,7,FALSE)</f>
        <v>0</v>
      </c>
      <c r="J16" s="80">
        <f>VLOOKUP(C16,Invulblad!A:N,8,FALSE)</f>
        <v>0</v>
      </c>
      <c r="K16" s="80">
        <f>VLOOKUP(C16,Invulblad!A:N,9,FALSE)</f>
        <v>0</v>
      </c>
      <c r="L16" s="80">
        <f>VLOOKUP(C16,Invulblad!A:N,10,FALSE)</f>
        <v>0</v>
      </c>
      <c r="M16" s="81">
        <f>VLOOKUP(C16,Invulblad!A:N,11,FALSE)</f>
        <v>1</v>
      </c>
      <c r="N16" s="82">
        <f>VLOOKUP(C16,Invulblad!A:N,12,FALSE)</f>
        <v>0</v>
      </c>
      <c r="O16" s="83">
        <f>VLOOKUP(C16,Invulblad!A:N,13,FALSE)</f>
        <v>0</v>
      </c>
      <c r="P16" s="55">
        <f t="shared" si="0"/>
        <v>0</v>
      </c>
    </row>
    <row r="17" spans="1:16" x14ac:dyDescent="0.25">
      <c r="A17" s="69">
        <v>19</v>
      </c>
      <c r="B17" s="54" t="s">
        <v>141</v>
      </c>
      <c r="C17" s="66" t="s">
        <v>49</v>
      </c>
      <c r="D17" s="66" t="s">
        <v>112</v>
      </c>
      <c r="E17" s="67">
        <v>27</v>
      </c>
      <c r="F17" s="68" t="s">
        <v>33</v>
      </c>
      <c r="G17" s="79"/>
      <c r="H17" s="80">
        <f>VLOOKUP(C17,Invulblad!A:N,6,FALSE)</f>
        <v>0</v>
      </c>
      <c r="I17" s="80">
        <f>VLOOKUP(C17,Invulblad!A:N,7,FALSE)</f>
        <v>0</v>
      </c>
      <c r="J17" s="80">
        <f>VLOOKUP(C17,Invulblad!A:N,8,FALSE)</f>
        <v>0</v>
      </c>
      <c r="K17" s="80">
        <f>VLOOKUP(C17,Invulblad!A:N,9,FALSE)</f>
        <v>0</v>
      </c>
      <c r="L17" s="80">
        <f>VLOOKUP(C17,Invulblad!A:N,10,FALSE)</f>
        <v>0</v>
      </c>
      <c r="M17" s="81">
        <f>VLOOKUP(C17,Invulblad!A:N,11,FALSE)</f>
        <v>1</v>
      </c>
      <c r="N17" s="82">
        <f>VLOOKUP(C17,Invulblad!A:N,12,FALSE)</f>
        <v>0</v>
      </c>
      <c r="O17" s="83">
        <f>VLOOKUP(C17,Invulblad!A:N,13,FALSE)</f>
        <v>0</v>
      </c>
      <c r="P17" s="55">
        <f t="shared" si="0"/>
        <v>0</v>
      </c>
    </row>
    <row r="18" spans="1:16" x14ac:dyDescent="0.25">
      <c r="A18" s="69">
        <v>20</v>
      </c>
      <c r="B18" s="54" t="s">
        <v>141</v>
      </c>
      <c r="C18" s="66" t="s">
        <v>69</v>
      </c>
      <c r="D18" s="66" t="s">
        <v>94</v>
      </c>
      <c r="E18" s="67">
        <v>4</v>
      </c>
      <c r="F18" s="68" t="s">
        <v>33</v>
      </c>
      <c r="G18" s="79"/>
      <c r="H18" s="80">
        <f>VLOOKUP(C18,Invulblad!A:N,6,FALSE)</f>
        <v>0</v>
      </c>
      <c r="I18" s="80">
        <f>VLOOKUP(C18,Invulblad!A:N,7,FALSE)</f>
        <v>0</v>
      </c>
      <c r="J18" s="80">
        <f>VLOOKUP(C18,Invulblad!A:N,8,FALSE)</f>
        <v>0</v>
      </c>
      <c r="K18" s="80">
        <f>VLOOKUP(C18,Invulblad!A:N,9,FALSE)</f>
        <v>0</v>
      </c>
      <c r="L18" s="80">
        <f>VLOOKUP(C18,Invulblad!A:N,10,FALSE)</f>
        <v>0</v>
      </c>
      <c r="M18" s="81">
        <f>VLOOKUP(C18,Invulblad!A:N,11,FALSE)</f>
        <v>1</v>
      </c>
      <c r="N18" s="82">
        <f>VLOOKUP(C18,Invulblad!A:N,12,FALSE)</f>
        <v>0</v>
      </c>
      <c r="O18" s="83">
        <f>VLOOKUP(C18,Invulblad!A:N,13,FALSE)</f>
        <v>0</v>
      </c>
      <c r="P18" s="55">
        <f t="shared" si="0"/>
        <v>0</v>
      </c>
    </row>
    <row r="19" spans="1:16" x14ac:dyDescent="0.25">
      <c r="A19" s="69">
        <v>21</v>
      </c>
      <c r="B19" s="54" t="s">
        <v>141</v>
      </c>
      <c r="C19" s="66" t="s">
        <v>38</v>
      </c>
      <c r="D19" s="66" t="s">
        <v>94</v>
      </c>
      <c r="E19" s="67">
        <v>24</v>
      </c>
      <c r="F19" s="68" t="s">
        <v>29</v>
      </c>
      <c r="G19" s="79"/>
      <c r="H19" s="80">
        <f>VLOOKUP(C19,Invulblad!A:N,6,FALSE)</f>
        <v>0</v>
      </c>
      <c r="I19" s="80">
        <f>VLOOKUP(C19,Invulblad!A:N,7,FALSE)</f>
        <v>0</v>
      </c>
      <c r="J19" s="80">
        <f>VLOOKUP(C19,Invulblad!A:N,8,FALSE)</f>
        <v>0</v>
      </c>
      <c r="K19" s="80">
        <f>VLOOKUP(C19,Invulblad!A:N,9,FALSE)</f>
        <v>0</v>
      </c>
      <c r="L19" s="80">
        <f>VLOOKUP(C19,Invulblad!A:N,10,FALSE)</f>
        <v>0</v>
      </c>
      <c r="M19" s="81">
        <f>VLOOKUP(C19,Invulblad!A:N,11,FALSE)</f>
        <v>1</v>
      </c>
      <c r="N19" s="82">
        <f>VLOOKUP(C19,Invulblad!A:N,12,FALSE)</f>
        <v>0</v>
      </c>
      <c r="O19" s="83">
        <f>VLOOKUP(C19,Invulblad!A:N,13,FALSE)</f>
        <v>0</v>
      </c>
      <c r="P19" s="55">
        <f t="shared" si="0"/>
        <v>0</v>
      </c>
    </row>
    <row r="20" spans="1:16" x14ac:dyDescent="0.25">
      <c r="A20" s="69">
        <v>22</v>
      </c>
      <c r="B20" s="54" t="s">
        <v>141</v>
      </c>
      <c r="C20" s="66" t="s">
        <v>60</v>
      </c>
      <c r="D20" s="66" t="s">
        <v>108</v>
      </c>
      <c r="E20" s="67">
        <v>10</v>
      </c>
      <c r="F20" s="68" t="s">
        <v>33</v>
      </c>
      <c r="G20" s="79"/>
      <c r="H20" s="80">
        <f>VLOOKUP(C20,Invulblad!A:N,6,FALSE)</f>
        <v>0</v>
      </c>
      <c r="I20" s="80">
        <f>VLOOKUP(C20,Invulblad!A:N,7,FALSE)</f>
        <v>0</v>
      </c>
      <c r="J20" s="80">
        <f>VLOOKUP(C20,Invulblad!A:N,8,FALSE)</f>
        <v>0</v>
      </c>
      <c r="K20" s="80">
        <f>VLOOKUP(C20,Invulblad!A:N,9,FALSE)</f>
        <v>0</v>
      </c>
      <c r="L20" s="80">
        <f>VLOOKUP(C20,Invulblad!A:N,10,FALSE)</f>
        <v>0</v>
      </c>
      <c r="M20" s="81">
        <f>VLOOKUP(C20,Invulblad!A:N,11,FALSE)</f>
        <v>1</v>
      </c>
      <c r="N20" s="82">
        <f>VLOOKUP(C20,Invulblad!A:N,12,FALSE)</f>
        <v>0</v>
      </c>
      <c r="O20" s="83">
        <f>VLOOKUP(C20,Invulblad!A:N,13,FALSE)</f>
        <v>0</v>
      </c>
      <c r="P20" s="55">
        <f t="shared" si="0"/>
        <v>0</v>
      </c>
    </row>
    <row r="21" spans="1:16" x14ac:dyDescent="0.25">
      <c r="A21" s="69">
        <v>23</v>
      </c>
      <c r="B21" s="54" t="s">
        <v>141</v>
      </c>
      <c r="C21" s="66" t="s">
        <v>85</v>
      </c>
      <c r="D21" s="66" t="s">
        <v>113</v>
      </c>
      <c r="E21" s="67">
        <v>1</v>
      </c>
      <c r="F21" s="68" t="s">
        <v>33</v>
      </c>
      <c r="G21" s="79"/>
      <c r="H21" s="80">
        <f>VLOOKUP(C21,Invulblad!A:N,6,FALSE)</f>
        <v>0</v>
      </c>
      <c r="I21" s="80">
        <f>VLOOKUP(C21,Invulblad!A:N,7,FALSE)</f>
        <v>0</v>
      </c>
      <c r="J21" s="80">
        <f>VLOOKUP(C21,Invulblad!A:N,8,FALSE)</f>
        <v>0</v>
      </c>
      <c r="K21" s="80">
        <f>VLOOKUP(C21,Invulblad!A:N,9,FALSE)</f>
        <v>0</v>
      </c>
      <c r="L21" s="80">
        <f>VLOOKUP(C21,Invulblad!A:N,10,FALSE)</f>
        <v>0</v>
      </c>
      <c r="M21" s="81">
        <f>VLOOKUP(C21,Invulblad!A:N,11,FALSE)</f>
        <v>1</v>
      </c>
      <c r="N21" s="82">
        <f>VLOOKUP(C21,Invulblad!A:N,12,FALSE)</f>
        <v>0</v>
      </c>
      <c r="O21" s="83">
        <f>VLOOKUP(C21,Invulblad!A:N,13,FALSE)</f>
        <v>0</v>
      </c>
      <c r="P21" s="55">
        <f t="shared" si="0"/>
        <v>0</v>
      </c>
    </row>
    <row r="22" spans="1:16" x14ac:dyDescent="0.25">
      <c r="A22" s="69">
        <v>24</v>
      </c>
      <c r="B22" s="54" t="s">
        <v>141</v>
      </c>
      <c r="C22" s="66" t="s">
        <v>122</v>
      </c>
      <c r="D22" s="66" t="s">
        <v>123</v>
      </c>
      <c r="E22" s="67">
        <v>22</v>
      </c>
      <c r="F22" s="68" t="s">
        <v>30</v>
      </c>
      <c r="G22" s="79"/>
      <c r="H22" s="80">
        <f>VLOOKUP(C22,Invulblad!A:N,6,FALSE)</f>
        <v>0</v>
      </c>
      <c r="I22" s="80">
        <f>VLOOKUP(C22,Invulblad!A:N,7,FALSE)</f>
        <v>0</v>
      </c>
      <c r="J22" s="80">
        <f>VLOOKUP(C22,Invulblad!A:N,8,FALSE)</f>
        <v>0</v>
      </c>
      <c r="K22" s="80">
        <f>VLOOKUP(C22,Invulblad!A:N,9,FALSE)</f>
        <v>0</v>
      </c>
      <c r="L22" s="80">
        <f>VLOOKUP(C22,Invulblad!A:N,10,FALSE)</f>
        <v>0</v>
      </c>
      <c r="M22" s="81">
        <f>VLOOKUP(C22,Invulblad!A:N,11,FALSE)</f>
        <v>1</v>
      </c>
      <c r="N22" s="82">
        <f>VLOOKUP(C22,Invulblad!A:N,12,FALSE)</f>
        <v>0</v>
      </c>
      <c r="O22" s="83">
        <f>VLOOKUP(C22,Invulblad!A:N,13,FALSE)</f>
        <v>0</v>
      </c>
      <c r="P22" s="55">
        <f t="shared" si="0"/>
        <v>0</v>
      </c>
    </row>
    <row r="23" spans="1:16" x14ac:dyDescent="0.25">
      <c r="A23" s="69">
        <v>25</v>
      </c>
      <c r="B23" s="54" t="s">
        <v>141</v>
      </c>
      <c r="C23" s="66" t="s">
        <v>70</v>
      </c>
      <c r="D23" s="66" t="s">
        <v>101</v>
      </c>
      <c r="E23" s="67">
        <v>6</v>
      </c>
      <c r="F23" s="68" t="s">
        <v>31</v>
      </c>
      <c r="G23" s="79"/>
      <c r="H23" s="80">
        <f>VLOOKUP(C23,Invulblad!A:N,6,FALSE)</f>
        <v>0</v>
      </c>
      <c r="I23" s="80">
        <f>VLOOKUP(C23,Invulblad!A:N,7,FALSE)</f>
        <v>0</v>
      </c>
      <c r="J23" s="80">
        <f>VLOOKUP(C23,Invulblad!A:N,8,FALSE)</f>
        <v>0</v>
      </c>
      <c r="K23" s="80">
        <f>VLOOKUP(C23,Invulblad!A:N,9,FALSE)</f>
        <v>0</v>
      </c>
      <c r="L23" s="80">
        <f>VLOOKUP(C23,Invulblad!A:N,10,FALSE)</f>
        <v>0</v>
      </c>
      <c r="M23" s="81">
        <f>VLOOKUP(C23,Invulblad!A:N,11,FALSE)</f>
        <v>1</v>
      </c>
      <c r="N23" s="82">
        <f>VLOOKUP(C23,Invulblad!A:N,12,FALSE)</f>
        <v>0</v>
      </c>
      <c r="O23" s="83">
        <f>VLOOKUP(C23,Invulblad!A:N,13,FALSE)</f>
        <v>0</v>
      </c>
      <c r="P23" s="55">
        <f t="shared" si="0"/>
        <v>0</v>
      </c>
    </row>
    <row r="24" spans="1:16" x14ac:dyDescent="0.25">
      <c r="A24" s="69">
        <v>26</v>
      </c>
      <c r="B24" s="54" t="s">
        <v>141</v>
      </c>
      <c r="C24" s="66" t="s">
        <v>46</v>
      </c>
      <c r="D24" s="66" t="s">
        <v>103</v>
      </c>
      <c r="E24" s="67">
        <v>7</v>
      </c>
      <c r="F24" s="68" t="s">
        <v>33</v>
      </c>
      <c r="G24" s="79"/>
      <c r="H24" s="80">
        <f>VLOOKUP(C24,Invulblad!A:N,6,FALSE)</f>
        <v>0</v>
      </c>
      <c r="I24" s="80">
        <f>VLOOKUP(C24,Invulblad!A:N,7,FALSE)</f>
        <v>0</v>
      </c>
      <c r="J24" s="80">
        <f>VLOOKUP(C24,Invulblad!A:N,8,FALSE)</f>
        <v>0</v>
      </c>
      <c r="K24" s="80">
        <f>VLOOKUP(C24,Invulblad!A:N,9,FALSE)</f>
        <v>0</v>
      </c>
      <c r="L24" s="80">
        <f>VLOOKUP(C24,Invulblad!A:N,10,FALSE)</f>
        <v>0</v>
      </c>
      <c r="M24" s="81">
        <f>VLOOKUP(C24,Invulblad!A:N,11,FALSE)</f>
        <v>1</v>
      </c>
      <c r="N24" s="82">
        <f>VLOOKUP(C24,Invulblad!A:N,12,FALSE)</f>
        <v>0</v>
      </c>
      <c r="O24" s="83">
        <f>VLOOKUP(C24,Invulblad!A:N,13,FALSE)</f>
        <v>0</v>
      </c>
      <c r="P24" s="55">
        <f t="shared" si="0"/>
        <v>0</v>
      </c>
    </row>
    <row r="25" spans="1:16" x14ac:dyDescent="0.25">
      <c r="A25" s="69">
        <v>27</v>
      </c>
      <c r="B25" s="54" t="s">
        <v>141</v>
      </c>
      <c r="C25" s="66" t="s">
        <v>82</v>
      </c>
      <c r="D25" s="66" t="s">
        <v>101</v>
      </c>
      <c r="E25" s="67">
        <v>5</v>
      </c>
      <c r="F25" s="68" t="s">
        <v>31</v>
      </c>
      <c r="G25" s="79"/>
      <c r="H25" s="80">
        <f>VLOOKUP(C25,Invulblad!A:N,6,FALSE)</f>
        <v>0</v>
      </c>
      <c r="I25" s="80">
        <f>VLOOKUP(C25,Invulblad!A:N,7,FALSE)</f>
        <v>0</v>
      </c>
      <c r="J25" s="80">
        <f>VLOOKUP(C25,Invulblad!A:N,8,FALSE)</f>
        <v>0</v>
      </c>
      <c r="K25" s="80">
        <f>VLOOKUP(C25,Invulblad!A:N,9,FALSE)</f>
        <v>0</v>
      </c>
      <c r="L25" s="80">
        <f>VLOOKUP(C25,Invulblad!A:N,10,FALSE)</f>
        <v>0</v>
      </c>
      <c r="M25" s="81">
        <f>VLOOKUP(C25,Invulblad!A:N,11,FALSE)</f>
        <v>1</v>
      </c>
      <c r="N25" s="82">
        <f>VLOOKUP(C25,Invulblad!A:N,12,FALSE)</f>
        <v>0</v>
      </c>
      <c r="O25" s="83">
        <f>VLOOKUP(C25,Invulblad!A:N,13,FALSE)</f>
        <v>0</v>
      </c>
      <c r="P25" s="55">
        <f t="shared" si="0"/>
        <v>0</v>
      </c>
    </row>
    <row r="26" spans="1:16" x14ac:dyDescent="0.25">
      <c r="A26" s="69">
        <v>28</v>
      </c>
      <c r="B26" s="54" t="s">
        <v>141</v>
      </c>
      <c r="C26" s="66" t="s">
        <v>71</v>
      </c>
      <c r="D26" s="66" t="s">
        <v>101</v>
      </c>
      <c r="E26" s="67">
        <v>4</v>
      </c>
      <c r="F26" s="68" t="s">
        <v>31</v>
      </c>
      <c r="G26" s="79"/>
      <c r="H26" s="80">
        <f>VLOOKUP(C26,Invulblad!A:N,6,FALSE)</f>
        <v>0</v>
      </c>
      <c r="I26" s="80">
        <f>VLOOKUP(C26,Invulblad!A:N,7,FALSE)</f>
        <v>0</v>
      </c>
      <c r="J26" s="80">
        <f>VLOOKUP(C26,Invulblad!A:N,8,FALSE)</f>
        <v>0</v>
      </c>
      <c r="K26" s="80">
        <f>VLOOKUP(C26,Invulblad!A:N,9,FALSE)</f>
        <v>0</v>
      </c>
      <c r="L26" s="80">
        <f>VLOOKUP(C26,Invulblad!A:N,10,FALSE)</f>
        <v>0</v>
      </c>
      <c r="M26" s="81">
        <f>VLOOKUP(C26,Invulblad!A:N,11,FALSE)</f>
        <v>1</v>
      </c>
      <c r="N26" s="82">
        <f>VLOOKUP(C26,Invulblad!A:N,12,FALSE)</f>
        <v>0</v>
      </c>
      <c r="O26" s="83">
        <f>VLOOKUP(C26,Invulblad!A:N,13,FALSE)</f>
        <v>0</v>
      </c>
      <c r="P26" s="55">
        <f t="shared" si="0"/>
        <v>0</v>
      </c>
    </row>
    <row r="27" spans="1:16" x14ac:dyDescent="0.25">
      <c r="A27" s="69">
        <v>29</v>
      </c>
      <c r="B27" s="54" t="s">
        <v>141</v>
      </c>
      <c r="C27" s="66" t="s">
        <v>43</v>
      </c>
      <c r="D27" s="66" t="s">
        <v>93</v>
      </c>
      <c r="E27" s="67">
        <v>9</v>
      </c>
      <c r="F27" s="68" t="s">
        <v>33</v>
      </c>
      <c r="G27" s="79"/>
      <c r="H27" s="80">
        <f>VLOOKUP(C27,Invulblad!A:N,6,FALSE)</f>
        <v>0</v>
      </c>
      <c r="I27" s="80">
        <f>VLOOKUP(C27,Invulblad!A:N,7,FALSE)</f>
        <v>0</v>
      </c>
      <c r="J27" s="80">
        <f>VLOOKUP(C27,Invulblad!A:N,8,FALSE)</f>
        <v>0</v>
      </c>
      <c r="K27" s="80">
        <f>VLOOKUP(C27,Invulblad!A:N,9,FALSE)</f>
        <v>0</v>
      </c>
      <c r="L27" s="80">
        <f>VLOOKUP(C27,Invulblad!A:N,10,FALSE)</f>
        <v>0</v>
      </c>
      <c r="M27" s="81">
        <f>VLOOKUP(C27,Invulblad!A:N,11,FALSE)</f>
        <v>1</v>
      </c>
      <c r="N27" s="82">
        <f>VLOOKUP(C27,Invulblad!A:N,12,FALSE)</f>
        <v>0</v>
      </c>
      <c r="O27" s="83">
        <f>VLOOKUP(C27,Invulblad!A:N,13,FALSE)</f>
        <v>0</v>
      </c>
      <c r="P27" s="55">
        <f t="shared" si="0"/>
        <v>0</v>
      </c>
    </row>
    <row r="28" spans="1:16" x14ac:dyDescent="0.25">
      <c r="A28" s="69">
        <v>30</v>
      </c>
      <c r="B28" s="54" t="s">
        <v>141</v>
      </c>
      <c r="C28" s="66" t="s">
        <v>44</v>
      </c>
      <c r="D28" s="66" t="s">
        <v>93</v>
      </c>
      <c r="E28" s="67">
        <v>18</v>
      </c>
      <c r="F28" s="68" t="s">
        <v>33</v>
      </c>
      <c r="G28" s="79"/>
      <c r="H28" s="80">
        <f>VLOOKUP(C28,Invulblad!A:N,6,FALSE)</f>
        <v>0</v>
      </c>
      <c r="I28" s="80">
        <f>VLOOKUP(C28,Invulblad!A:N,7,FALSE)</f>
        <v>0</v>
      </c>
      <c r="J28" s="80">
        <f>VLOOKUP(C28,Invulblad!A:N,8,FALSE)</f>
        <v>0</v>
      </c>
      <c r="K28" s="80">
        <f>VLOOKUP(C28,Invulblad!A:N,9,FALSE)</f>
        <v>0</v>
      </c>
      <c r="L28" s="80">
        <f>VLOOKUP(C28,Invulblad!A:N,10,FALSE)</f>
        <v>0</v>
      </c>
      <c r="M28" s="81">
        <f>VLOOKUP(C28,Invulblad!A:N,11,FALSE)</f>
        <v>1</v>
      </c>
      <c r="N28" s="82">
        <f>VLOOKUP(C28,Invulblad!A:N,12,FALSE)</f>
        <v>0</v>
      </c>
      <c r="O28" s="83">
        <f>VLOOKUP(C28,Invulblad!A:N,13,FALSE)</f>
        <v>0</v>
      </c>
      <c r="P28" s="55">
        <f t="shared" si="0"/>
        <v>0</v>
      </c>
    </row>
    <row r="29" spans="1:16" x14ac:dyDescent="0.25">
      <c r="A29" s="69">
        <v>31</v>
      </c>
      <c r="B29" s="54" t="s">
        <v>139</v>
      </c>
      <c r="C29" s="66" t="s">
        <v>68</v>
      </c>
      <c r="D29" s="66" t="s">
        <v>99</v>
      </c>
      <c r="E29" s="67">
        <v>6</v>
      </c>
      <c r="F29" s="68" t="s">
        <v>34</v>
      </c>
      <c r="G29" s="79"/>
      <c r="H29" s="80">
        <f>VLOOKUP(C29,Invulblad!A:N,6,FALSE)</f>
        <v>0</v>
      </c>
      <c r="I29" s="80">
        <f>VLOOKUP(C29,Invulblad!A:N,7,FALSE)</f>
        <v>0</v>
      </c>
      <c r="J29" s="80">
        <f>VLOOKUP(C29,Invulblad!A:N,8,FALSE)</f>
        <v>0</v>
      </c>
      <c r="K29" s="80">
        <f>VLOOKUP(C29,Invulblad!A:N,9,FALSE)</f>
        <v>0</v>
      </c>
      <c r="L29" s="80">
        <f>VLOOKUP(C29,Invulblad!A:N,10,FALSE)</f>
        <v>0</v>
      </c>
      <c r="M29" s="81">
        <f>VLOOKUP(C29,Invulblad!A:N,11,FALSE)</f>
        <v>1</v>
      </c>
      <c r="N29" s="82">
        <f>VLOOKUP(C29,Invulblad!A:N,12,FALSE)</f>
        <v>0</v>
      </c>
      <c r="O29" s="83">
        <f>VLOOKUP(C29,Invulblad!A:N,13,FALSE)</f>
        <v>0</v>
      </c>
      <c r="P29" s="55">
        <f t="shared" si="0"/>
        <v>0</v>
      </c>
    </row>
    <row r="30" spans="1:16" x14ac:dyDescent="0.25">
      <c r="A30" s="69">
        <v>32</v>
      </c>
      <c r="B30" s="54" t="s">
        <v>139</v>
      </c>
      <c r="C30" s="66" t="s">
        <v>40</v>
      </c>
      <c r="D30" s="66" t="s">
        <v>92</v>
      </c>
      <c r="E30" s="67">
        <v>50</v>
      </c>
      <c r="F30" s="68" t="s">
        <v>34</v>
      </c>
      <c r="G30" s="79"/>
      <c r="H30" s="80">
        <f>VLOOKUP(C30,Invulblad!A:N,6,FALSE)</f>
        <v>0</v>
      </c>
      <c r="I30" s="80">
        <f>VLOOKUP(C30,Invulblad!A:N,7,FALSE)</f>
        <v>0</v>
      </c>
      <c r="J30" s="80">
        <f>VLOOKUP(C30,Invulblad!A:N,8,FALSE)</f>
        <v>0</v>
      </c>
      <c r="K30" s="80">
        <f>VLOOKUP(C30,Invulblad!A:N,9,FALSE)</f>
        <v>0</v>
      </c>
      <c r="L30" s="80">
        <f>VLOOKUP(C30,Invulblad!A:N,10,FALSE)</f>
        <v>0</v>
      </c>
      <c r="M30" s="81">
        <f>VLOOKUP(C30,Invulblad!A:N,11,FALSE)</f>
        <v>1</v>
      </c>
      <c r="N30" s="82">
        <f>VLOOKUP(C30,Invulblad!A:N,12,FALSE)</f>
        <v>0</v>
      </c>
      <c r="O30" s="83">
        <f>VLOOKUP(C30,Invulblad!A:N,13,FALSE)</f>
        <v>0</v>
      </c>
      <c r="P30" s="55">
        <f t="shared" si="0"/>
        <v>0</v>
      </c>
    </row>
    <row r="31" spans="1:16" x14ac:dyDescent="0.25">
      <c r="A31" s="69">
        <v>33</v>
      </c>
      <c r="B31" s="54" t="s">
        <v>139</v>
      </c>
      <c r="C31" s="66" t="s">
        <v>63</v>
      </c>
      <c r="D31" s="66" t="s">
        <v>107</v>
      </c>
      <c r="E31" s="67">
        <v>6</v>
      </c>
      <c r="F31" s="68" t="s">
        <v>34</v>
      </c>
      <c r="G31" s="79"/>
      <c r="H31" s="80">
        <f>VLOOKUP(C31,Invulblad!A:N,6,FALSE)</f>
        <v>0</v>
      </c>
      <c r="I31" s="80">
        <f>VLOOKUP(C31,Invulblad!A:N,7,FALSE)</f>
        <v>0</v>
      </c>
      <c r="J31" s="80">
        <f>VLOOKUP(C31,Invulblad!A:N,8,FALSE)</f>
        <v>0</v>
      </c>
      <c r="K31" s="80">
        <f>VLOOKUP(C31,Invulblad!A:N,9,FALSE)</f>
        <v>0</v>
      </c>
      <c r="L31" s="80">
        <f>VLOOKUP(C31,Invulblad!A:N,10,FALSE)</f>
        <v>0</v>
      </c>
      <c r="M31" s="81">
        <f>VLOOKUP(C31,Invulblad!A:N,11,FALSE)</f>
        <v>1</v>
      </c>
      <c r="N31" s="82">
        <f>VLOOKUP(C31,Invulblad!A:N,12,FALSE)</f>
        <v>0</v>
      </c>
      <c r="O31" s="83">
        <f>VLOOKUP(C31,Invulblad!A:N,13,FALSE)</f>
        <v>0</v>
      </c>
      <c r="P31" s="55">
        <f t="shared" si="0"/>
        <v>0</v>
      </c>
    </row>
    <row r="32" spans="1:16" x14ac:dyDescent="0.25">
      <c r="A32" s="69">
        <v>34</v>
      </c>
      <c r="B32" s="54" t="s">
        <v>139</v>
      </c>
      <c r="C32" s="66" t="s">
        <v>69</v>
      </c>
      <c r="D32" s="66" t="s">
        <v>94</v>
      </c>
      <c r="E32" s="67">
        <v>4</v>
      </c>
      <c r="F32" s="68" t="s">
        <v>33</v>
      </c>
      <c r="G32" s="79"/>
      <c r="H32" s="80">
        <f>VLOOKUP(C32,Invulblad!A:N,6,FALSE)</f>
        <v>0</v>
      </c>
      <c r="I32" s="80">
        <f>VLOOKUP(C32,Invulblad!A:N,7,FALSE)</f>
        <v>0</v>
      </c>
      <c r="J32" s="80">
        <f>VLOOKUP(C32,Invulblad!A:N,8,FALSE)</f>
        <v>0</v>
      </c>
      <c r="K32" s="80">
        <f>VLOOKUP(C32,Invulblad!A:N,9,FALSE)</f>
        <v>0</v>
      </c>
      <c r="L32" s="80">
        <f>VLOOKUP(C32,Invulblad!A:N,10,FALSE)</f>
        <v>0</v>
      </c>
      <c r="M32" s="81">
        <f>VLOOKUP(C32,Invulblad!A:N,11,FALSE)</f>
        <v>1</v>
      </c>
      <c r="N32" s="82">
        <f>VLOOKUP(C32,Invulblad!A:N,12,FALSE)</f>
        <v>0</v>
      </c>
      <c r="O32" s="83">
        <f>VLOOKUP(C32,Invulblad!A:N,13,FALSE)</f>
        <v>0</v>
      </c>
      <c r="P32" s="55">
        <f t="shared" si="0"/>
        <v>0</v>
      </c>
    </row>
    <row r="33" spans="1:16" x14ac:dyDescent="0.25">
      <c r="A33" s="69">
        <v>35</v>
      </c>
      <c r="B33" s="54" t="s">
        <v>139</v>
      </c>
      <c r="C33" s="66" t="s">
        <v>69</v>
      </c>
      <c r="D33" s="66" t="s">
        <v>94</v>
      </c>
      <c r="E33" s="67">
        <v>3</v>
      </c>
      <c r="F33" s="68" t="s">
        <v>33</v>
      </c>
      <c r="G33" s="79"/>
      <c r="H33" s="80">
        <f>VLOOKUP(C33,Invulblad!A:N,6,FALSE)</f>
        <v>0</v>
      </c>
      <c r="I33" s="80">
        <f>VLOOKUP(C33,Invulblad!A:N,7,FALSE)</f>
        <v>0</v>
      </c>
      <c r="J33" s="80">
        <f>VLOOKUP(C33,Invulblad!A:N,8,FALSE)</f>
        <v>0</v>
      </c>
      <c r="K33" s="80">
        <f>VLOOKUP(C33,Invulblad!A:N,9,FALSE)</f>
        <v>0</v>
      </c>
      <c r="L33" s="80">
        <f>VLOOKUP(C33,Invulblad!A:N,10,FALSE)</f>
        <v>0</v>
      </c>
      <c r="M33" s="81">
        <f>VLOOKUP(C33,Invulblad!A:N,11,FALSE)</f>
        <v>1</v>
      </c>
      <c r="N33" s="82">
        <f>VLOOKUP(C33,Invulblad!A:N,12,FALSE)</f>
        <v>0</v>
      </c>
      <c r="O33" s="83">
        <f>VLOOKUP(C33,Invulblad!A:N,13,FALSE)</f>
        <v>0</v>
      </c>
      <c r="P33" s="55">
        <f t="shared" si="0"/>
        <v>0</v>
      </c>
    </row>
    <row r="34" spans="1:16" x14ac:dyDescent="0.25">
      <c r="A34" s="69">
        <v>36</v>
      </c>
      <c r="B34" s="54" t="s">
        <v>139</v>
      </c>
      <c r="C34" s="66" t="s">
        <v>65</v>
      </c>
      <c r="D34" s="66" t="s">
        <v>98</v>
      </c>
      <c r="E34" s="67">
        <v>7</v>
      </c>
      <c r="F34" s="68" t="s">
        <v>33</v>
      </c>
      <c r="G34" s="79"/>
      <c r="H34" s="80">
        <f>VLOOKUP(C34,Invulblad!A:N,6,FALSE)</f>
        <v>0</v>
      </c>
      <c r="I34" s="80">
        <f>VLOOKUP(C34,Invulblad!A:N,7,FALSE)</f>
        <v>0</v>
      </c>
      <c r="J34" s="80">
        <f>VLOOKUP(C34,Invulblad!A:N,8,FALSE)</f>
        <v>0</v>
      </c>
      <c r="K34" s="80">
        <f>VLOOKUP(C34,Invulblad!A:N,9,FALSE)</f>
        <v>0</v>
      </c>
      <c r="L34" s="80">
        <f>VLOOKUP(C34,Invulblad!A:N,10,FALSE)</f>
        <v>0</v>
      </c>
      <c r="M34" s="81">
        <f>VLOOKUP(C34,Invulblad!A:N,11,FALSE)</f>
        <v>1</v>
      </c>
      <c r="N34" s="82">
        <f>VLOOKUP(C34,Invulblad!A:N,12,FALSE)</f>
        <v>0</v>
      </c>
      <c r="O34" s="83">
        <f>VLOOKUP(C34,Invulblad!A:N,13,FALSE)</f>
        <v>0</v>
      </c>
      <c r="P34" s="55">
        <f t="shared" si="0"/>
        <v>0</v>
      </c>
    </row>
    <row r="35" spans="1:16" x14ac:dyDescent="0.25">
      <c r="A35" s="69">
        <v>37</v>
      </c>
      <c r="B35" s="54" t="s">
        <v>139</v>
      </c>
      <c r="C35" s="66" t="s">
        <v>65</v>
      </c>
      <c r="D35" s="66" t="s">
        <v>108</v>
      </c>
      <c r="E35" s="67">
        <v>1</v>
      </c>
      <c r="F35" s="68" t="s">
        <v>33</v>
      </c>
      <c r="G35" s="79"/>
      <c r="H35" s="80">
        <f>VLOOKUP(C35,Invulblad!A:N,6,FALSE)</f>
        <v>0</v>
      </c>
      <c r="I35" s="80">
        <f>VLOOKUP(C35,Invulblad!A:N,7,FALSE)</f>
        <v>0</v>
      </c>
      <c r="J35" s="80">
        <f>VLOOKUP(C35,Invulblad!A:N,8,FALSE)</f>
        <v>0</v>
      </c>
      <c r="K35" s="80">
        <f>VLOOKUP(C35,Invulblad!A:N,9,FALSE)</f>
        <v>0</v>
      </c>
      <c r="L35" s="80">
        <f>VLOOKUP(C35,Invulblad!A:N,10,FALSE)</f>
        <v>0</v>
      </c>
      <c r="M35" s="81">
        <f>VLOOKUP(C35,Invulblad!A:N,11,FALSE)</f>
        <v>1</v>
      </c>
      <c r="N35" s="82">
        <f>VLOOKUP(C35,Invulblad!A:N,12,FALSE)</f>
        <v>0</v>
      </c>
      <c r="O35" s="83">
        <f>VLOOKUP(C35,Invulblad!A:N,13,FALSE)</f>
        <v>0</v>
      </c>
      <c r="P35" s="55">
        <f t="shared" si="0"/>
        <v>0</v>
      </c>
    </row>
    <row r="36" spans="1:16" x14ac:dyDescent="0.25">
      <c r="A36" s="69">
        <v>38</v>
      </c>
      <c r="B36" s="54" t="s">
        <v>139</v>
      </c>
      <c r="C36" s="66" t="s">
        <v>122</v>
      </c>
      <c r="D36" s="66" t="s">
        <v>123</v>
      </c>
      <c r="E36" s="67">
        <v>21</v>
      </c>
      <c r="F36" s="68" t="s">
        <v>30</v>
      </c>
      <c r="G36" s="79"/>
      <c r="H36" s="80">
        <f>VLOOKUP(C36,Invulblad!A:N,6,FALSE)</f>
        <v>0</v>
      </c>
      <c r="I36" s="80">
        <f>VLOOKUP(C36,Invulblad!A:N,7,FALSE)</f>
        <v>0</v>
      </c>
      <c r="J36" s="80">
        <f>VLOOKUP(C36,Invulblad!A:N,8,FALSE)</f>
        <v>0</v>
      </c>
      <c r="K36" s="80">
        <f>VLOOKUP(C36,Invulblad!A:N,9,FALSE)</f>
        <v>0</v>
      </c>
      <c r="L36" s="80">
        <f>VLOOKUP(C36,Invulblad!A:N,10,FALSE)</f>
        <v>0</v>
      </c>
      <c r="M36" s="81">
        <f>VLOOKUP(C36,Invulblad!A:N,11,FALSE)</f>
        <v>1</v>
      </c>
      <c r="N36" s="82">
        <f>VLOOKUP(C36,Invulblad!A:N,12,FALSE)</f>
        <v>0</v>
      </c>
      <c r="O36" s="83">
        <f>VLOOKUP(C36,Invulblad!A:N,13,FALSE)</f>
        <v>0</v>
      </c>
      <c r="P36" s="55">
        <f t="shared" si="0"/>
        <v>0</v>
      </c>
    </row>
    <row r="37" spans="1:16" x14ac:dyDescent="0.25">
      <c r="A37" s="69">
        <v>39</v>
      </c>
      <c r="B37" s="54" t="s">
        <v>139</v>
      </c>
      <c r="C37" s="66" t="s">
        <v>66</v>
      </c>
      <c r="D37" s="66" t="s">
        <v>96</v>
      </c>
      <c r="E37" s="67">
        <v>5</v>
      </c>
      <c r="F37" s="68" t="s">
        <v>33</v>
      </c>
      <c r="G37" s="79"/>
      <c r="H37" s="80">
        <f>VLOOKUP(C37,Invulblad!A:N,6,FALSE)</f>
        <v>0</v>
      </c>
      <c r="I37" s="80">
        <f>VLOOKUP(C37,Invulblad!A:N,7,FALSE)</f>
        <v>0</v>
      </c>
      <c r="J37" s="80">
        <f>VLOOKUP(C37,Invulblad!A:N,8,FALSE)</f>
        <v>0</v>
      </c>
      <c r="K37" s="80">
        <f>VLOOKUP(C37,Invulblad!A:N,9,FALSE)</f>
        <v>0</v>
      </c>
      <c r="L37" s="80">
        <f>VLOOKUP(C37,Invulblad!A:N,10,FALSE)</f>
        <v>0</v>
      </c>
      <c r="M37" s="81">
        <f>VLOOKUP(C37,Invulblad!A:N,11,FALSE)</f>
        <v>1</v>
      </c>
      <c r="N37" s="82">
        <f>VLOOKUP(C37,Invulblad!A:N,12,FALSE)</f>
        <v>0</v>
      </c>
      <c r="O37" s="83">
        <f>VLOOKUP(C37,Invulblad!A:N,13,FALSE)</f>
        <v>0</v>
      </c>
      <c r="P37" s="55">
        <f t="shared" si="0"/>
        <v>0</v>
      </c>
    </row>
    <row r="38" spans="1:16" x14ac:dyDescent="0.25">
      <c r="A38" s="69">
        <v>40</v>
      </c>
      <c r="B38" s="54" t="s">
        <v>139</v>
      </c>
      <c r="C38" s="66" t="s">
        <v>55</v>
      </c>
      <c r="D38" s="66" t="s">
        <v>104</v>
      </c>
      <c r="E38" s="67">
        <v>27</v>
      </c>
      <c r="F38" s="68" t="s">
        <v>33</v>
      </c>
      <c r="G38" s="79"/>
      <c r="H38" s="80">
        <f>VLOOKUP(C38,Invulblad!A:N,6,FALSE)</f>
        <v>0</v>
      </c>
      <c r="I38" s="80">
        <f>VLOOKUP(C38,Invulblad!A:N,7,FALSE)</f>
        <v>0</v>
      </c>
      <c r="J38" s="80">
        <f>VLOOKUP(C38,Invulblad!A:N,8,FALSE)</f>
        <v>0</v>
      </c>
      <c r="K38" s="80">
        <f>VLOOKUP(C38,Invulblad!A:N,9,FALSE)</f>
        <v>0</v>
      </c>
      <c r="L38" s="80">
        <f>VLOOKUP(C38,Invulblad!A:N,10,FALSE)</f>
        <v>0</v>
      </c>
      <c r="M38" s="81">
        <f>VLOOKUP(C38,Invulblad!A:N,11,FALSE)</f>
        <v>1</v>
      </c>
      <c r="N38" s="82">
        <f>VLOOKUP(C38,Invulblad!A:N,12,FALSE)</f>
        <v>0</v>
      </c>
      <c r="O38" s="83">
        <f>VLOOKUP(C38,Invulblad!A:N,13,FALSE)</f>
        <v>0</v>
      </c>
      <c r="P38" s="55">
        <f t="shared" si="0"/>
        <v>0</v>
      </c>
    </row>
    <row r="39" spans="1:16" x14ac:dyDescent="0.25">
      <c r="A39" s="69">
        <v>41</v>
      </c>
      <c r="B39" s="54" t="s">
        <v>139</v>
      </c>
      <c r="C39" s="66" t="s">
        <v>55</v>
      </c>
      <c r="D39" s="66" t="s">
        <v>104</v>
      </c>
      <c r="E39" s="67">
        <v>12</v>
      </c>
      <c r="F39" s="68" t="s">
        <v>33</v>
      </c>
      <c r="G39" s="79"/>
      <c r="H39" s="80">
        <f>VLOOKUP(C39,Invulblad!A:N,6,FALSE)</f>
        <v>0</v>
      </c>
      <c r="I39" s="80">
        <f>VLOOKUP(C39,Invulblad!A:N,7,FALSE)</f>
        <v>0</v>
      </c>
      <c r="J39" s="80">
        <f>VLOOKUP(C39,Invulblad!A:N,8,FALSE)</f>
        <v>0</v>
      </c>
      <c r="K39" s="80">
        <f>VLOOKUP(C39,Invulblad!A:N,9,FALSE)</f>
        <v>0</v>
      </c>
      <c r="L39" s="80">
        <f>VLOOKUP(C39,Invulblad!A:N,10,FALSE)</f>
        <v>0</v>
      </c>
      <c r="M39" s="81">
        <f>VLOOKUP(C39,Invulblad!A:N,11,FALSE)</f>
        <v>1</v>
      </c>
      <c r="N39" s="82">
        <f>VLOOKUP(C39,Invulblad!A:N,12,FALSE)</f>
        <v>0</v>
      </c>
      <c r="O39" s="83">
        <f>VLOOKUP(C39,Invulblad!A:N,13,FALSE)</f>
        <v>0</v>
      </c>
      <c r="P39" s="55">
        <f t="shared" si="0"/>
        <v>0</v>
      </c>
    </row>
    <row r="40" spans="1:16" x14ac:dyDescent="0.25">
      <c r="A40" s="69">
        <v>42</v>
      </c>
      <c r="B40" s="54" t="s">
        <v>138</v>
      </c>
      <c r="C40" s="66" t="s">
        <v>35</v>
      </c>
      <c r="D40" s="66" t="s">
        <v>97</v>
      </c>
      <c r="E40" s="67">
        <v>5</v>
      </c>
      <c r="F40" s="68" t="s">
        <v>36</v>
      </c>
      <c r="G40" s="79"/>
      <c r="H40" s="80">
        <f>VLOOKUP(C40,Invulblad!A:N,6,FALSE)</f>
        <v>0</v>
      </c>
      <c r="I40" s="80">
        <f>VLOOKUP(C40,Invulblad!A:N,7,FALSE)</f>
        <v>0</v>
      </c>
      <c r="J40" s="80">
        <f>VLOOKUP(C40,Invulblad!A:N,8,FALSE)</f>
        <v>0</v>
      </c>
      <c r="K40" s="80">
        <f>VLOOKUP(C40,Invulblad!A:N,9,FALSE)</f>
        <v>0</v>
      </c>
      <c r="L40" s="80">
        <f>VLOOKUP(C40,Invulblad!A:N,10,FALSE)</f>
        <v>0</v>
      </c>
      <c r="M40" s="81">
        <f>VLOOKUP(C40,Invulblad!A:N,11,FALSE)</f>
        <v>1</v>
      </c>
      <c r="N40" s="82">
        <f>VLOOKUP(C40,Invulblad!A:N,12,FALSE)</f>
        <v>0</v>
      </c>
      <c r="O40" s="83">
        <f>VLOOKUP(C40,Invulblad!A:N,13,FALSE)</f>
        <v>0</v>
      </c>
      <c r="P40" s="55">
        <f t="shared" si="0"/>
        <v>0</v>
      </c>
    </row>
    <row r="41" spans="1:16" x14ac:dyDescent="0.25">
      <c r="A41" s="69">
        <v>43</v>
      </c>
      <c r="B41" s="54" t="s">
        <v>138</v>
      </c>
      <c r="C41" s="66" t="s">
        <v>41</v>
      </c>
      <c r="D41" s="66" t="s">
        <v>94</v>
      </c>
      <c r="E41" s="67">
        <v>50</v>
      </c>
      <c r="F41" s="68" t="s">
        <v>33</v>
      </c>
      <c r="G41" s="79"/>
      <c r="H41" s="80">
        <f>VLOOKUP(C41,Invulblad!A:N,6,FALSE)</f>
        <v>0</v>
      </c>
      <c r="I41" s="80">
        <f>VLOOKUP(C41,Invulblad!A:N,7,FALSE)</f>
        <v>0</v>
      </c>
      <c r="J41" s="80">
        <f>VLOOKUP(C41,Invulblad!A:N,8,FALSE)</f>
        <v>0</v>
      </c>
      <c r="K41" s="80">
        <f>VLOOKUP(C41,Invulblad!A:N,9,FALSE)</f>
        <v>0</v>
      </c>
      <c r="L41" s="80">
        <f>VLOOKUP(C41,Invulblad!A:N,10,FALSE)</f>
        <v>0</v>
      </c>
      <c r="M41" s="81">
        <f>VLOOKUP(C41,Invulblad!A:N,11,FALSE)</f>
        <v>1</v>
      </c>
      <c r="N41" s="82">
        <f>VLOOKUP(C41,Invulblad!A:N,12,FALSE)</f>
        <v>0</v>
      </c>
      <c r="O41" s="83">
        <f>VLOOKUP(C41,Invulblad!A:N,13,FALSE)</f>
        <v>0</v>
      </c>
      <c r="P41" s="55">
        <f t="shared" si="0"/>
        <v>0</v>
      </c>
    </row>
    <row r="42" spans="1:16" x14ac:dyDescent="0.25">
      <c r="A42" s="69">
        <v>44</v>
      </c>
      <c r="B42" s="54" t="s">
        <v>138</v>
      </c>
      <c r="C42" s="66" t="s">
        <v>41</v>
      </c>
      <c r="D42" s="66" t="s">
        <v>105</v>
      </c>
      <c r="E42" s="67">
        <v>8</v>
      </c>
      <c r="F42" s="68" t="s">
        <v>33</v>
      </c>
      <c r="G42" s="79"/>
      <c r="H42" s="80">
        <f>VLOOKUP(C42,Invulblad!A:N,6,FALSE)</f>
        <v>0</v>
      </c>
      <c r="I42" s="80">
        <f>VLOOKUP(C42,Invulblad!A:N,7,FALSE)</f>
        <v>0</v>
      </c>
      <c r="J42" s="80">
        <f>VLOOKUP(C42,Invulblad!A:N,8,FALSE)</f>
        <v>0</v>
      </c>
      <c r="K42" s="80">
        <f>VLOOKUP(C42,Invulblad!A:N,9,FALSE)</f>
        <v>0</v>
      </c>
      <c r="L42" s="80">
        <f>VLOOKUP(C42,Invulblad!A:N,10,FALSE)</f>
        <v>0</v>
      </c>
      <c r="M42" s="81">
        <f>VLOOKUP(C42,Invulblad!A:N,11,FALSE)</f>
        <v>1</v>
      </c>
      <c r="N42" s="82">
        <f>VLOOKUP(C42,Invulblad!A:N,12,FALSE)</f>
        <v>0</v>
      </c>
      <c r="O42" s="83">
        <f>VLOOKUP(C42,Invulblad!A:N,13,FALSE)</f>
        <v>0</v>
      </c>
      <c r="P42" s="55">
        <f t="shared" si="0"/>
        <v>0</v>
      </c>
    </row>
    <row r="43" spans="1:16" x14ac:dyDescent="0.25">
      <c r="A43" s="69">
        <v>45</v>
      </c>
      <c r="B43" s="54" t="s">
        <v>138</v>
      </c>
      <c r="C43" s="66" t="s">
        <v>52</v>
      </c>
      <c r="D43" s="66" t="s">
        <v>98</v>
      </c>
      <c r="E43" s="67">
        <v>7</v>
      </c>
      <c r="F43" s="68" t="s">
        <v>33</v>
      </c>
      <c r="G43" s="79"/>
      <c r="H43" s="80">
        <f>VLOOKUP(C43,Invulblad!A:N,6,FALSE)</f>
        <v>0</v>
      </c>
      <c r="I43" s="80">
        <f>VLOOKUP(C43,Invulblad!A:N,7,FALSE)</f>
        <v>0</v>
      </c>
      <c r="J43" s="80">
        <f>VLOOKUP(C43,Invulblad!A:N,8,FALSE)</f>
        <v>0</v>
      </c>
      <c r="K43" s="80">
        <f>VLOOKUP(C43,Invulblad!A:N,9,FALSE)</f>
        <v>0</v>
      </c>
      <c r="L43" s="80">
        <f>VLOOKUP(C43,Invulblad!A:N,10,FALSE)</f>
        <v>0</v>
      </c>
      <c r="M43" s="81">
        <f>VLOOKUP(C43,Invulblad!A:N,11,FALSE)</f>
        <v>1</v>
      </c>
      <c r="N43" s="82">
        <f>VLOOKUP(C43,Invulblad!A:N,12,FALSE)</f>
        <v>0</v>
      </c>
      <c r="O43" s="83">
        <f>VLOOKUP(C43,Invulblad!A:N,13,FALSE)</f>
        <v>0</v>
      </c>
      <c r="P43" s="55">
        <f t="shared" si="0"/>
        <v>0</v>
      </c>
    </row>
    <row r="44" spans="1:16" x14ac:dyDescent="0.25">
      <c r="A44" s="69">
        <v>47</v>
      </c>
      <c r="B44" s="54" t="s">
        <v>138</v>
      </c>
      <c r="C44" s="66" t="s">
        <v>84</v>
      </c>
      <c r="D44" s="66" t="s">
        <v>106</v>
      </c>
      <c r="E44" s="67">
        <v>1</v>
      </c>
      <c r="F44" s="68" t="s">
        <v>34</v>
      </c>
      <c r="G44" s="79"/>
      <c r="H44" s="80">
        <f>VLOOKUP(C44,Invulblad!A:N,6,FALSE)</f>
        <v>0</v>
      </c>
      <c r="I44" s="80">
        <f>VLOOKUP(C44,Invulblad!A:N,7,FALSE)</f>
        <v>0</v>
      </c>
      <c r="J44" s="80">
        <f>VLOOKUP(C44,Invulblad!A:N,8,FALSE)</f>
        <v>0</v>
      </c>
      <c r="K44" s="80">
        <f>VLOOKUP(C44,Invulblad!A:N,9,FALSE)</f>
        <v>0</v>
      </c>
      <c r="L44" s="80">
        <f>VLOOKUP(C44,Invulblad!A:N,10,FALSE)</f>
        <v>0</v>
      </c>
      <c r="M44" s="81">
        <f>VLOOKUP(C44,Invulblad!A:N,11,FALSE)</f>
        <v>1</v>
      </c>
      <c r="N44" s="82">
        <f>VLOOKUP(C44,Invulblad!A:N,12,FALSE)</f>
        <v>0</v>
      </c>
      <c r="O44" s="83">
        <f>VLOOKUP(C44,Invulblad!A:N,13,FALSE)</f>
        <v>0</v>
      </c>
      <c r="P44" s="55">
        <f t="shared" si="0"/>
        <v>0</v>
      </c>
    </row>
    <row r="45" spans="1:16" x14ac:dyDescent="0.25">
      <c r="A45" s="69">
        <v>48</v>
      </c>
      <c r="B45" s="54" t="s">
        <v>138</v>
      </c>
      <c r="C45" s="66" t="s">
        <v>46</v>
      </c>
      <c r="D45" s="66" t="s">
        <v>103</v>
      </c>
      <c r="E45" s="67">
        <v>26</v>
      </c>
      <c r="F45" s="68" t="s">
        <v>33</v>
      </c>
      <c r="G45" s="79"/>
      <c r="H45" s="80">
        <f>VLOOKUP(C45,Invulblad!A:N,6,FALSE)</f>
        <v>0</v>
      </c>
      <c r="I45" s="80">
        <f>VLOOKUP(C45,Invulblad!A:N,7,FALSE)</f>
        <v>0</v>
      </c>
      <c r="J45" s="80">
        <f>VLOOKUP(C45,Invulblad!A:N,8,FALSE)</f>
        <v>0</v>
      </c>
      <c r="K45" s="80">
        <f>VLOOKUP(C45,Invulblad!A:N,9,FALSE)</f>
        <v>0</v>
      </c>
      <c r="L45" s="80">
        <f>VLOOKUP(C45,Invulblad!A:N,10,FALSE)</f>
        <v>0</v>
      </c>
      <c r="M45" s="81">
        <f>VLOOKUP(C45,Invulblad!A:N,11,FALSE)</f>
        <v>1</v>
      </c>
      <c r="N45" s="82">
        <f>VLOOKUP(C45,Invulblad!A:N,12,FALSE)</f>
        <v>0</v>
      </c>
      <c r="O45" s="83">
        <f>VLOOKUP(C45,Invulblad!A:N,13,FALSE)</f>
        <v>0</v>
      </c>
      <c r="P45" s="55">
        <f t="shared" si="0"/>
        <v>0</v>
      </c>
    </row>
    <row r="46" spans="1:16" x14ac:dyDescent="0.25">
      <c r="A46" s="69">
        <v>49</v>
      </c>
      <c r="B46" s="54" t="s">
        <v>138</v>
      </c>
      <c r="C46" s="66" t="s">
        <v>73</v>
      </c>
      <c r="D46" s="66" t="s">
        <v>94</v>
      </c>
      <c r="E46" s="67">
        <v>2</v>
      </c>
      <c r="F46" s="68" t="s">
        <v>32</v>
      </c>
      <c r="G46" s="79"/>
      <c r="H46" s="80">
        <f>VLOOKUP(C46,Invulblad!A:N,6,FALSE)</f>
        <v>0</v>
      </c>
      <c r="I46" s="80">
        <f>VLOOKUP(C46,Invulblad!A:N,7,FALSE)</f>
        <v>0</v>
      </c>
      <c r="J46" s="80">
        <f>VLOOKUP(C46,Invulblad!A:N,8,FALSE)</f>
        <v>0</v>
      </c>
      <c r="K46" s="80">
        <f>VLOOKUP(C46,Invulblad!A:N,9,FALSE)</f>
        <v>0</v>
      </c>
      <c r="L46" s="80">
        <f>VLOOKUP(C46,Invulblad!A:N,10,FALSE)</f>
        <v>0</v>
      </c>
      <c r="M46" s="81">
        <f>VLOOKUP(C46,Invulblad!A:N,11,FALSE)</f>
        <v>1</v>
      </c>
      <c r="N46" s="82">
        <f>VLOOKUP(C46,Invulblad!A:N,12,FALSE)</f>
        <v>0</v>
      </c>
      <c r="O46" s="83">
        <f>VLOOKUP(C46,Invulblad!A:N,13,FALSE)</f>
        <v>0</v>
      </c>
      <c r="P46" s="55">
        <f t="shared" si="0"/>
        <v>0</v>
      </c>
    </row>
    <row r="47" spans="1:16" x14ac:dyDescent="0.25">
      <c r="A47" s="69">
        <v>50</v>
      </c>
      <c r="B47" s="54" t="s">
        <v>138</v>
      </c>
      <c r="C47" s="66" t="s">
        <v>55</v>
      </c>
      <c r="D47" s="66" t="s">
        <v>104</v>
      </c>
      <c r="E47" s="67">
        <v>29</v>
      </c>
      <c r="F47" s="68" t="s">
        <v>29</v>
      </c>
      <c r="G47" s="79"/>
      <c r="H47" s="80">
        <f>VLOOKUP(C47,Invulblad!A:N,6,FALSE)</f>
        <v>0</v>
      </c>
      <c r="I47" s="80">
        <f>VLOOKUP(C47,Invulblad!A:N,7,FALSE)</f>
        <v>0</v>
      </c>
      <c r="J47" s="80">
        <f>VLOOKUP(C47,Invulblad!A:N,8,FALSE)</f>
        <v>0</v>
      </c>
      <c r="K47" s="80">
        <f>VLOOKUP(C47,Invulblad!A:N,9,FALSE)</f>
        <v>0</v>
      </c>
      <c r="L47" s="80">
        <f>VLOOKUP(C47,Invulblad!A:N,10,FALSE)</f>
        <v>0</v>
      </c>
      <c r="M47" s="81">
        <f>VLOOKUP(C47,Invulblad!A:N,11,FALSE)</f>
        <v>1</v>
      </c>
      <c r="N47" s="82">
        <f>VLOOKUP(C47,Invulblad!A:N,12,FALSE)</f>
        <v>0</v>
      </c>
      <c r="O47" s="83">
        <f>VLOOKUP(C47,Invulblad!A:N,13,FALSE)</f>
        <v>0</v>
      </c>
      <c r="P47" s="55">
        <f t="shared" si="0"/>
        <v>0</v>
      </c>
    </row>
    <row r="48" spans="1:16" x14ac:dyDescent="0.25">
      <c r="A48" s="69">
        <v>51</v>
      </c>
      <c r="B48" s="54" t="s">
        <v>138</v>
      </c>
      <c r="C48" s="66" t="s">
        <v>55</v>
      </c>
      <c r="D48" s="66" t="s">
        <v>104</v>
      </c>
      <c r="E48" s="67">
        <v>12</v>
      </c>
      <c r="F48" s="68" t="s">
        <v>33</v>
      </c>
      <c r="G48" s="79"/>
      <c r="H48" s="80">
        <f>VLOOKUP(C48,Invulblad!A:N,6,FALSE)</f>
        <v>0</v>
      </c>
      <c r="I48" s="80">
        <f>VLOOKUP(C48,Invulblad!A:N,7,FALSE)</f>
        <v>0</v>
      </c>
      <c r="J48" s="80">
        <f>VLOOKUP(C48,Invulblad!A:N,8,FALSE)</f>
        <v>0</v>
      </c>
      <c r="K48" s="80">
        <f>VLOOKUP(C48,Invulblad!A:N,9,FALSE)</f>
        <v>0</v>
      </c>
      <c r="L48" s="80">
        <f>VLOOKUP(C48,Invulblad!A:N,10,FALSE)</f>
        <v>0</v>
      </c>
      <c r="M48" s="81">
        <f>VLOOKUP(C48,Invulblad!A:N,11,FALSE)</f>
        <v>1</v>
      </c>
      <c r="N48" s="82">
        <f>VLOOKUP(C48,Invulblad!A:N,12,FALSE)</f>
        <v>0</v>
      </c>
      <c r="O48" s="83">
        <f>VLOOKUP(C48,Invulblad!A:N,13,FALSE)</f>
        <v>0</v>
      </c>
      <c r="P48" s="55">
        <f t="shared" si="0"/>
        <v>0</v>
      </c>
    </row>
    <row r="49" spans="1:16" x14ac:dyDescent="0.25">
      <c r="A49" s="69">
        <v>52</v>
      </c>
      <c r="B49" s="54" t="s">
        <v>138</v>
      </c>
      <c r="C49" s="66" t="s">
        <v>45</v>
      </c>
      <c r="D49" s="66" t="s">
        <v>101</v>
      </c>
      <c r="E49" s="67">
        <v>13</v>
      </c>
      <c r="F49" s="68" t="s">
        <v>31</v>
      </c>
      <c r="G49" s="79"/>
      <c r="H49" s="80">
        <f>VLOOKUP(C49,Invulblad!A:N,6,FALSE)</f>
        <v>0</v>
      </c>
      <c r="I49" s="80">
        <f>VLOOKUP(C49,Invulblad!A:N,7,FALSE)</f>
        <v>0</v>
      </c>
      <c r="J49" s="80">
        <f>VLOOKUP(C49,Invulblad!A:N,8,FALSE)</f>
        <v>0</v>
      </c>
      <c r="K49" s="80">
        <f>VLOOKUP(C49,Invulblad!A:N,9,FALSE)</f>
        <v>0</v>
      </c>
      <c r="L49" s="80">
        <f>VLOOKUP(C49,Invulblad!A:N,10,FALSE)</f>
        <v>0</v>
      </c>
      <c r="M49" s="81">
        <f>VLOOKUP(C49,Invulblad!A:N,11,FALSE)</f>
        <v>1</v>
      </c>
      <c r="N49" s="82">
        <f>VLOOKUP(C49,Invulblad!A:N,12,FALSE)</f>
        <v>0</v>
      </c>
      <c r="O49" s="83">
        <f>VLOOKUP(C49,Invulblad!A:N,13,FALSE)</f>
        <v>0</v>
      </c>
      <c r="P49" s="55">
        <f t="shared" si="0"/>
        <v>0</v>
      </c>
    </row>
    <row r="50" spans="1:16" x14ac:dyDescent="0.25">
      <c r="A50" s="69">
        <v>53</v>
      </c>
      <c r="B50" s="54" t="s">
        <v>140</v>
      </c>
      <c r="C50" s="66" t="s">
        <v>53</v>
      </c>
      <c r="D50" s="66" t="s">
        <v>109</v>
      </c>
      <c r="E50" s="67">
        <v>7</v>
      </c>
      <c r="F50" s="68" t="s">
        <v>34</v>
      </c>
      <c r="G50" s="79"/>
      <c r="H50" s="80">
        <f>VLOOKUP(C50,Invulblad!A:N,6,FALSE)</f>
        <v>0</v>
      </c>
      <c r="I50" s="80">
        <f>VLOOKUP(C50,Invulblad!A:N,7,FALSE)</f>
        <v>0</v>
      </c>
      <c r="J50" s="80">
        <f>VLOOKUP(C50,Invulblad!A:N,8,FALSE)</f>
        <v>0</v>
      </c>
      <c r="K50" s="80">
        <f>VLOOKUP(C50,Invulblad!A:N,9,FALSE)</f>
        <v>0</v>
      </c>
      <c r="L50" s="80">
        <f>VLOOKUP(C50,Invulblad!A:N,10,FALSE)</f>
        <v>0</v>
      </c>
      <c r="M50" s="81">
        <f>VLOOKUP(C50,Invulblad!A:N,11,FALSE)</f>
        <v>1</v>
      </c>
      <c r="N50" s="82">
        <f>VLOOKUP(C50,Invulblad!A:N,12,FALSE)</f>
        <v>0</v>
      </c>
      <c r="O50" s="83">
        <f>VLOOKUP(C50,Invulblad!A:N,13,FALSE)</f>
        <v>0</v>
      </c>
      <c r="P50" s="55">
        <f t="shared" si="0"/>
        <v>0</v>
      </c>
    </row>
    <row r="51" spans="1:16" x14ac:dyDescent="0.25">
      <c r="A51" s="69">
        <v>54</v>
      </c>
      <c r="B51" s="54" t="s">
        <v>140</v>
      </c>
      <c r="C51" s="66" t="s">
        <v>41</v>
      </c>
      <c r="D51" s="66" t="s">
        <v>105</v>
      </c>
      <c r="E51" s="67">
        <v>6</v>
      </c>
      <c r="F51" s="68" t="s">
        <v>29</v>
      </c>
      <c r="G51" s="79"/>
      <c r="H51" s="80">
        <f>VLOOKUP(C51,Invulblad!A:N,6,FALSE)</f>
        <v>0</v>
      </c>
      <c r="I51" s="80">
        <f>VLOOKUP(C51,Invulblad!A:N,7,FALSE)</f>
        <v>0</v>
      </c>
      <c r="J51" s="80">
        <f>VLOOKUP(C51,Invulblad!A:N,8,FALSE)</f>
        <v>0</v>
      </c>
      <c r="K51" s="80">
        <f>VLOOKUP(C51,Invulblad!A:N,9,FALSE)</f>
        <v>0</v>
      </c>
      <c r="L51" s="80">
        <f>VLOOKUP(C51,Invulblad!A:N,10,FALSE)</f>
        <v>0</v>
      </c>
      <c r="M51" s="81">
        <f>VLOOKUP(C51,Invulblad!A:N,11,FALSE)</f>
        <v>1</v>
      </c>
      <c r="N51" s="82">
        <f>VLOOKUP(C51,Invulblad!A:N,12,FALSE)</f>
        <v>0</v>
      </c>
      <c r="O51" s="83">
        <f>VLOOKUP(C51,Invulblad!A:N,13,FALSE)</f>
        <v>0</v>
      </c>
      <c r="P51" s="55">
        <f t="shared" si="0"/>
        <v>0</v>
      </c>
    </row>
    <row r="52" spans="1:16" x14ac:dyDescent="0.25">
      <c r="A52" s="69">
        <v>55</v>
      </c>
      <c r="B52" s="54" t="s">
        <v>140</v>
      </c>
      <c r="C52" s="66" t="s">
        <v>41</v>
      </c>
      <c r="D52" s="66" t="s">
        <v>94</v>
      </c>
      <c r="E52" s="67">
        <v>6</v>
      </c>
      <c r="F52" s="68" t="s">
        <v>29</v>
      </c>
      <c r="G52" s="79"/>
      <c r="H52" s="80">
        <f>VLOOKUP(C52,Invulblad!A:N,6,FALSE)</f>
        <v>0</v>
      </c>
      <c r="I52" s="80">
        <f>VLOOKUP(C52,Invulblad!A:N,7,FALSE)</f>
        <v>0</v>
      </c>
      <c r="J52" s="80">
        <f>VLOOKUP(C52,Invulblad!A:N,8,FALSE)</f>
        <v>0</v>
      </c>
      <c r="K52" s="80">
        <f>VLOOKUP(C52,Invulblad!A:N,9,FALSE)</f>
        <v>0</v>
      </c>
      <c r="L52" s="80">
        <f>VLOOKUP(C52,Invulblad!A:N,10,FALSE)</f>
        <v>0</v>
      </c>
      <c r="M52" s="81">
        <f>VLOOKUP(C52,Invulblad!A:N,11,FALSE)</f>
        <v>1</v>
      </c>
      <c r="N52" s="82">
        <f>VLOOKUP(C52,Invulblad!A:N,12,FALSE)</f>
        <v>0</v>
      </c>
      <c r="O52" s="83">
        <f>VLOOKUP(C52,Invulblad!A:N,13,FALSE)</f>
        <v>0</v>
      </c>
      <c r="P52" s="55">
        <f t="shared" si="0"/>
        <v>0</v>
      </c>
    </row>
    <row r="53" spans="1:16" x14ac:dyDescent="0.25">
      <c r="A53" s="69">
        <v>56</v>
      </c>
      <c r="B53" s="54" t="s">
        <v>140</v>
      </c>
      <c r="C53" s="66" t="s">
        <v>39</v>
      </c>
      <c r="D53" s="66" t="s">
        <v>94</v>
      </c>
      <c r="E53" s="67">
        <v>61</v>
      </c>
      <c r="F53" s="68" t="s">
        <v>29</v>
      </c>
      <c r="G53" s="79"/>
      <c r="H53" s="80">
        <f>VLOOKUP(C53,Invulblad!A:N,6,FALSE)</f>
        <v>0</v>
      </c>
      <c r="I53" s="80">
        <f>VLOOKUP(C53,Invulblad!A:N,7,FALSE)</f>
        <v>0</v>
      </c>
      <c r="J53" s="80">
        <f>VLOOKUP(C53,Invulblad!A:N,8,FALSE)</f>
        <v>0</v>
      </c>
      <c r="K53" s="80">
        <f>VLOOKUP(C53,Invulblad!A:N,9,FALSE)</f>
        <v>0</v>
      </c>
      <c r="L53" s="80">
        <f>VLOOKUP(C53,Invulblad!A:N,10,FALSE)</f>
        <v>0</v>
      </c>
      <c r="M53" s="81">
        <f>VLOOKUP(C53,Invulblad!A:N,11,FALSE)</f>
        <v>1</v>
      </c>
      <c r="N53" s="82">
        <f>VLOOKUP(C53,Invulblad!A:N,12,FALSE)</f>
        <v>0</v>
      </c>
      <c r="O53" s="83">
        <f>VLOOKUP(C53,Invulblad!A:N,13,FALSE)</f>
        <v>0</v>
      </c>
      <c r="P53" s="55">
        <f t="shared" si="0"/>
        <v>0</v>
      </c>
    </row>
    <row r="54" spans="1:16" x14ac:dyDescent="0.25">
      <c r="A54" s="69">
        <v>57</v>
      </c>
      <c r="B54" s="54" t="s">
        <v>140</v>
      </c>
      <c r="C54" s="66" t="s">
        <v>60</v>
      </c>
      <c r="D54" s="66" t="s">
        <v>108</v>
      </c>
      <c r="E54" s="67">
        <v>2</v>
      </c>
      <c r="F54" s="68" t="s">
        <v>33</v>
      </c>
      <c r="G54" s="79"/>
      <c r="H54" s="80">
        <f>VLOOKUP(C54,Invulblad!A:N,6,FALSE)</f>
        <v>0</v>
      </c>
      <c r="I54" s="80">
        <f>VLOOKUP(C54,Invulblad!A:N,7,FALSE)</f>
        <v>0</v>
      </c>
      <c r="J54" s="80">
        <f>VLOOKUP(C54,Invulblad!A:N,8,FALSE)</f>
        <v>0</v>
      </c>
      <c r="K54" s="80">
        <f>VLOOKUP(C54,Invulblad!A:N,9,FALSE)</f>
        <v>0</v>
      </c>
      <c r="L54" s="80">
        <f>VLOOKUP(C54,Invulblad!A:N,10,FALSE)</f>
        <v>0</v>
      </c>
      <c r="M54" s="81">
        <f>VLOOKUP(C54,Invulblad!A:N,11,FALSE)</f>
        <v>1</v>
      </c>
      <c r="N54" s="82">
        <f>VLOOKUP(C54,Invulblad!A:N,12,FALSE)</f>
        <v>0</v>
      </c>
      <c r="O54" s="83">
        <f>VLOOKUP(C54,Invulblad!A:N,13,FALSE)</f>
        <v>0</v>
      </c>
      <c r="P54" s="55">
        <f t="shared" si="0"/>
        <v>0</v>
      </c>
    </row>
    <row r="55" spans="1:16" x14ac:dyDescent="0.25">
      <c r="A55" s="69">
        <v>58</v>
      </c>
      <c r="B55" s="54" t="s">
        <v>140</v>
      </c>
      <c r="C55" s="66" t="s">
        <v>60</v>
      </c>
      <c r="D55" s="66" t="s">
        <v>108</v>
      </c>
      <c r="E55" s="67">
        <v>1</v>
      </c>
      <c r="F55" s="68" t="s">
        <v>33</v>
      </c>
      <c r="G55" s="79"/>
      <c r="H55" s="80">
        <f>VLOOKUP(C55,Invulblad!A:N,6,FALSE)</f>
        <v>0</v>
      </c>
      <c r="I55" s="80">
        <f>VLOOKUP(C55,Invulblad!A:N,7,FALSE)</f>
        <v>0</v>
      </c>
      <c r="J55" s="80">
        <f>VLOOKUP(C55,Invulblad!A:N,8,FALSE)</f>
        <v>0</v>
      </c>
      <c r="K55" s="80">
        <f>VLOOKUP(C55,Invulblad!A:N,9,FALSE)</f>
        <v>0</v>
      </c>
      <c r="L55" s="80">
        <f>VLOOKUP(C55,Invulblad!A:N,10,FALSE)</f>
        <v>0</v>
      </c>
      <c r="M55" s="81">
        <f>VLOOKUP(C55,Invulblad!A:N,11,FALSE)</f>
        <v>1</v>
      </c>
      <c r="N55" s="82">
        <f>VLOOKUP(C55,Invulblad!A:N,12,FALSE)</f>
        <v>0</v>
      </c>
      <c r="O55" s="83">
        <f>VLOOKUP(C55,Invulblad!A:N,13,FALSE)</f>
        <v>0</v>
      </c>
      <c r="P55" s="55">
        <f t="shared" si="0"/>
        <v>0</v>
      </c>
    </row>
    <row r="56" spans="1:16" x14ac:dyDescent="0.25">
      <c r="A56" s="69">
        <v>59</v>
      </c>
      <c r="B56" s="54" t="s">
        <v>140</v>
      </c>
      <c r="C56" s="66" t="s">
        <v>122</v>
      </c>
      <c r="D56" s="66" t="s">
        <v>123</v>
      </c>
      <c r="E56" s="67">
        <v>16</v>
      </c>
      <c r="F56" s="68" t="s">
        <v>30</v>
      </c>
      <c r="G56" s="79"/>
      <c r="H56" s="80">
        <f>VLOOKUP(C56,Invulblad!A:N,6,FALSE)</f>
        <v>0</v>
      </c>
      <c r="I56" s="80">
        <f>VLOOKUP(C56,Invulblad!A:N,7,FALSE)</f>
        <v>0</v>
      </c>
      <c r="J56" s="80">
        <f>VLOOKUP(C56,Invulblad!A:N,8,FALSE)</f>
        <v>0</v>
      </c>
      <c r="K56" s="80">
        <f>VLOOKUP(C56,Invulblad!A:N,9,FALSE)</f>
        <v>0</v>
      </c>
      <c r="L56" s="80">
        <f>VLOOKUP(C56,Invulblad!A:N,10,FALSE)</f>
        <v>0</v>
      </c>
      <c r="M56" s="81">
        <f>VLOOKUP(C56,Invulblad!A:N,11,FALSE)</f>
        <v>1</v>
      </c>
      <c r="N56" s="82">
        <f>VLOOKUP(C56,Invulblad!A:N,12,FALSE)</f>
        <v>0</v>
      </c>
      <c r="O56" s="83">
        <f>VLOOKUP(C56,Invulblad!A:N,13,FALSE)</f>
        <v>0</v>
      </c>
      <c r="P56" s="55">
        <f t="shared" si="0"/>
        <v>0</v>
      </c>
    </row>
    <row r="57" spans="1:16" x14ac:dyDescent="0.25">
      <c r="A57" s="69">
        <v>60</v>
      </c>
      <c r="B57" s="54" t="s">
        <v>140</v>
      </c>
      <c r="C57" s="66" t="s">
        <v>58</v>
      </c>
      <c r="D57" s="66" t="s">
        <v>110</v>
      </c>
      <c r="E57" s="67">
        <v>5</v>
      </c>
      <c r="F57" s="68" t="s">
        <v>29</v>
      </c>
      <c r="G57" s="79"/>
      <c r="H57" s="80">
        <f>VLOOKUP(C57,Invulblad!A:N,6,FALSE)</f>
        <v>0</v>
      </c>
      <c r="I57" s="80">
        <f>VLOOKUP(C57,Invulblad!A:N,7,FALSE)</f>
        <v>0</v>
      </c>
      <c r="J57" s="80">
        <f>VLOOKUP(C57,Invulblad!A:N,8,FALSE)</f>
        <v>0</v>
      </c>
      <c r="K57" s="80">
        <f>VLOOKUP(C57,Invulblad!A:N,9,FALSE)</f>
        <v>0</v>
      </c>
      <c r="L57" s="80">
        <f>VLOOKUP(C57,Invulblad!A:N,10,FALSE)</f>
        <v>0</v>
      </c>
      <c r="M57" s="81">
        <f>VLOOKUP(C57,Invulblad!A:N,11,FALSE)</f>
        <v>1</v>
      </c>
      <c r="N57" s="82">
        <f>VLOOKUP(C57,Invulblad!A:N,12,FALSE)</f>
        <v>0</v>
      </c>
      <c r="O57" s="83">
        <f>VLOOKUP(C57,Invulblad!A:N,13,FALSE)</f>
        <v>0</v>
      </c>
      <c r="P57" s="55">
        <f t="shared" si="0"/>
        <v>0</v>
      </c>
    </row>
    <row r="58" spans="1:16" x14ac:dyDescent="0.25">
      <c r="A58" s="69">
        <v>61</v>
      </c>
      <c r="B58" s="54" t="s">
        <v>140</v>
      </c>
      <c r="C58" s="66" t="s">
        <v>82</v>
      </c>
      <c r="D58" s="66" t="s">
        <v>101</v>
      </c>
      <c r="E58" s="67">
        <v>30</v>
      </c>
      <c r="F58" s="68" t="s">
        <v>31</v>
      </c>
      <c r="G58" s="79"/>
      <c r="H58" s="80">
        <f>VLOOKUP(C58,Invulblad!A:N,6,FALSE)</f>
        <v>0</v>
      </c>
      <c r="I58" s="80">
        <f>VLOOKUP(C58,Invulblad!A:N,7,FALSE)</f>
        <v>0</v>
      </c>
      <c r="J58" s="80">
        <f>VLOOKUP(C58,Invulblad!A:N,8,FALSE)</f>
        <v>0</v>
      </c>
      <c r="K58" s="80">
        <f>VLOOKUP(C58,Invulblad!A:N,9,FALSE)</f>
        <v>0</v>
      </c>
      <c r="L58" s="80">
        <f>VLOOKUP(C58,Invulblad!A:N,10,FALSE)</f>
        <v>0</v>
      </c>
      <c r="M58" s="81">
        <f>VLOOKUP(C58,Invulblad!A:N,11,FALSE)</f>
        <v>1</v>
      </c>
      <c r="N58" s="82">
        <f>VLOOKUP(C58,Invulblad!A:N,12,FALSE)</f>
        <v>0</v>
      </c>
      <c r="O58" s="83">
        <f>VLOOKUP(C58,Invulblad!A:N,13,FALSE)</f>
        <v>0</v>
      </c>
      <c r="P58" s="55">
        <f t="shared" si="0"/>
        <v>0</v>
      </c>
    </row>
    <row r="59" spans="1:16" x14ac:dyDescent="0.25">
      <c r="A59" s="69">
        <v>62</v>
      </c>
      <c r="B59" s="54" t="s">
        <v>140</v>
      </c>
      <c r="C59" s="66" t="s">
        <v>82</v>
      </c>
      <c r="D59" s="66" t="s">
        <v>101</v>
      </c>
      <c r="E59" s="67">
        <v>2</v>
      </c>
      <c r="F59" s="68" t="s">
        <v>31</v>
      </c>
      <c r="G59" s="79"/>
      <c r="H59" s="80">
        <f>VLOOKUP(C59,Invulblad!A:N,6,FALSE)</f>
        <v>0</v>
      </c>
      <c r="I59" s="80">
        <f>VLOOKUP(C59,Invulblad!A:N,7,FALSE)</f>
        <v>0</v>
      </c>
      <c r="J59" s="80">
        <f>VLOOKUP(C59,Invulblad!A:N,8,FALSE)</f>
        <v>0</v>
      </c>
      <c r="K59" s="80">
        <f>VLOOKUP(C59,Invulblad!A:N,9,FALSE)</f>
        <v>0</v>
      </c>
      <c r="L59" s="80">
        <f>VLOOKUP(C59,Invulblad!A:N,10,FALSE)</f>
        <v>0</v>
      </c>
      <c r="M59" s="81">
        <f>VLOOKUP(C59,Invulblad!A:N,11,FALSE)</f>
        <v>1</v>
      </c>
      <c r="N59" s="82">
        <f>VLOOKUP(C59,Invulblad!A:N,12,FALSE)</f>
        <v>0</v>
      </c>
      <c r="O59" s="83">
        <f>VLOOKUP(C59,Invulblad!A:N,13,FALSE)</f>
        <v>0</v>
      </c>
      <c r="P59" s="55">
        <f t="shared" si="0"/>
        <v>0</v>
      </c>
    </row>
    <row r="60" spans="1:16" x14ac:dyDescent="0.25">
      <c r="A60" s="69">
        <v>63</v>
      </c>
      <c r="B60" s="54" t="s">
        <v>140</v>
      </c>
      <c r="C60" s="66" t="s">
        <v>79</v>
      </c>
      <c r="D60" s="66" t="s">
        <v>111</v>
      </c>
      <c r="E60" s="67">
        <v>1</v>
      </c>
      <c r="F60" s="68" t="s">
        <v>33</v>
      </c>
      <c r="G60" s="79"/>
      <c r="H60" s="80">
        <f>VLOOKUP(C60,Invulblad!A:N,6,FALSE)</f>
        <v>0</v>
      </c>
      <c r="I60" s="80">
        <f>VLOOKUP(C60,Invulblad!A:N,7,FALSE)</f>
        <v>0</v>
      </c>
      <c r="J60" s="80">
        <f>VLOOKUP(C60,Invulblad!A:N,8,FALSE)</f>
        <v>0</v>
      </c>
      <c r="K60" s="80">
        <f>VLOOKUP(C60,Invulblad!A:N,9,FALSE)</f>
        <v>0</v>
      </c>
      <c r="L60" s="80">
        <f>VLOOKUP(C60,Invulblad!A:N,10,FALSE)</f>
        <v>0</v>
      </c>
      <c r="M60" s="81">
        <f>VLOOKUP(C60,Invulblad!A:N,11,FALSE)</f>
        <v>1</v>
      </c>
      <c r="N60" s="82">
        <f>VLOOKUP(C60,Invulblad!A:N,12,FALSE)</f>
        <v>0</v>
      </c>
      <c r="O60" s="83">
        <f>VLOOKUP(C60,Invulblad!A:N,13,FALSE)</f>
        <v>0</v>
      </c>
      <c r="P60" s="55">
        <f t="shared" si="0"/>
        <v>0</v>
      </c>
    </row>
    <row r="61" spans="1:16" x14ac:dyDescent="0.25">
      <c r="A61" s="69">
        <v>64</v>
      </c>
      <c r="B61" s="54" t="s">
        <v>140</v>
      </c>
      <c r="C61" s="66" t="s">
        <v>55</v>
      </c>
      <c r="D61" s="66" t="s">
        <v>104</v>
      </c>
      <c r="E61" s="67">
        <v>28</v>
      </c>
      <c r="F61" s="68" t="s">
        <v>29</v>
      </c>
      <c r="G61" s="79"/>
      <c r="H61" s="80">
        <f>VLOOKUP(C61,Invulblad!A:N,6,FALSE)</f>
        <v>0</v>
      </c>
      <c r="I61" s="80">
        <f>VLOOKUP(C61,Invulblad!A:N,7,FALSE)</f>
        <v>0</v>
      </c>
      <c r="J61" s="80">
        <f>VLOOKUP(C61,Invulblad!A:N,8,FALSE)</f>
        <v>0</v>
      </c>
      <c r="K61" s="80">
        <f>VLOOKUP(C61,Invulblad!A:N,9,FALSE)</f>
        <v>0</v>
      </c>
      <c r="L61" s="80">
        <f>VLOOKUP(C61,Invulblad!A:N,10,FALSE)</f>
        <v>0</v>
      </c>
      <c r="M61" s="81">
        <f>VLOOKUP(C61,Invulblad!A:N,11,FALSE)</f>
        <v>1</v>
      </c>
      <c r="N61" s="82">
        <f>VLOOKUP(C61,Invulblad!A:N,12,FALSE)</f>
        <v>0</v>
      </c>
      <c r="O61" s="83">
        <f>VLOOKUP(C61,Invulblad!A:N,13,FALSE)</f>
        <v>0</v>
      </c>
      <c r="P61" s="55">
        <f t="shared" si="0"/>
        <v>0</v>
      </c>
    </row>
    <row r="62" spans="1:16" x14ac:dyDescent="0.25">
      <c r="A62" s="69">
        <v>65</v>
      </c>
      <c r="B62" s="54" t="s">
        <v>140</v>
      </c>
      <c r="C62" s="66" t="s">
        <v>55</v>
      </c>
      <c r="D62" s="66" t="s">
        <v>104</v>
      </c>
      <c r="E62" s="67">
        <v>13</v>
      </c>
      <c r="F62" s="68" t="s">
        <v>29</v>
      </c>
      <c r="G62" s="79"/>
      <c r="H62" s="80">
        <f>VLOOKUP(C62,Invulblad!A:N,6,FALSE)</f>
        <v>0</v>
      </c>
      <c r="I62" s="80">
        <f>VLOOKUP(C62,Invulblad!A:N,7,FALSE)</f>
        <v>0</v>
      </c>
      <c r="J62" s="80">
        <f>VLOOKUP(C62,Invulblad!A:N,8,FALSE)</f>
        <v>0</v>
      </c>
      <c r="K62" s="80">
        <f>VLOOKUP(C62,Invulblad!A:N,9,FALSE)</f>
        <v>0</v>
      </c>
      <c r="L62" s="80">
        <f>VLOOKUP(C62,Invulblad!A:N,10,FALSE)</f>
        <v>0</v>
      </c>
      <c r="M62" s="81">
        <f>VLOOKUP(C62,Invulblad!A:N,11,FALSE)</f>
        <v>1</v>
      </c>
      <c r="N62" s="82">
        <f>VLOOKUP(C62,Invulblad!A:N,12,FALSE)</f>
        <v>0</v>
      </c>
      <c r="O62" s="83">
        <f>VLOOKUP(C62,Invulblad!A:N,13,FALSE)</f>
        <v>0</v>
      </c>
      <c r="P62" s="55">
        <f t="shared" si="0"/>
        <v>0</v>
      </c>
    </row>
    <row r="63" spans="1:16" x14ac:dyDescent="0.25">
      <c r="A63" s="69">
        <v>66</v>
      </c>
      <c r="B63" s="54" t="s">
        <v>142</v>
      </c>
      <c r="C63" s="72" t="s">
        <v>54</v>
      </c>
      <c r="D63" s="69" t="s">
        <v>94</v>
      </c>
      <c r="E63" s="70">
        <v>15</v>
      </c>
      <c r="F63" s="71" t="s">
        <v>29</v>
      </c>
      <c r="G63" s="79"/>
      <c r="H63" s="80">
        <f>VLOOKUP(C63,Invulblad!A:N,6,FALSE)</f>
        <v>0</v>
      </c>
      <c r="I63" s="80">
        <f>VLOOKUP(C63,Invulblad!A:N,7,FALSE)</f>
        <v>0</v>
      </c>
      <c r="J63" s="80">
        <f>VLOOKUP(C63,Invulblad!A:N,8,FALSE)</f>
        <v>0</v>
      </c>
      <c r="K63" s="80">
        <f>VLOOKUP(C63,Invulblad!A:N,9,FALSE)</f>
        <v>0</v>
      </c>
      <c r="L63" s="80">
        <f>VLOOKUP(C63,Invulblad!A:N,10,FALSE)</f>
        <v>0</v>
      </c>
      <c r="M63" s="81">
        <f>VLOOKUP(C63,Invulblad!A:N,11,FALSE)</f>
        <v>1</v>
      </c>
      <c r="N63" s="82">
        <f>VLOOKUP(C63,Invulblad!A:N,12,FALSE)</f>
        <v>0</v>
      </c>
      <c r="O63" s="83">
        <f>VLOOKUP(C63,Invulblad!A:N,13,FALSE)</f>
        <v>0</v>
      </c>
      <c r="P63" s="55">
        <f t="shared" ref="P63:P125" si="1">SUM(E63)*(M63*N63)*(1-O63)</f>
        <v>0</v>
      </c>
    </row>
    <row r="64" spans="1:16" x14ac:dyDescent="0.25">
      <c r="A64" s="69">
        <v>67</v>
      </c>
      <c r="B64" s="54" t="s">
        <v>142</v>
      </c>
      <c r="C64" s="66" t="s">
        <v>38</v>
      </c>
      <c r="D64" s="66" t="s">
        <v>94</v>
      </c>
      <c r="E64" s="67">
        <v>112</v>
      </c>
      <c r="F64" s="68" t="s">
        <v>29</v>
      </c>
      <c r="G64" s="79"/>
      <c r="H64" s="80">
        <f>VLOOKUP(C64,Invulblad!A:N,6,FALSE)</f>
        <v>0</v>
      </c>
      <c r="I64" s="80">
        <f>VLOOKUP(C64,Invulblad!A:N,7,FALSE)</f>
        <v>0</v>
      </c>
      <c r="J64" s="80">
        <f>VLOOKUP(C64,Invulblad!A:N,8,FALSE)</f>
        <v>0</v>
      </c>
      <c r="K64" s="80">
        <f>VLOOKUP(C64,Invulblad!A:N,9,FALSE)</f>
        <v>0</v>
      </c>
      <c r="L64" s="80">
        <f>VLOOKUP(C64,Invulblad!A:N,10,FALSE)</f>
        <v>0</v>
      </c>
      <c r="M64" s="81">
        <f>VLOOKUP(C64,Invulblad!A:N,11,FALSE)</f>
        <v>1</v>
      </c>
      <c r="N64" s="82">
        <f>VLOOKUP(C64,Invulblad!A:N,12,FALSE)</f>
        <v>0</v>
      </c>
      <c r="O64" s="83">
        <f>VLOOKUP(C64,Invulblad!A:N,13,FALSE)</f>
        <v>0</v>
      </c>
      <c r="P64" s="55">
        <f t="shared" si="1"/>
        <v>0</v>
      </c>
    </row>
    <row r="65" spans="1:16" x14ac:dyDescent="0.25">
      <c r="A65" s="69">
        <v>68</v>
      </c>
      <c r="B65" s="54" t="s">
        <v>142</v>
      </c>
      <c r="C65" s="66" t="s">
        <v>57</v>
      </c>
      <c r="D65" s="66" t="s">
        <v>94</v>
      </c>
      <c r="E65" s="67">
        <v>10</v>
      </c>
      <c r="F65" s="68" t="s">
        <v>29</v>
      </c>
      <c r="G65" s="79"/>
      <c r="H65" s="80">
        <f>VLOOKUP(C65,Invulblad!A:N,6,FALSE)</f>
        <v>0</v>
      </c>
      <c r="I65" s="80">
        <f>VLOOKUP(C65,Invulblad!A:N,7,FALSE)</f>
        <v>0</v>
      </c>
      <c r="J65" s="80">
        <f>VLOOKUP(C65,Invulblad!A:N,8,FALSE)</f>
        <v>0</v>
      </c>
      <c r="K65" s="80">
        <f>VLOOKUP(C65,Invulblad!A:N,9,FALSE)</f>
        <v>0</v>
      </c>
      <c r="L65" s="80">
        <f>VLOOKUP(C65,Invulblad!A:N,10,FALSE)</f>
        <v>0</v>
      </c>
      <c r="M65" s="81">
        <f>VLOOKUP(C65,Invulblad!A:N,11,FALSE)</f>
        <v>1</v>
      </c>
      <c r="N65" s="82">
        <f>VLOOKUP(C65,Invulblad!A:N,12,FALSE)</f>
        <v>0</v>
      </c>
      <c r="O65" s="83">
        <f>VLOOKUP(C65,Invulblad!A:N,13,FALSE)</f>
        <v>0</v>
      </c>
      <c r="P65" s="55">
        <f t="shared" si="1"/>
        <v>0</v>
      </c>
    </row>
    <row r="66" spans="1:16" x14ac:dyDescent="0.25">
      <c r="A66" s="69">
        <v>69</v>
      </c>
      <c r="B66" s="54" t="s">
        <v>142</v>
      </c>
      <c r="C66" s="66" t="s">
        <v>52</v>
      </c>
      <c r="D66" s="66" t="s">
        <v>98</v>
      </c>
      <c r="E66" s="67">
        <v>14</v>
      </c>
      <c r="F66" s="68" t="s">
        <v>33</v>
      </c>
      <c r="G66" s="79"/>
      <c r="H66" s="80">
        <f>VLOOKUP(C66,Invulblad!A:N,6,FALSE)</f>
        <v>0</v>
      </c>
      <c r="I66" s="80">
        <f>VLOOKUP(C66,Invulblad!A:N,7,FALSE)</f>
        <v>0</v>
      </c>
      <c r="J66" s="80">
        <f>VLOOKUP(C66,Invulblad!A:N,8,FALSE)</f>
        <v>0</v>
      </c>
      <c r="K66" s="80">
        <f>VLOOKUP(C66,Invulblad!A:N,9,FALSE)</f>
        <v>0</v>
      </c>
      <c r="L66" s="80">
        <f>VLOOKUP(C66,Invulblad!A:N,10,FALSE)</f>
        <v>0</v>
      </c>
      <c r="M66" s="81">
        <f>VLOOKUP(C66,Invulblad!A:N,11,FALSE)</f>
        <v>1</v>
      </c>
      <c r="N66" s="82">
        <f>VLOOKUP(C66,Invulblad!A:N,12,FALSE)</f>
        <v>0</v>
      </c>
      <c r="O66" s="83">
        <f>VLOOKUP(C66,Invulblad!A:N,13,FALSE)</f>
        <v>0</v>
      </c>
      <c r="P66" s="55">
        <f t="shared" si="1"/>
        <v>0</v>
      </c>
    </row>
    <row r="67" spans="1:16" x14ac:dyDescent="0.25">
      <c r="A67" s="69">
        <v>70</v>
      </c>
      <c r="B67" s="54" t="s">
        <v>142</v>
      </c>
      <c r="C67" s="66" t="s">
        <v>122</v>
      </c>
      <c r="D67" s="66" t="s">
        <v>123</v>
      </c>
      <c r="E67" s="67">
        <v>51</v>
      </c>
      <c r="F67" s="68" t="s">
        <v>30</v>
      </c>
      <c r="G67" s="79"/>
      <c r="H67" s="80">
        <f>VLOOKUP(C67,Invulblad!A:N,6,FALSE)</f>
        <v>0</v>
      </c>
      <c r="I67" s="80">
        <f>VLOOKUP(C67,Invulblad!A:N,7,FALSE)</f>
        <v>0</v>
      </c>
      <c r="J67" s="80">
        <f>VLOOKUP(C67,Invulblad!A:N,8,FALSE)</f>
        <v>0</v>
      </c>
      <c r="K67" s="80">
        <f>VLOOKUP(C67,Invulblad!A:N,9,FALSE)</f>
        <v>0</v>
      </c>
      <c r="L67" s="80">
        <f>VLOOKUP(C67,Invulblad!A:N,10,FALSE)</f>
        <v>0</v>
      </c>
      <c r="M67" s="81">
        <f>VLOOKUP(C67,Invulblad!A:N,11,FALSE)</f>
        <v>1</v>
      </c>
      <c r="N67" s="82">
        <f>VLOOKUP(C67,Invulblad!A:N,12,FALSE)</f>
        <v>0</v>
      </c>
      <c r="O67" s="83">
        <f>VLOOKUP(C67,Invulblad!A:N,13,FALSE)</f>
        <v>0</v>
      </c>
      <c r="P67" s="55">
        <f t="shared" si="1"/>
        <v>0</v>
      </c>
    </row>
    <row r="68" spans="1:16" x14ac:dyDescent="0.25">
      <c r="A68" s="69">
        <v>71</v>
      </c>
      <c r="B68" s="54" t="s">
        <v>142</v>
      </c>
      <c r="C68" s="66" t="s">
        <v>66</v>
      </c>
      <c r="D68" s="66" t="s">
        <v>96</v>
      </c>
      <c r="E68" s="67">
        <v>2</v>
      </c>
      <c r="F68" s="68" t="s">
        <v>33</v>
      </c>
      <c r="G68" s="79"/>
      <c r="H68" s="80">
        <f>VLOOKUP(C68,Invulblad!A:N,6,FALSE)</f>
        <v>0</v>
      </c>
      <c r="I68" s="80">
        <f>VLOOKUP(C68,Invulblad!A:N,7,FALSE)</f>
        <v>0</v>
      </c>
      <c r="J68" s="80">
        <f>VLOOKUP(C68,Invulblad!A:N,8,FALSE)</f>
        <v>0</v>
      </c>
      <c r="K68" s="80">
        <f>VLOOKUP(C68,Invulblad!A:N,9,FALSE)</f>
        <v>0</v>
      </c>
      <c r="L68" s="80">
        <f>VLOOKUP(C68,Invulblad!A:N,10,FALSE)</f>
        <v>0</v>
      </c>
      <c r="M68" s="81">
        <f>VLOOKUP(C68,Invulblad!A:N,11,FALSE)</f>
        <v>1</v>
      </c>
      <c r="N68" s="82">
        <f>VLOOKUP(C68,Invulblad!A:N,12,FALSE)</f>
        <v>0</v>
      </c>
      <c r="O68" s="83">
        <f>VLOOKUP(C68,Invulblad!A:N,13,FALSE)</f>
        <v>0</v>
      </c>
      <c r="P68" s="55">
        <f t="shared" si="1"/>
        <v>0</v>
      </c>
    </row>
    <row r="69" spans="1:16" x14ac:dyDescent="0.25">
      <c r="A69" s="69">
        <v>72</v>
      </c>
      <c r="B69" s="54" t="s">
        <v>142</v>
      </c>
      <c r="C69" s="66" t="s">
        <v>72</v>
      </c>
      <c r="D69" s="66" t="s">
        <v>115</v>
      </c>
      <c r="E69" s="67">
        <v>2</v>
      </c>
      <c r="F69" s="68" t="s">
        <v>34</v>
      </c>
      <c r="G69" s="79"/>
      <c r="H69" s="80">
        <f>VLOOKUP(C69,Invulblad!A:N,6,FALSE)</f>
        <v>0</v>
      </c>
      <c r="I69" s="80">
        <f>VLOOKUP(C69,Invulblad!A:N,7,FALSE)</f>
        <v>0</v>
      </c>
      <c r="J69" s="80">
        <f>VLOOKUP(C69,Invulblad!A:N,8,FALSE)</f>
        <v>0</v>
      </c>
      <c r="K69" s="80">
        <f>VLOOKUP(C69,Invulblad!A:N,9,FALSE)</f>
        <v>0</v>
      </c>
      <c r="L69" s="80">
        <f>VLOOKUP(C69,Invulblad!A:N,10,FALSE)</f>
        <v>0</v>
      </c>
      <c r="M69" s="81">
        <f>VLOOKUP(C69,Invulblad!A:N,11,FALSE)</f>
        <v>1</v>
      </c>
      <c r="N69" s="82">
        <f>VLOOKUP(C69,Invulblad!A:N,12,FALSE)</f>
        <v>0</v>
      </c>
      <c r="O69" s="83">
        <f>VLOOKUP(C69,Invulblad!A:N,13,FALSE)</f>
        <v>0</v>
      </c>
      <c r="P69" s="55">
        <f t="shared" si="1"/>
        <v>0</v>
      </c>
    </row>
    <row r="70" spans="1:16" x14ac:dyDescent="0.25">
      <c r="A70" s="69">
        <v>73</v>
      </c>
      <c r="B70" s="54" t="s">
        <v>142</v>
      </c>
      <c r="C70" s="66" t="s">
        <v>46</v>
      </c>
      <c r="D70" s="66" t="s">
        <v>103</v>
      </c>
      <c r="E70" s="67">
        <v>3</v>
      </c>
      <c r="F70" s="68" t="s">
        <v>33</v>
      </c>
      <c r="G70" s="79"/>
      <c r="H70" s="80">
        <f>VLOOKUP(C70,Invulblad!A:N,6,FALSE)</f>
        <v>0</v>
      </c>
      <c r="I70" s="80">
        <f>VLOOKUP(C70,Invulblad!A:N,7,FALSE)</f>
        <v>0</v>
      </c>
      <c r="J70" s="80">
        <f>VLOOKUP(C70,Invulblad!A:N,8,FALSE)</f>
        <v>0</v>
      </c>
      <c r="K70" s="80">
        <f>VLOOKUP(C70,Invulblad!A:N,9,FALSE)</f>
        <v>0</v>
      </c>
      <c r="L70" s="80">
        <f>VLOOKUP(C70,Invulblad!A:N,10,FALSE)</f>
        <v>0</v>
      </c>
      <c r="M70" s="81">
        <f>VLOOKUP(C70,Invulblad!A:N,11,FALSE)</f>
        <v>1</v>
      </c>
      <c r="N70" s="82">
        <f>VLOOKUP(C70,Invulblad!A:N,12,FALSE)</f>
        <v>0</v>
      </c>
      <c r="O70" s="83">
        <f>VLOOKUP(C70,Invulblad!A:N,13,FALSE)</f>
        <v>0</v>
      </c>
      <c r="P70" s="55">
        <f t="shared" si="1"/>
        <v>0</v>
      </c>
    </row>
    <row r="71" spans="1:16" x14ac:dyDescent="0.25">
      <c r="A71" s="69">
        <v>74</v>
      </c>
      <c r="B71" s="54" t="s">
        <v>142</v>
      </c>
      <c r="C71" s="66" t="s">
        <v>81</v>
      </c>
      <c r="D71" s="66" t="s">
        <v>94</v>
      </c>
      <c r="E71" s="67">
        <v>3</v>
      </c>
      <c r="F71" s="68" t="s">
        <v>29</v>
      </c>
      <c r="G71" s="79"/>
      <c r="H71" s="80">
        <f>VLOOKUP(C71,Invulblad!A:N,6,FALSE)</f>
        <v>0</v>
      </c>
      <c r="I71" s="80">
        <f>VLOOKUP(C71,Invulblad!A:N,7,FALSE)</f>
        <v>0</v>
      </c>
      <c r="J71" s="80">
        <f>VLOOKUP(C71,Invulblad!A:N,8,FALSE)</f>
        <v>0</v>
      </c>
      <c r="K71" s="80">
        <f>VLOOKUP(C71,Invulblad!A:N,9,FALSE)</f>
        <v>0</v>
      </c>
      <c r="L71" s="80">
        <f>VLOOKUP(C71,Invulblad!A:N,10,FALSE)</f>
        <v>0</v>
      </c>
      <c r="M71" s="81">
        <f>VLOOKUP(C71,Invulblad!A:N,11,FALSE)</f>
        <v>1</v>
      </c>
      <c r="N71" s="82">
        <f>VLOOKUP(C71,Invulblad!A:N,12,FALSE)</f>
        <v>0</v>
      </c>
      <c r="O71" s="83">
        <f>VLOOKUP(C71,Invulblad!A:N,13,FALSE)</f>
        <v>0</v>
      </c>
      <c r="P71" s="55">
        <f t="shared" si="1"/>
        <v>0</v>
      </c>
    </row>
    <row r="72" spans="1:16" x14ac:dyDescent="0.25">
      <c r="A72" s="69">
        <v>75</v>
      </c>
      <c r="B72" s="54" t="s">
        <v>142</v>
      </c>
      <c r="C72" s="66" t="s">
        <v>81</v>
      </c>
      <c r="D72" s="66" t="s">
        <v>94</v>
      </c>
      <c r="E72" s="67">
        <v>2</v>
      </c>
      <c r="F72" s="68" t="s">
        <v>29</v>
      </c>
      <c r="G72" s="79"/>
      <c r="H72" s="80">
        <f>VLOOKUP(C72,Invulblad!A:N,6,FALSE)</f>
        <v>0</v>
      </c>
      <c r="I72" s="80">
        <f>VLOOKUP(C72,Invulblad!A:N,7,FALSE)</f>
        <v>0</v>
      </c>
      <c r="J72" s="80">
        <f>VLOOKUP(C72,Invulblad!A:N,8,FALSE)</f>
        <v>0</v>
      </c>
      <c r="K72" s="80">
        <f>VLOOKUP(C72,Invulblad!A:N,9,FALSE)</f>
        <v>0</v>
      </c>
      <c r="L72" s="80">
        <f>VLOOKUP(C72,Invulblad!A:N,10,FALSE)</f>
        <v>0</v>
      </c>
      <c r="M72" s="81">
        <f>VLOOKUP(C72,Invulblad!A:N,11,FALSE)</f>
        <v>1</v>
      </c>
      <c r="N72" s="82">
        <f>VLOOKUP(C72,Invulblad!A:N,12,FALSE)</f>
        <v>0</v>
      </c>
      <c r="O72" s="83">
        <f>VLOOKUP(C72,Invulblad!A:N,13,FALSE)</f>
        <v>0</v>
      </c>
      <c r="P72" s="55">
        <f t="shared" si="1"/>
        <v>0</v>
      </c>
    </row>
    <row r="73" spans="1:16" x14ac:dyDescent="0.25">
      <c r="A73" s="69">
        <v>76</v>
      </c>
      <c r="B73" s="54" t="s">
        <v>142</v>
      </c>
      <c r="C73" s="66" t="s">
        <v>61</v>
      </c>
      <c r="D73" s="66" t="s">
        <v>94</v>
      </c>
      <c r="E73" s="67">
        <v>6</v>
      </c>
      <c r="F73" s="68" t="s">
        <v>29</v>
      </c>
      <c r="G73" s="79"/>
      <c r="H73" s="80">
        <f>VLOOKUP(C73,Invulblad!A:N,6,FALSE)</f>
        <v>0</v>
      </c>
      <c r="I73" s="80">
        <f>VLOOKUP(C73,Invulblad!A:N,7,FALSE)</f>
        <v>0</v>
      </c>
      <c r="J73" s="80">
        <f>VLOOKUP(C73,Invulblad!A:N,8,FALSE)</f>
        <v>0</v>
      </c>
      <c r="K73" s="80">
        <f>VLOOKUP(C73,Invulblad!A:N,9,FALSE)</f>
        <v>0</v>
      </c>
      <c r="L73" s="80">
        <f>VLOOKUP(C73,Invulblad!A:N,10,FALSE)</f>
        <v>0</v>
      </c>
      <c r="M73" s="81">
        <f>VLOOKUP(C73,Invulblad!A:N,11,FALSE)</f>
        <v>1</v>
      </c>
      <c r="N73" s="82">
        <f>VLOOKUP(C73,Invulblad!A:N,12,FALSE)</f>
        <v>0</v>
      </c>
      <c r="O73" s="83">
        <f>VLOOKUP(C73,Invulblad!A:N,13,FALSE)</f>
        <v>0</v>
      </c>
      <c r="P73" s="55">
        <f t="shared" si="1"/>
        <v>0</v>
      </c>
    </row>
    <row r="74" spans="1:16" x14ac:dyDescent="0.25">
      <c r="A74" s="69">
        <v>77</v>
      </c>
      <c r="B74" s="54" t="s">
        <v>142</v>
      </c>
      <c r="C74" s="66" t="s">
        <v>75</v>
      </c>
      <c r="D74" s="66" t="s">
        <v>94</v>
      </c>
      <c r="E74" s="67">
        <v>3</v>
      </c>
      <c r="F74" s="68" t="s">
        <v>29</v>
      </c>
      <c r="G74" s="79"/>
      <c r="H74" s="80">
        <f>VLOOKUP(C74,Invulblad!A:N,6,FALSE)</f>
        <v>0</v>
      </c>
      <c r="I74" s="80">
        <f>VLOOKUP(C74,Invulblad!A:N,7,FALSE)</f>
        <v>0</v>
      </c>
      <c r="J74" s="80">
        <f>VLOOKUP(C74,Invulblad!A:N,8,FALSE)</f>
        <v>0</v>
      </c>
      <c r="K74" s="80">
        <f>VLOOKUP(C74,Invulblad!A:N,9,FALSE)</f>
        <v>0</v>
      </c>
      <c r="L74" s="80">
        <f>VLOOKUP(C74,Invulblad!A:N,10,FALSE)</f>
        <v>0</v>
      </c>
      <c r="M74" s="81">
        <f>VLOOKUP(C74,Invulblad!A:N,11,FALSE)</f>
        <v>1</v>
      </c>
      <c r="N74" s="82">
        <f>VLOOKUP(C74,Invulblad!A:N,12,FALSE)</f>
        <v>0</v>
      </c>
      <c r="O74" s="83">
        <f>VLOOKUP(C74,Invulblad!A:N,13,FALSE)</f>
        <v>0</v>
      </c>
      <c r="P74" s="55">
        <f t="shared" si="1"/>
        <v>0</v>
      </c>
    </row>
    <row r="75" spans="1:16" x14ac:dyDescent="0.25">
      <c r="A75" s="69">
        <v>78</v>
      </c>
      <c r="B75" s="54" t="s">
        <v>142</v>
      </c>
      <c r="C75" s="66" t="s">
        <v>48</v>
      </c>
      <c r="D75" s="66" t="s">
        <v>114</v>
      </c>
      <c r="E75" s="67">
        <v>14</v>
      </c>
      <c r="F75" s="68" t="s">
        <v>29</v>
      </c>
      <c r="G75" s="79"/>
      <c r="H75" s="80">
        <f>VLOOKUP(C75,Invulblad!A:N,6,FALSE)</f>
        <v>0</v>
      </c>
      <c r="I75" s="80">
        <f>VLOOKUP(C75,Invulblad!A:N,7,FALSE)</f>
        <v>0</v>
      </c>
      <c r="J75" s="80">
        <f>VLOOKUP(C75,Invulblad!A:N,8,FALSE)</f>
        <v>0</v>
      </c>
      <c r="K75" s="80">
        <f>VLOOKUP(C75,Invulblad!A:N,9,FALSE)</f>
        <v>0</v>
      </c>
      <c r="L75" s="80">
        <f>VLOOKUP(C75,Invulblad!A:N,10,FALSE)</f>
        <v>0</v>
      </c>
      <c r="M75" s="81">
        <f>VLOOKUP(C75,Invulblad!A:N,11,FALSE)</f>
        <v>1</v>
      </c>
      <c r="N75" s="82">
        <f>VLOOKUP(C75,Invulblad!A:N,12,FALSE)</f>
        <v>0</v>
      </c>
      <c r="O75" s="83">
        <f>VLOOKUP(C75,Invulblad!A:N,13,FALSE)</f>
        <v>0</v>
      </c>
      <c r="P75" s="55">
        <f t="shared" si="1"/>
        <v>0</v>
      </c>
    </row>
    <row r="76" spans="1:16" x14ac:dyDescent="0.25">
      <c r="A76" s="69">
        <v>79</v>
      </c>
      <c r="B76" s="54" t="s">
        <v>142</v>
      </c>
      <c r="C76" s="66" t="s">
        <v>48</v>
      </c>
      <c r="D76" s="66" t="s">
        <v>114</v>
      </c>
      <c r="E76" s="67">
        <v>2</v>
      </c>
      <c r="F76" s="68" t="s">
        <v>29</v>
      </c>
      <c r="G76" s="79"/>
      <c r="H76" s="80">
        <f>VLOOKUP(C76,Invulblad!A:N,6,FALSE)</f>
        <v>0</v>
      </c>
      <c r="I76" s="80">
        <f>VLOOKUP(C76,Invulblad!A:N,7,FALSE)</f>
        <v>0</v>
      </c>
      <c r="J76" s="80">
        <f>VLOOKUP(C76,Invulblad!A:N,8,FALSE)</f>
        <v>0</v>
      </c>
      <c r="K76" s="80">
        <f>VLOOKUP(C76,Invulblad!A:N,9,FALSE)</f>
        <v>0</v>
      </c>
      <c r="L76" s="80">
        <f>VLOOKUP(C76,Invulblad!A:N,10,FALSE)</f>
        <v>0</v>
      </c>
      <c r="M76" s="81">
        <f>VLOOKUP(C76,Invulblad!A:N,11,FALSE)</f>
        <v>1</v>
      </c>
      <c r="N76" s="82">
        <f>VLOOKUP(C76,Invulblad!A:N,12,FALSE)</f>
        <v>0</v>
      </c>
      <c r="O76" s="83">
        <f>VLOOKUP(C76,Invulblad!A:N,13,FALSE)</f>
        <v>0</v>
      </c>
      <c r="P76" s="55">
        <f t="shared" si="1"/>
        <v>0</v>
      </c>
    </row>
    <row r="77" spans="1:16" x14ac:dyDescent="0.25">
      <c r="A77" s="69">
        <v>80</v>
      </c>
      <c r="B77" s="54" t="s">
        <v>142</v>
      </c>
      <c r="C77" s="66" t="s">
        <v>43</v>
      </c>
      <c r="D77" s="66" t="s">
        <v>93</v>
      </c>
      <c r="E77" s="67">
        <v>35</v>
      </c>
      <c r="F77" s="68" t="s">
        <v>33</v>
      </c>
      <c r="G77" s="79"/>
      <c r="H77" s="80">
        <f>VLOOKUP(C77,Invulblad!A:N,6,FALSE)</f>
        <v>0</v>
      </c>
      <c r="I77" s="80">
        <f>VLOOKUP(C77,Invulblad!A:N,7,FALSE)</f>
        <v>0</v>
      </c>
      <c r="J77" s="80">
        <f>VLOOKUP(C77,Invulblad!A:N,8,FALSE)</f>
        <v>0</v>
      </c>
      <c r="K77" s="80">
        <f>VLOOKUP(C77,Invulblad!A:N,9,FALSE)</f>
        <v>0</v>
      </c>
      <c r="L77" s="80">
        <f>VLOOKUP(C77,Invulblad!A:N,10,FALSE)</f>
        <v>0</v>
      </c>
      <c r="M77" s="81">
        <f>VLOOKUP(C77,Invulblad!A:N,11,FALSE)</f>
        <v>1</v>
      </c>
      <c r="N77" s="82">
        <f>VLOOKUP(C77,Invulblad!A:N,12,FALSE)</f>
        <v>0</v>
      </c>
      <c r="O77" s="83">
        <f>VLOOKUP(C77,Invulblad!A:N,13,FALSE)</f>
        <v>0</v>
      </c>
      <c r="P77" s="55">
        <f t="shared" si="1"/>
        <v>0</v>
      </c>
    </row>
    <row r="78" spans="1:16" x14ac:dyDescent="0.25">
      <c r="A78" s="69">
        <v>81</v>
      </c>
      <c r="B78" s="54" t="s">
        <v>142</v>
      </c>
      <c r="C78" s="66" t="s">
        <v>43</v>
      </c>
      <c r="D78" s="66" t="s">
        <v>93</v>
      </c>
      <c r="E78" s="67">
        <v>14</v>
      </c>
      <c r="F78" s="68" t="s">
        <v>33</v>
      </c>
      <c r="G78" s="79"/>
      <c r="H78" s="80">
        <f>VLOOKUP(C78,Invulblad!A:N,6,FALSE)</f>
        <v>0</v>
      </c>
      <c r="I78" s="80">
        <f>VLOOKUP(C78,Invulblad!A:N,7,FALSE)</f>
        <v>0</v>
      </c>
      <c r="J78" s="80">
        <f>VLOOKUP(C78,Invulblad!A:N,8,FALSE)</f>
        <v>0</v>
      </c>
      <c r="K78" s="80">
        <f>VLOOKUP(C78,Invulblad!A:N,9,FALSE)</f>
        <v>0</v>
      </c>
      <c r="L78" s="80">
        <f>VLOOKUP(C78,Invulblad!A:N,10,FALSE)</f>
        <v>0</v>
      </c>
      <c r="M78" s="81">
        <f>VLOOKUP(C78,Invulblad!A:N,11,FALSE)</f>
        <v>1</v>
      </c>
      <c r="N78" s="82">
        <f>VLOOKUP(C78,Invulblad!A:N,12,FALSE)</f>
        <v>0</v>
      </c>
      <c r="O78" s="83">
        <f>VLOOKUP(C78,Invulblad!A:N,13,FALSE)</f>
        <v>0</v>
      </c>
      <c r="P78" s="55">
        <f t="shared" si="1"/>
        <v>0</v>
      </c>
    </row>
    <row r="79" spans="1:16" x14ac:dyDescent="0.25">
      <c r="A79" s="69">
        <v>82</v>
      </c>
      <c r="B79" s="54" t="s">
        <v>142</v>
      </c>
      <c r="C79" s="66" t="s">
        <v>44</v>
      </c>
      <c r="D79" s="66" t="s">
        <v>93</v>
      </c>
      <c r="E79" s="67">
        <v>10</v>
      </c>
      <c r="F79" s="68" t="s">
        <v>33</v>
      </c>
      <c r="G79" s="79"/>
      <c r="H79" s="80">
        <f>VLOOKUP(C79,Invulblad!A:N,6,FALSE)</f>
        <v>0</v>
      </c>
      <c r="I79" s="80">
        <f>VLOOKUP(C79,Invulblad!A:N,7,FALSE)</f>
        <v>0</v>
      </c>
      <c r="J79" s="80">
        <f>VLOOKUP(C79,Invulblad!A:N,8,FALSE)</f>
        <v>0</v>
      </c>
      <c r="K79" s="80">
        <f>VLOOKUP(C79,Invulblad!A:N,9,FALSE)</f>
        <v>0</v>
      </c>
      <c r="L79" s="80">
        <f>VLOOKUP(C79,Invulblad!A:N,10,FALSE)</f>
        <v>0</v>
      </c>
      <c r="M79" s="81">
        <f>VLOOKUP(C79,Invulblad!A:N,11,FALSE)</f>
        <v>1</v>
      </c>
      <c r="N79" s="82">
        <f>VLOOKUP(C79,Invulblad!A:N,12,FALSE)</f>
        <v>0</v>
      </c>
      <c r="O79" s="83">
        <f>VLOOKUP(C79,Invulblad!A:N,13,FALSE)</f>
        <v>0</v>
      </c>
      <c r="P79" s="55">
        <f t="shared" si="1"/>
        <v>0</v>
      </c>
    </row>
    <row r="80" spans="1:16" x14ac:dyDescent="0.25">
      <c r="A80" s="69">
        <v>83</v>
      </c>
      <c r="B80" s="54" t="s">
        <v>142</v>
      </c>
      <c r="C80" s="66" t="s">
        <v>59</v>
      </c>
      <c r="D80" s="66" t="s">
        <v>93</v>
      </c>
      <c r="E80" s="67">
        <v>10</v>
      </c>
      <c r="F80" s="68" t="s">
        <v>33</v>
      </c>
      <c r="G80" s="79"/>
      <c r="H80" s="80">
        <f>VLOOKUP(C80,Invulblad!A:N,6,FALSE)</f>
        <v>0</v>
      </c>
      <c r="I80" s="80">
        <f>VLOOKUP(C80,Invulblad!A:N,7,FALSE)</f>
        <v>0</v>
      </c>
      <c r="J80" s="80">
        <f>VLOOKUP(C80,Invulblad!A:N,8,FALSE)</f>
        <v>0</v>
      </c>
      <c r="K80" s="80">
        <f>VLOOKUP(C80,Invulblad!A:N,9,FALSE)</f>
        <v>0</v>
      </c>
      <c r="L80" s="80">
        <f>VLOOKUP(C80,Invulblad!A:N,10,FALSE)</f>
        <v>0</v>
      </c>
      <c r="M80" s="81">
        <f>VLOOKUP(C80,Invulblad!A:N,11,FALSE)</f>
        <v>1</v>
      </c>
      <c r="N80" s="82">
        <f>VLOOKUP(C80,Invulblad!A:N,12,FALSE)</f>
        <v>0</v>
      </c>
      <c r="O80" s="83">
        <f>VLOOKUP(C80,Invulblad!A:N,13,FALSE)</f>
        <v>0</v>
      </c>
      <c r="P80" s="55">
        <f t="shared" si="1"/>
        <v>0</v>
      </c>
    </row>
    <row r="81" spans="1:16" x14ac:dyDescent="0.25">
      <c r="A81" s="69">
        <v>84</v>
      </c>
      <c r="B81" s="54" t="s">
        <v>143</v>
      </c>
      <c r="C81" s="66" t="s">
        <v>65</v>
      </c>
      <c r="D81" s="66" t="s">
        <v>98</v>
      </c>
      <c r="E81" s="67">
        <v>1</v>
      </c>
      <c r="F81" s="68" t="s">
        <v>33</v>
      </c>
      <c r="G81" s="79"/>
      <c r="H81" s="80">
        <f>VLOOKUP(C81,Invulblad!A:N,6,FALSE)</f>
        <v>0</v>
      </c>
      <c r="I81" s="80">
        <f>VLOOKUP(C81,Invulblad!A:N,7,FALSE)</f>
        <v>0</v>
      </c>
      <c r="J81" s="80">
        <f>VLOOKUP(C81,Invulblad!A:N,8,FALSE)</f>
        <v>0</v>
      </c>
      <c r="K81" s="80">
        <f>VLOOKUP(C81,Invulblad!A:N,9,FALSE)</f>
        <v>0</v>
      </c>
      <c r="L81" s="80">
        <f>VLOOKUP(C81,Invulblad!A:N,10,FALSE)</f>
        <v>0</v>
      </c>
      <c r="M81" s="81">
        <f>VLOOKUP(C81,Invulblad!A:N,11,FALSE)</f>
        <v>1</v>
      </c>
      <c r="N81" s="82">
        <f>VLOOKUP(C81,Invulblad!A:N,12,FALSE)</f>
        <v>0</v>
      </c>
      <c r="O81" s="83">
        <f>VLOOKUP(C81,Invulblad!A:N,13,FALSE)</f>
        <v>0</v>
      </c>
      <c r="P81" s="55">
        <f t="shared" si="1"/>
        <v>0</v>
      </c>
    </row>
    <row r="82" spans="1:16" x14ac:dyDescent="0.25">
      <c r="A82" s="69">
        <v>85</v>
      </c>
      <c r="B82" s="54" t="s">
        <v>143</v>
      </c>
      <c r="C82" s="66" t="s">
        <v>80</v>
      </c>
      <c r="D82" s="66" t="s">
        <v>116</v>
      </c>
      <c r="E82" s="67">
        <v>1</v>
      </c>
      <c r="F82" s="68" t="s">
        <v>33</v>
      </c>
      <c r="G82" s="79"/>
      <c r="H82" s="80">
        <f>VLOOKUP(C82,Invulblad!A:N,6,FALSE)</f>
        <v>0</v>
      </c>
      <c r="I82" s="80">
        <f>VLOOKUP(C82,Invulblad!A:N,7,FALSE)</f>
        <v>0</v>
      </c>
      <c r="J82" s="80">
        <f>VLOOKUP(C82,Invulblad!A:N,8,FALSE)</f>
        <v>0</v>
      </c>
      <c r="K82" s="80">
        <f>VLOOKUP(C82,Invulblad!A:N,9,FALSE)</f>
        <v>0</v>
      </c>
      <c r="L82" s="80">
        <f>VLOOKUP(C82,Invulblad!A:N,10,FALSE)</f>
        <v>0</v>
      </c>
      <c r="M82" s="81">
        <f>VLOOKUP(C82,Invulblad!A:N,11,FALSE)</f>
        <v>1</v>
      </c>
      <c r="N82" s="82">
        <f>VLOOKUP(C82,Invulblad!A:N,12,FALSE)</f>
        <v>0</v>
      </c>
      <c r="O82" s="83">
        <f>VLOOKUP(C82,Invulblad!A:N,13,FALSE)</f>
        <v>0</v>
      </c>
      <c r="P82" s="55">
        <f t="shared" si="1"/>
        <v>0</v>
      </c>
    </row>
    <row r="83" spans="1:16" x14ac:dyDescent="0.25">
      <c r="A83" s="69">
        <v>86</v>
      </c>
      <c r="B83" s="54" t="s">
        <v>143</v>
      </c>
      <c r="C83" s="66" t="s">
        <v>122</v>
      </c>
      <c r="D83" s="66" t="s">
        <v>123</v>
      </c>
      <c r="E83" s="67">
        <v>35</v>
      </c>
      <c r="F83" s="68" t="s">
        <v>30</v>
      </c>
      <c r="G83" s="79"/>
      <c r="H83" s="80">
        <f>VLOOKUP(C83,Invulblad!A:N,6,FALSE)</f>
        <v>0</v>
      </c>
      <c r="I83" s="80">
        <f>VLOOKUP(C83,Invulblad!A:N,7,FALSE)</f>
        <v>0</v>
      </c>
      <c r="J83" s="80">
        <f>VLOOKUP(C83,Invulblad!A:N,8,FALSE)</f>
        <v>0</v>
      </c>
      <c r="K83" s="80">
        <f>VLOOKUP(C83,Invulblad!A:N,9,FALSE)</f>
        <v>0</v>
      </c>
      <c r="L83" s="80">
        <f>VLOOKUP(C83,Invulblad!A:N,10,FALSE)</f>
        <v>0</v>
      </c>
      <c r="M83" s="81">
        <f>VLOOKUP(C83,Invulblad!A:N,11,FALSE)</f>
        <v>1</v>
      </c>
      <c r="N83" s="82">
        <f>VLOOKUP(C83,Invulblad!A:N,12,FALSE)</f>
        <v>0</v>
      </c>
      <c r="O83" s="83">
        <f>VLOOKUP(C83,Invulblad!A:N,13,FALSE)</f>
        <v>0</v>
      </c>
      <c r="P83" s="55">
        <f t="shared" si="1"/>
        <v>0</v>
      </c>
    </row>
    <row r="84" spans="1:16" x14ac:dyDescent="0.25">
      <c r="A84" s="69">
        <v>87</v>
      </c>
      <c r="B84" s="54" t="s">
        <v>143</v>
      </c>
      <c r="C84" s="66" t="s">
        <v>51</v>
      </c>
      <c r="D84" s="66" t="s">
        <v>94</v>
      </c>
      <c r="E84" s="67">
        <v>8</v>
      </c>
      <c r="F84" s="68" t="s">
        <v>29</v>
      </c>
      <c r="G84" s="79"/>
      <c r="H84" s="80">
        <f>VLOOKUP(C84,Invulblad!A:N,6,FALSE)</f>
        <v>0</v>
      </c>
      <c r="I84" s="80">
        <f>VLOOKUP(C84,Invulblad!A:N,7,FALSE)</f>
        <v>0</v>
      </c>
      <c r="J84" s="80">
        <f>VLOOKUP(C84,Invulblad!A:N,8,FALSE)</f>
        <v>0</v>
      </c>
      <c r="K84" s="80">
        <f>VLOOKUP(C84,Invulblad!A:N,9,FALSE)</f>
        <v>0</v>
      </c>
      <c r="L84" s="80">
        <f>VLOOKUP(C84,Invulblad!A:N,10,FALSE)</f>
        <v>0</v>
      </c>
      <c r="M84" s="81">
        <f>VLOOKUP(C84,Invulblad!A:N,11,FALSE)</f>
        <v>1</v>
      </c>
      <c r="N84" s="82">
        <f>VLOOKUP(C84,Invulblad!A:N,12,FALSE)</f>
        <v>0</v>
      </c>
      <c r="O84" s="83">
        <f>VLOOKUP(C84,Invulblad!A:N,13,FALSE)</f>
        <v>0</v>
      </c>
      <c r="P84" s="55">
        <f t="shared" si="1"/>
        <v>0</v>
      </c>
    </row>
    <row r="85" spans="1:16" x14ac:dyDescent="0.25">
      <c r="A85" s="69">
        <v>88</v>
      </c>
      <c r="B85" s="54" t="s">
        <v>143</v>
      </c>
      <c r="C85" s="66" t="s">
        <v>76</v>
      </c>
      <c r="D85" s="66" t="s">
        <v>104</v>
      </c>
      <c r="E85" s="67">
        <v>2</v>
      </c>
      <c r="F85" s="68" t="s">
        <v>29</v>
      </c>
      <c r="G85" s="79"/>
      <c r="H85" s="80">
        <f>VLOOKUP(C85,Invulblad!A:N,6,FALSE)</f>
        <v>0</v>
      </c>
      <c r="I85" s="80">
        <f>VLOOKUP(C85,Invulblad!A:N,7,FALSE)</f>
        <v>0</v>
      </c>
      <c r="J85" s="80">
        <f>VLOOKUP(C85,Invulblad!A:N,8,FALSE)</f>
        <v>0</v>
      </c>
      <c r="K85" s="80">
        <f>VLOOKUP(C85,Invulblad!A:N,9,FALSE)</f>
        <v>0</v>
      </c>
      <c r="L85" s="80">
        <f>VLOOKUP(C85,Invulblad!A:N,10,FALSE)</f>
        <v>0</v>
      </c>
      <c r="M85" s="81">
        <f>VLOOKUP(C85,Invulblad!A:N,11,FALSE)</f>
        <v>1</v>
      </c>
      <c r="N85" s="82">
        <f>VLOOKUP(C85,Invulblad!A:N,12,FALSE)</f>
        <v>0</v>
      </c>
      <c r="O85" s="83">
        <f>VLOOKUP(C85,Invulblad!A:N,13,FALSE)</f>
        <v>0</v>
      </c>
      <c r="P85" s="55">
        <f t="shared" si="1"/>
        <v>0</v>
      </c>
    </row>
    <row r="86" spans="1:16" x14ac:dyDescent="0.25">
      <c r="A86" s="69">
        <v>89</v>
      </c>
      <c r="B86" s="54" t="s">
        <v>144</v>
      </c>
      <c r="C86" s="69" t="s">
        <v>68</v>
      </c>
      <c r="D86" s="69" t="s">
        <v>99</v>
      </c>
      <c r="E86" s="70">
        <v>5</v>
      </c>
      <c r="F86" s="71" t="s">
        <v>34</v>
      </c>
      <c r="G86" s="79"/>
      <c r="H86" s="80">
        <f>VLOOKUP(C86,Invulblad!A:N,6,FALSE)</f>
        <v>0</v>
      </c>
      <c r="I86" s="80">
        <f>VLOOKUP(C86,Invulblad!A:N,7,FALSE)</f>
        <v>0</v>
      </c>
      <c r="J86" s="80">
        <f>VLOOKUP(C86,Invulblad!A:N,8,FALSE)</f>
        <v>0</v>
      </c>
      <c r="K86" s="80">
        <f>VLOOKUP(C86,Invulblad!A:N,9,FALSE)</f>
        <v>0</v>
      </c>
      <c r="L86" s="80">
        <f>VLOOKUP(C86,Invulblad!A:N,10,FALSE)</f>
        <v>0</v>
      </c>
      <c r="M86" s="81">
        <f>VLOOKUP(C86,Invulblad!A:N,11,FALSE)</f>
        <v>1</v>
      </c>
      <c r="N86" s="82">
        <f>VLOOKUP(C86,Invulblad!A:N,12,FALSE)</f>
        <v>0</v>
      </c>
      <c r="O86" s="83">
        <f>VLOOKUP(C86,Invulblad!A:N,13,FALSE)</f>
        <v>0</v>
      </c>
      <c r="P86" s="55">
        <f t="shared" si="1"/>
        <v>0</v>
      </c>
    </row>
    <row r="87" spans="1:16" x14ac:dyDescent="0.25">
      <c r="A87" s="69">
        <v>90</v>
      </c>
      <c r="B87" s="54" t="s">
        <v>144</v>
      </c>
      <c r="C87" s="69" t="s">
        <v>42</v>
      </c>
      <c r="D87" s="69" t="s">
        <v>117</v>
      </c>
      <c r="E87" s="70">
        <v>37</v>
      </c>
      <c r="F87" s="71" t="s">
        <v>34</v>
      </c>
      <c r="G87" s="79"/>
      <c r="H87" s="80">
        <f>VLOOKUP(C87,Invulblad!A:N,6,FALSE)</f>
        <v>0</v>
      </c>
      <c r="I87" s="80">
        <f>VLOOKUP(C87,Invulblad!A:N,7,FALSE)</f>
        <v>0</v>
      </c>
      <c r="J87" s="80">
        <f>VLOOKUP(C87,Invulblad!A:N,8,FALSE)</f>
        <v>0</v>
      </c>
      <c r="K87" s="80">
        <f>VLOOKUP(C87,Invulblad!A:N,9,FALSE)</f>
        <v>0</v>
      </c>
      <c r="L87" s="80">
        <f>VLOOKUP(C87,Invulblad!A:N,10,FALSE)</f>
        <v>0</v>
      </c>
      <c r="M87" s="81">
        <f>VLOOKUP(C87,Invulblad!A:N,11,FALSE)</f>
        <v>1</v>
      </c>
      <c r="N87" s="82">
        <f>VLOOKUP(C87,Invulblad!A:N,12,FALSE)</f>
        <v>0</v>
      </c>
      <c r="O87" s="83">
        <f>VLOOKUP(C87,Invulblad!A:N,13,FALSE)</f>
        <v>0</v>
      </c>
      <c r="P87" s="55">
        <f t="shared" si="1"/>
        <v>0</v>
      </c>
    </row>
    <row r="88" spans="1:16" x14ac:dyDescent="0.25">
      <c r="A88" s="69">
        <v>91</v>
      </c>
      <c r="B88" s="54" t="s">
        <v>144</v>
      </c>
      <c r="C88" s="72" t="s">
        <v>40</v>
      </c>
      <c r="D88" s="72" t="s">
        <v>92</v>
      </c>
      <c r="E88" s="70">
        <v>4</v>
      </c>
      <c r="F88" s="73" t="s">
        <v>33</v>
      </c>
      <c r="G88" s="79"/>
      <c r="H88" s="80">
        <f>VLOOKUP(C88,Invulblad!A:N,6,FALSE)</f>
        <v>0</v>
      </c>
      <c r="I88" s="80">
        <f>VLOOKUP(C88,Invulblad!A:N,7,FALSE)</f>
        <v>0</v>
      </c>
      <c r="J88" s="80">
        <f>VLOOKUP(C88,Invulblad!A:N,8,FALSE)</f>
        <v>0</v>
      </c>
      <c r="K88" s="80">
        <f>VLOOKUP(C88,Invulblad!A:N,9,FALSE)</f>
        <v>0</v>
      </c>
      <c r="L88" s="80">
        <f>VLOOKUP(C88,Invulblad!A:N,10,FALSE)</f>
        <v>0</v>
      </c>
      <c r="M88" s="81">
        <f>VLOOKUP(C88,Invulblad!A:N,11,FALSE)</f>
        <v>1</v>
      </c>
      <c r="N88" s="82">
        <f>VLOOKUP(C88,Invulblad!A:N,12,FALSE)</f>
        <v>0</v>
      </c>
      <c r="O88" s="83">
        <f>VLOOKUP(C88,Invulblad!A:N,13,FALSE)</f>
        <v>0</v>
      </c>
      <c r="P88" s="55">
        <f t="shared" si="1"/>
        <v>0</v>
      </c>
    </row>
    <row r="89" spans="1:16" x14ac:dyDescent="0.25">
      <c r="A89" s="69">
        <v>92</v>
      </c>
      <c r="B89" s="54" t="s">
        <v>144</v>
      </c>
      <c r="C89" s="66" t="s">
        <v>67</v>
      </c>
      <c r="D89" s="66" t="s">
        <v>94</v>
      </c>
      <c r="E89" s="67">
        <v>2</v>
      </c>
      <c r="F89" s="68" t="s">
        <v>33</v>
      </c>
      <c r="G89" s="79"/>
      <c r="H89" s="80">
        <f>VLOOKUP(C89,Invulblad!A:N,6,FALSE)</f>
        <v>0</v>
      </c>
      <c r="I89" s="80">
        <f>VLOOKUP(C89,Invulblad!A:N,7,FALSE)</f>
        <v>0</v>
      </c>
      <c r="J89" s="80">
        <f>VLOOKUP(C89,Invulblad!A:N,8,FALSE)</f>
        <v>0</v>
      </c>
      <c r="K89" s="80">
        <f>VLOOKUP(C89,Invulblad!A:N,9,FALSE)</f>
        <v>0</v>
      </c>
      <c r="L89" s="80">
        <f>VLOOKUP(C89,Invulblad!A:N,10,FALSE)</f>
        <v>0</v>
      </c>
      <c r="M89" s="81">
        <f>VLOOKUP(C89,Invulblad!A:N,11,FALSE)</f>
        <v>1</v>
      </c>
      <c r="N89" s="82">
        <f>VLOOKUP(C89,Invulblad!A:N,12,FALSE)</f>
        <v>0</v>
      </c>
      <c r="O89" s="83">
        <f>VLOOKUP(C89,Invulblad!A:N,13,FALSE)</f>
        <v>0</v>
      </c>
      <c r="P89" s="55">
        <f t="shared" si="1"/>
        <v>0</v>
      </c>
    </row>
    <row r="90" spans="1:16" x14ac:dyDescent="0.25">
      <c r="A90" s="69">
        <v>93</v>
      </c>
      <c r="B90" s="54" t="s">
        <v>144</v>
      </c>
      <c r="C90" s="66" t="s">
        <v>65</v>
      </c>
      <c r="D90" s="66" t="s">
        <v>98</v>
      </c>
      <c r="E90" s="67">
        <v>3</v>
      </c>
      <c r="F90" s="68" t="s">
        <v>33</v>
      </c>
      <c r="G90" s="79"/>
      <c r="H90" s="80">
        <f>VLOOKUP(C90,Invulblad!A:N,6,FALSE)</f>
        <v>0</v>
      </c>
      <c r="I90" s="80">
        <f>VLOOKUP(C90,Invulblad!A:N,7,FALSE)</f>
        <v>0</v>
      </c>
      <c r="J90" s="80">
        <f>VLOOKUP(C90,Invulblad!A:N,8,FALSE)</f>
        <v>0</v>
      </c>
      <c r="K90" s="80">
        <f>VLOOKUP(C90,Invulblad!A:N,9,FALSE)</f>
        <v>0</v>
      </c>
      <c r="L90" s="80">
        <f>VLOOKUP(C90,Invulblad!A:N,10,FALSE)</f>
        <v>0</v>
      </c>
      <c r="M90" s="81">
        <f>VLOOKUP(C90,Invulblad!A:N,11,FALSE)</f>
        <v>1</v>
      </c>
      <c r="N90" s="82">
        <f>VLOOKUP(C90,Invulblad!A:N,12,FALSE)</f>
        <v>0</v>
      </c>
      <c r="O90" s="83">
        <f>VLOOKUP(C90,Invulblad!A:N,13,FALSE)</f>
        <v>0</v>
      </c>
      <c r="P90" s="55">
        <f t="shared" si="1"/>
        <v>0</v>
      </c>
    </row>
    <row r="91" spans="1:16" x14ac:dyDescent="0.25">
      <c r="A91" s="69">
        <v>94</v>
      </c>
      <c r="B91" s="54" t="s">
        <v>144</v>
      </c>
      <c r="C91" s="66" t="s">
        <v>122</v>
      </c>
      <c r="D91" s="66" t="s">
        <v>123</v>
      </c>
      <c r="E91" s="67">
        <v>30</v>
      </c>
      <c r="F91" s="68" t="s">
        <v>30</v>
      </c>
      <c r="G91" s="79"/>
      <c r="H91" s="80">
        <f>VLOOKUP(C91,Invulblad!A:N,6,FALSE)</f>
        <v>0</v>
      </c>
      <c r="I91" s="80">
        <f>VLOOKUP(C91,Invulblad!A:N,7,FALSE)</f>
        <v>0</v>
      </c>
      <c r="J91" s="80">
        <f>VLOOKUP(C91,Invulblad!A:N,8,FALSE)</f>
        <v>0</v>
      </c>
      <c r="K91" s="80">
        <f>VLOOKUP(C91,Invulblad!A:N,9,FALSE)</f>
        <v>0</v>
      </c>
      <c r="L91" s="80">
        <f>VLOOKUP(C91,Invulblad!A:N,10,FALSE)</f>
        <v>0</v>
      </c>
      <c r="M91" s="81">
        <f>VLOOKUP(C91,Invulblad!A:N,11,FALSE)</f>
        <v>1</v>
      </c>
      <c r="N91" s="82">
        <f>VLOOKUP(C91,Invulblad!A:N,12,FALSE)</f>
        <v>0</v>
      </c>
      <c r="O91" s="83">
        <f>VLOOKUP(C91,Invulblad!A:N,13,FALSE)</f>
        <v>0</v>
      </c>
      <c r="P91" s="55">
        <f t="shared" si="1"/>
        <v>0</v>
      </c>
    </row>
    <row r="92" spans="1:16" x14ac:dyDescent="0.25">
      <c r="A92" s="69">
        <v>95</v>
      </c>
      <c r="B92" s="54" t="s">
        <v>144</v>
      </c>
      <c r="C92" s="66" t="s">
        <v>77</v>
      </c>
      <c r="D92" s="66" t="s">
        <v>118</v>
      </c>
      <c r="E92" s="67">
        <v>50</v>
      </c>
      <c r="F92" s="68" t="s">
        <v>29</v>
      </c>
      <c r="G92" s="79"/>
      <c r="H92" s="80">
        <f>VLOOKUP(C92,Invulblad!A:N,6,FALSE)</f>
        <v>0</v>
      </c>
      <c r="I92" s="80">
        <f>VLOOKUP(C92,Invulblad!A:N,7,FALSE)</f>
        <v>0</v>
      </c>
      <c r="J92" s="80">
        <f>VLOOKUP(C92,Invulblad!A:N,8,FALSE)</f>
        <v>0</v>
      </c>
      <c r="K92" s="80">
        <f>VLOOKUP(C92,Invulblad!A:N,9,FALSE)</f>
        <v>0</v>
      </c>
      <c r="L92" s="80">
        <f>VLOOKUP(C92,Invulblad!A:N,10,FALSE)</f>
        <v>0</v>
      </c>
      <c r="M92" s="81">
        <f>VLOOKUP(C92,Invulblad!A:N,11,FALSE)</f>
        <v>1</v>
      </c>
      <c r="N92" s="82">
        <f>VLOOKUP(C92,Invulblad!A:N,12,FALSE)</f>
        <v>0</v>
      </c>
      <c r="O92" s="83">
        <f>VLOOKUP(C92,Invulblad!A:N,13,FALSE)</f>
        <v>0</v>
      </c>
      <c r="P92" s="55">
        <f t="shared" si="1"/>
        <v>0</v>
      </c>
    </row>
    <row r="93" spans="1:16" x14ac:dyDescent="0.25">
      <c r="A93" s="69">
        <v>96</v>
      </c>
      <c r="B93" s="54" t="s">
        <v>144</v>
      </c>
      <c r="C93" s="66" t="s">
        <v>56</v>
      </c>
      <c r="D93" s="66" t="s">
        <v>96</v>
      </c>
      <c r="E93" s="67">
        <v>1</v>
      </c>
      <c r="F93" s="68" t="s">
        <v>33</v>
      </c>
      <c r="G93" s="79"/>
      <c r="H93" s="80">
        <f>VLOOKUP(C93,Invulblad!A:N,6,FALSE)</f>
        <v>0</v>
      </c>
      <c r="I93" s="80">
        <f>VLOOKUP(C93,Invulblad!A:N,7,FALSE)</f>
        <v>0</v>
      </c>
      <c r="J93" s="80">
        <f>VLOOKUP(C93,Invulblad!A:N,8,FALSE)</f>
        <v>0</v>
      </c>
      <c r="K93" s="80">
        <f>VLOOKUP(C93,Invulblad!A:N,9,FALSE)</f>
        <v>0</v>
      </c>
      <c r="L93" s="80">
        <f>VLOOKUP(C93,Invulblad!A:N,10,FALSE)</f>
        <v>0</v>
      </c>
      <c r="M93" s="81">
        <f>VLOOKUP(C93,Invulblad!A:N,11,FALSE)</f>
        <v>1</v>
      </c>
      <c r="N93" s="82">
        <f>VLOOKUP(C93,Invulblad!A:N,12,FALSE)</f>
        <v>0</v>
      </c>
      <c r="O93" s="83">
        <f>VLOOKUP(C93,Invulblad!A:N,13,FALSE)</f>
        <v>0</v>
      </c>
      <c r="P93" s="55">
        <f t="shared" si="1"/>
        <v>0</v>
      </c>
    </row>
    <row r="94" spans="1:16" x14ac:dyDescent="0.25">
      <c r="A94" s="69">
        <v>98</v>
      </c>
      <c r="B94" s="54" t="s">
        <v>144</v>
      </c>
      <c r="C94" s="66" t="s">
        <v>43</v>
      </c>
      <c r="D94" s="66" t="s">
        <v>93</v>
      </c>
      <c r="E94" s="67">
        <v>7</v>
      </c>
      <c r="F94" s="68" t="s">
        <v>33</v>
      </c>
      <c r="G94" s="79"/>
      <c r="H94" s="80">
        <f>VLOOKUP(C94,Invulblad!A:N,6,FALSE)</f>
        <v>0</v>
      </c>
      <c r="I94" s="80">
        <f>VLOOKUP(C94,Invulblad!A:N,7,FALSE)</f>
        <v>0</v>
      </c>
      <c r="J94" s="80">
        <f>VLOOKUP(C94,Invulblad!A:N,8,FALSE)</f>
        <v>0</v>
      </c>
      <c r="K94" s="80">
        <f>VLOOKUP(C94,Invulblad!A:N,9,FALSE)</f>
        <v>0</v>
      </c>
      <c r="L94" s="80">
        <f>VLOOKUP(C94,Invulblad!A:N,10,FALSE)</f>
        <v>0</v>
      </c>
      <c r="M94" s="81">
        <f>VLOOKUP(C94,Invulblad!A:N,11,FALSE)</f>
        <v>1</v>
      </c>
      <c r="N94" s="82">
        <f>VLOOKUP(C94,Invulblad!A:N,12,FALSE)</f>
        <v>0</v>
      </c>
      <c r="O94" s="83">
        <f>VLOOKUP(C94,Invulblad!A:N,13,FALSE)</f>
        <v>0</v>
      </c>
      <c r="P94" s="55">
        <f t="shared" si="1"/>
        <v>0</v>
      </c>
    </row>
    <row r="95" spans="1:16" x14ac:dyDescent="0.25">
      <c r="A95" s="69">
        <v>99</v>
      </c>
      <c r="B95" s="54" t="s">
        <v>144</v>
      </c>
      <c r="C95" s="66" t="s">
        <v>44</v>
      </c>
      <c r="D95" s="66" t="s">
        <v>93</v>
      </c>
      <c r="E95" s="67">
        <v>22</v>
      </c>
      <c r="F95" s="68" t="s">
        <v>33</v>
      </c>
      <c r="G95" s="79"/>
      <c r="H95" s="80">
        <f>VLOOKUP(C95,Invulblad!A:N,6,FALSE)</f>
        <v>0</v>
      </c>
      <c r="I95" s="80">
        <f>VLOOKUP(C95,Invulblad!A:N,7,FALSE)</f>
        <v>0</v>
      </c>
      <c r="J95" s="80">
        <f>VLOOKUP(C95,Invulblad!A:N,8,FALSE)</f>
        <v>0</v>
      </c>
      <c r="K95" s="80">
        <f>VLOOKUP(C95,Invulblad!A:N,9,FALSE)</f>
        <v>0</v>
      </c>
      <c r="L95" s="80">
        <f>VLOOKUP(C95,Invulblad!A:N,10,FALSE)</f>
        <v>0</v>
      </c>
      <c r="M95" s="81">
        <f>VLOOKUP(C95,Invulblad!A:N,11,FALSE)</f>
        <v>1</v>
      </c>
      <c r="N95" s="82">
        <f>VLOOKUP(C95,Invulblad!A:N,12,FALSE)</f>
        <v>0</v>
      </c>
      <c r="O95" s="83">
        <f>VLOOKUP(C95,Invulblad!A:N,13,FALSE)</f>
        <v>0</v>
      </c>
      <c r="P95" s="55">
        <f t="shared" si="1"/>
        <v>0</v>
      </c>
    </row>
    <row r="96" spans="1:16" x14ac:dyDescent="0.25">
      <c r="A96" s="69">
        <v>100</v>
      </c>
      <c r="B96" s="54" t="s">
        <v>146</v>
      </c>
      <c r="C96" s="66" t="s">
        <v>53</v>
      </c>
      <c r="D96" s="66" t="s">
        <v>109</v>
      </c>
      <c r="E96" s="67">
        <v>5</v>
      </c>
      <c r="F96" s="68" t="s">
        <v>34</v>
      </c>
      <c r="G96" s="79"/>
      <c r="H96" s="80">
        <f>VLOOKUP(C96,Invulblad!A:N,6,FALSE)</f>
        <v>0</v>
      </c>
      <c r="I96" s="80">
        <f>VLOOKUP(C96,Invulblad!A:N,7,FALSE)</f>
        <v>0</v>
      </c>
      <c r="J96" s="80">
        <f>VLOOKUP(C96,Invulblad!A:N,8,FALSE)</f>
        <v>0</v>
      </c>
      <c r="K96" s="80">
        <f>VLOOKUP(C96,Invulblad!A:N,9,FALSE)</f>
        <v>0</v>
      </c>
      <c r="L96" s="80">
        <f>VLOOKUP(C96,Invulblad!A:N,10,FALSE)</f>
        <v>0</v>
      </c>
      <c r="M96" s="81">
        <f>VLOOKUP(C96,Invulblad!A:N,11,FALSE)</f>
        <v>1</v>
      </c>
      <c r="N96" s="82">
        <f>VLOOKUP(C96,Invulblad!A:N,12,FALSE)</f>
        <v>0</v>
      </c>
      <c r="O96" s="83">
        <f>VLOOKUP(C96,Invulblad!A:N,13,FALSE)</f>
        <v>0</v>
      </c>
      <c r="P96" s="55">
        <f t="shared" si="1"/>
        <v>0</v>
      </c>
    </row>
    <row r="97" spans="1:16" x14ac:dyDescent="0.25">
      <c r="A97" s="69">
        <v>101</v>
      </c>
      <c r="B97" s="54" t="s">
        <v>146</v>
      </c>
      <c r="C97" s="66" t="s">
        <v>41</v>
      </c>
      <c r="D97" s="66" t="s">
        <v>105</v>
      </c>
      <c r="E97" s="67">
        <v>6</v>
      </c>
      <c r="F97" s="68" t="s">
        <v>29</v>
      </c>
      <c r="G97" s="79"/>
      <c r="H97" s="80">
        <f>VLOOKUP(C97,Invulblad!A:N,6,FALSE)</f>
        <v>0</v>
      </c>
      <c r="I97" s="80">
        <f>VLOOKUP(C97,Invulblad!A:N,7,FALSE)</f>
        <v>0</v>
      </c>
      <c r="J97" s="80">
        <f>VLOOKUP(C97,Invulblad!A:N,8,FALSE)</f>
        <v>0</v>
      </c>
      <c r="K97" s="80">
        <f>VLOOKUP(C97,Invulblad!A:N,9,FALSE)</f>
        <v>0</v>
      </c>
      <c r="L97" s="80">
        <f>VLOOKUP(C97,Invulblad!A:N,10,FALSE)</f>
        <v>0</v>
      </c>
      <c r="M97" s="81">
        <f>VLOOKUP(C97,Invulblad!A:N,11,FALSE)</f>
        <v>1</v>
      </c>
      <c r="N97" s="82">
        <f>VLOOKUP(C97,Invulblad!A:N,12,FALSE)</f>
        <v>0</v>
      </c>
      <c r="O97" s="83">
        <f>VLOOKUP(C97,Invulblad!A:N,13,FALSE)</f>
        <v>0</v>
      </c>
      <c r="P97" s="55">
        <f t="shared" si="1"/>
        <v>0</v>
      </c>
    </row>
    <row r="98" spans="1:16" x14ac:dyDescent="0.25">
      <c r="A98" s="69">
        <v>102</v>
      </c>
      <c r="B98" s="54" t="s">
        <v>146</v>
      </c>
      <c r="C98" s="66" t="s">
        <v>41</v>
      </c>
      <c r="D98" s="66" t="s">
        <v>94</v>
      </c>
      <c r="E98" s="67">
        <v>6</v>
      </c>
      <c r="F98" s="68" t="s">
        <v>29</v>
      </c>
      <c r="G98" s="79"/>
      <c r="H98" s="80">
        <f>VLOOKUP(C98,Invulblad!A:N,6,FALSE)</f>
        <v>0</v>
      </c>
      <c r="I98" s="80">
        <f>VLOOKUP(C98,Invulblad!A:N,7,FALSE)</f>
        <v>0</v>
      </c>
      <c r="J98" s="80">
        <f>VLOOKUP(C98,Invulblad!A:N,8,FALSE)</f>
        <v>0</v>
      </c>
      <c r="K98" s="80">
        <f>VLOOKUP(C98,Invulblad!A:N,9,FALSE)</f>
        <v>0</v>
      </c>
      <c r="L98" s="80">
        <f>VLOOKUP(C98,Invulblad!A:N,10,FALSE)</f>
        <v>0</v>
      </c>
      <c r="M98" s="81">
        <f>VLOOKUP(C98,Invulblad!A:N,11,FALSE)</f>
        <v>1</v>
      </c>
      <c r="N98" s="82">
        <f>VLOOKUP(C98,Invulblad!A:N,12,FALSE)</f>
        <v>0</v>
      </c>
      <c r="O98" s="83">
        <f>VLOOKUP(C98,Invulblad!A:N,13,FALSE)</f>
        <v>0</v>
      </c>
      <c r="P98" s="55">
        <f t="shared" si="1"/>
        <v>0</v>
      </c>
    </row>
    <row r="99" spans="1:16" x14ac:dyDescent="0.25">
      <c r="A99" s="69">
        <v>103</v>
      </c>
      <c r="B99" s="54" t="s">
        <v>146</v>
      </c>
      <c r="C99" s="66" t="s">
        <v>39</v>
      </c>
      <c r="D99" s="66" t="s">
        <v>94</v>
      </c>
      <c r="E99" s="67">
        <v>35</v>
      </c>
      <c r="F99" s="68" t="s">
        <v>29</v>
      </c>
      <c r="G99" s="79"/>
      <c r="H99" s="80">
        <f>VLOOKUP(C99,Invulblad!A:N,6,FALSE)</f>
        <v>0</v>
      </c>
      <c r="I99" s="80">
        <f>VLOOKUP(C99,Invulblad!A:N,7,FALSE)</f>
        <v>0</v>
      </c>
      <c r="J99" s="80">
        <f>VLOOKUP(C99,Invulblad!A:N,8,FALSE)</f>
        <v>0</v>
      </c>
      <c r="K99" s="80">
        <f>VLOOKUP(C99,Invulblad!A:N,9,FALSE)</f>
        <v>0</v>
      </c>
      <c r="L99" s="80">
        <f>VLOOKUP(C99,Invulblad!A:N,10,FALSE)</f>
        <v>0</v>
      </c>
      <c r="M99" s="81">
        <f>VLOOKUP(C99,Invulblad!A:N,11,FALSE)</f>
        <v>1</v>
      </c>
      <c r="N99" s="82">
        <f>VLOOKUP(C99,Invulblad!A:N,12,FALSE)</f>
        <v>0</v>
      </c>
      <c r="O99" s="83">
        <f>VLOOKUP(C99,Invulblad!A:N,13,FALSE)</f>
        <v>0</v>
      </c>
      <c r="P99" s="55">
        <f t="shared" si="1"/>
        <v>0</v>
      </c>
    </row>
    <row r="100" spans="1:16" x14ac:dyDescent="0.25">
      <c r="A100" s="69">
        <v>104</v>
      </c>
      <c r="B100" s="54" t="s">
        <v>146</v>
      </c>
      <c r="C100" s="66" t="s">
        <v>60</v>
      </c>
      <c r="D100" s="66" t="s">
        <v>108</v>
      </c>
      <c r="E100" s="67">
        <v>2</v>
      </c>
      <c r="F100" s="68" t="s">
        <v>33</v>
      </c>
      <c r="G100" s="79"/>
      <c r="H100" s="80">
        <f>VLOOKUP(C100,Invulblad!A:N,6,FALSE)</f>
        <v>0</v>
      </c>
      <c r="I100" s="80">
        <f>VLOOKUP(C100,Invulblad!A:N,7,FALSE)</f>
        <v>0</v>
      </c>
      <c r="J100" s="80">
        <f>VLOOKUP(C100,Invulblad!A:N,8,FALSE)</f>
        <v>0</v>
      </c>
      <c r="K100" s="80">
        <f>VLOOKUP(C100,Invulblad!A:N,9,FALSE)</f>
        <v>0</v>
      </c>
      <c r="L100" s="80">
        <f>VLOOKUP(C100,Invulblad!A:N,10,FALSE)</f>
        <v>0</v>
      </c>
      <c r="M100" s="81">
        <f>VLOOKUP(C100,Invulblad!A:N,11,FALSE)</f>
        <v>1</v>
      </c>
      <c r="N100" s="82">
        <f>VLOOKUP(C100,Invulblad!A:N,12,FALSE)</f>
        <v>0</v>
      </c>
      <c r="O100" s="83">
        <f>VLOOKUP(C100,Invulblad!A:N,13,FALSE)</f>
        <v>0</v>
      </c>
      <c r="P100" s="55">
        <f t="shared" si="1"/>
        <v>0</v>
      </c>
    </row>
    <row r="101" spans="1:16" x14ac:dyDescent="0.25">
      <c r="A101" s="69">
        <v>105</v>
      </c>
      <c r="B101" s="54" t="s">
        <v>146</v>
      </c>
      <c r="C101" s="66" t="s">
        <v>60</v>
      </c>
      <c r="D101" s="66" t="s">
        <v>108</v>
      </c>
      <c r="E101" s="67">
        <v>1</v>
      </c>
      <c r="F101" s="68" t="s">
        <v>33</v>
      </c>
      <c r="G101" s="79"/>
      <c r="H101" s="80">
        <f>VLOOKUP(C101,Invulblad!A:N,6,FALSE)</f>
        <v>0</v>
      </c>
      <c r="I101" s="80">
        <f>VLOOKUP(C101,Invulblad!A:N,7,FALSE)</f>
        <v>0</v>
      </c>
      <c r="J101" s="80">
        <f>VLOOKUP(C101,Invulblad!A:N,8,FALSE)</f>
        <v>0</v>
      </c>
      <c r="K101" s="80">
        <f>VLOOKUP(C101,Invulblad!A:N,9,FALSE)</f>
        <v>0</v>
      </c>
      <c r="L101" s="80">
        <f>VLOOKUP(C101,Invulblad!A:N,10,FALSE)</f>
        <v>0</v>
      </c>
      <c r="M101" s="81">
        <f>VLOOKUP(C101,Invulblad!A:N,11,FALSE)</f>
        <v>1</v>
      </c>
      <c r="N101" s="82">
        <f>VLOOKUP(C101,Invulblad!A:N,12,FALSE)</f>
        <v>0</v>
      </c>
      <c r="O101" s="83">
        <f>VLOOKUP(C101,Invulblad!A:N,13,FALSE)</f>
        <v>0</v>
      </c>
      <c r="P101" s="55">
        <f t="shared" si="1"/>
        <v>0</v>
      </c>
    </row>
    <row r="102" spans="1:16" x14ac:dyDescent="0.25">
      <c r="A102" s="69">
        <v>106</v>
      </c>
      <c r="B102" s="54" t="s">
        <v>146</v>
      </c>
      <c r="C102" s="66" t="s">
        <v>122</v>
      </c>
      <c r="D102" s="66" t="s">
        <v>123</v>
      </c>
      <c r="E102" s="67">
        <v>15</v>
      </c>
      <c r="F102" s="68" t="s">
        <v>30</v>
      </c>
      <c r="G102" s="79"/>
      <c r="H102" s="80">
        <f>VLOOKUP(C102,Invulblad!A:N,6,FALSE)</f>
        <v>0</v>
      </c>
      <c r="I102" s="80">
        <f>VLOOKUP(C102,Invulblad!A:N,7,FALSE)</f>
        <v>0</v>
      </c>
      <c r="J102" s="80">
        <f>VLOOKUP(C102,Invulblad!A:N,8,FALSE)</f>
        <v>0</v>
      </c>
      <c r="K102" s="80">
        <f>VLOOKUP(C102,Invulblad!A:N,9,FALSE)</f>
        <v>0</v>
      </c>
      <c r="L102" s="80">
        <f>VLOOKUP(C102,Invulblad!A:N,10,FALSE)</f>
        <v>0</v>
      </c>
      <c r="M102" s="81">
        <f>VLOOKUP(C102,Invulblad!A:N,11,FALSE)</f>
        <v>1</v>
      </c>
      <c r="N102" s="82">
        <f>VLOOKUP(C102,Invulblad!A:N,12,FALSE)</f>
        <v>0</v>
      </c>
      <c r="O102" s="83">
        <f>VLOOKUP(C102,Invulblad!A:N,13,FALSE)</f>
        <v>0</v>
      </c>
      <c r="P102" s="55">
        <f t="shared" si="1"/>
        <v>0</v>
      </c>
    </row>
    <row r="103" spans="1:16" x14ac:dyDescent="0.25">
      <c r="A103" s="69">
        <v>107</v>
      </c>
      <c r="B103" s="54" t="s">
        <v>146</v>
      </c>
      <c r="C103" s="66" t="s">
        <v>58</v>
      </c>
      <c r="D103" s="66" t="s">
        <v>110</v>
      </c>
      <c r="E103" s="67">
        <v>5</v>
      </c>
      <c r="F103" s="68" t="s">
        <v>29</v>
      </c>
      <c r="G103" s="79"/>
      <c r="H103" s="80">
        <f>VLOOKUP(C103,Invulblad!A:N,6,FALSE)</f>
        <v>0</v>
      </c>
      <c r="I103" s="80">
        <f>VLOOKUP(C103,Invulblad!A:N,7,FALSE)</f>
        <v>0</v>
      </c>
      <c r="J103" s="80">
        <f>VLOOKUP(C103,Invulblad!A:N,8,FALSE)</f>
        <v>0</v>
      </c>
      <c r="K103" s="80">
        <f>VLOOKUP(C103,Invulblad!A:N,9,FALSE)</f>
        <v>0</v>
      </c>
      <c r="L103" s="80">
        <f>VLOOKUP(C103,Invulblad!A:N,10,FALSE)</f>
        <v>0</v>
      </c>
      <c r="M103" s="81">
        <f>VLOOKUP(C103,Invulblad!A:N,11,FALSE)</f>
        <v>1</v>
      </c>
      <c r="N103" s="82">
        <f>VLOOKUP(C103,Invulblad!A:N,12,FALSE)</f>
        <v>0</v>
      </c>
      <c r="O103" s="83">
        <f>VLOOKUP(C103,Invulblad!A:N,13,FALSE)</f>
        <v>0</v>
      </c>
      <c r="P103" s="55">
        <f t="shared" si="1"/>
        <v>0</v>
      </c>
    </row>
    <row r="104" spans="1:16" x14ac:dyDescent="0.25">
      <c r="A104" s="69">
        <v>108</v>
      </c>
      <c r="B104" s="54" t="s">
        <v>146</v>
      </c>
      <c r="C104" s="66" t="s">
        <v>82</v>
      </c>
      <c r="D104" s="66" t="s">
        <v>101</v>
      </c>
      <c r="E104" s="67">
        <v>5</v>
      </c>
      <c r="F104" s="68" t="s">
        <v>31</v>
      </c>
      <c r="G104" s="79"/>
      <c r="H104" s="80">
        <f>VLOOKUP(C104,Invulblad!A:N,6,FALSE)</f>
        <v>0</v>
      </c>
      <c r="I104" s="80">
        <f>VLOOKUP(C104,Invulblad!A:N,7,FALSE)</f>
        <v>0</v>
      </c>
      <c r="J104" s="80">
        <f>VLOOKUP(C104,Invulblad!A:N,8,FALSE)</f>
        <v>0</v>
      </c>
      <c r="K104" s="80">
        <f>VLOOKUP(C104,Invulblad!A:N,9,FALSE)</f>
        <v>0</v>
      </c>
      <c r="L104" s="80">
        <f>VLOOKUP(C104,Invulblad!A:N,10,FALSE)</f>
        <v>0</v>
      </c>
      <c r="M104" s="81">
        <f>VLOOKUP(C104,Invulblad!A:N,11,FALSE)</f>
        <v>1</v>
      </c>
      <c r="N104" s="82">
        <f>VLOOKUP(C104,Invulblad!A:N,12,FALSE)</f>
        <v>0</v>
      </c>
      <c r="O104" s="83">
        <f>VLOOKUP(C104,Invulblad!A:N,13,FALSE)</f>
        <v>0</v>
      </c>
      <c r="P104" s="55">
        <f t="shared" si="1"/>
        <v>0</v>
      </c>
    </row>
    <row r="105" spans="1:16" x14ac:dyDescent="0.25">
      <c r="A105" s="69">
        <v>109</v>
      </c>
      <c r="B105" s="54" t="s">
        <v>146</v>
      </c>
      <c r="C105" s="66" t="s">
        <v>82</v>
      </c>
      <c r="D105" s="66" t="s">
        <v>101</v>
      </c>
      <c r="E105" s="67">
        <v>2</v>
      </c>
      <c r="F105" s="68" t="s">
        <v>31</v>
      </c>
      <c r="G105" s="79"/>
      <c r="H105" s="80">
        <f>VLOOKUP(C105,Invulblad!A:N,6,FALSE)</f>
        <v>0</v>
      </c>
      <c r="I105" s="80">
        <f>VLOOKUP(C105,Invulblad!A:N,7,FALSE)</f>
        <v>0</v>
      </c>
      <c r="J105" s="80">
        <f>VLOOKUP(C105,Invulblad!A:N,8,FALSE)</f>
        <v>0</v>
      </c>
      <c r="K105" s="80">
        <f>VLOOKUP(C105,Invulblad!A:N,9,FALSE)</f>
        <v>0</v>
      </c>
      <c r="L105" s="80">
        <f>VLOOKUP(C105,Invulblad!A:N,10,FALSE)</f>
        <v>0</v>
      </c>
      <c r="M105" s="81">
        <f>VLOOKUP(C105,Invulblad!A:N,11,FALSE)</f>
        <v>1</v>
      </c>
      <c r="N105" s="82">
        <f>VLOOKUP(C105,Invulblad!A:N,12,FALSE)</f>
        <v>0</v>
      </c>
      <c r="O105" s="83">
        <f>VLOOKUP(C105,Invulblad!A:N,13,FALSE)</f>
        <v>0</v>
      </c>
      <c r="P105" s="55">
        <f t="shared" si="1"/>
        <v>0</v>
      </c>
    </row>
    <row r="106" spans="1:16" x14ac:dyDescent="0.25">
      <c r="A106" s="69">
        <v>110</v>
      </c>
      <c r="B106" s="54" t="s">
        <v>146</v>
      </c>
      <c r="C106" s="66" t="s">
        <v>79</v>
      </c>
      <c r="D106" s="66" t="s">
        <v>111</v>
      </c>
      <c r="E106" s="67">
        <v>1</v>
      </c>
      <c r="F106" s="68" t="s">
        <v>33</v>
      </c>
      <c r="G106" s="79"/>
      <c r="H106" s="80">
        <f>VLOOKUP(C106,Invulblad!A:N,6,FALSE)</f>
        <v>0</v>
      </c>
      <c r="I106" s="80">
        <f>VLOOKUP(C106,Invulblad!A:N,7,FALSE)</f>
        <v>0</v>
      </c>
      <c r="J106" s="80">
        <f>VLOOKUP(C106,Invulblad!A:N,8,FALSE)</f>
        <v>0</v>
      </c>
      <c r="K106" s="80">
        <f>VLOOKUP(C106,Invulblad!A:N,9,FALSE)</f>
        <v>0</v>
      </c>
      <c r="L106" s="80">
        <f>VLOOKUP(C106,Invulblad!A:N,10,FALSE)</f>
        <v>0</v>
      </c>
      <c r="M106" s="81">
        <f>VLOOKUP(C106,Invulblad!A:N,11,FALSE)</f>
        <v>1</v>
      </c>
      <c r="N106" s="82">
        <f>VLOOKUP(C106,Invulblad!A:N,12,FALSE)</f>
        <v>0</v>
      </c>
      <c r="O106" s="83">
        <f>VLOOKUP(C106,Invulblad!A:N,13,FALSE)</f>
        <v>0</v>
      </c>
      <c r="P106" s="55">
        <f t="shared" si="1"/>
        <v>0</v>
      </c>
    </row>
    <row r="107" spans="1:16" x14ac:dyDescent="0.25">
      <c r="A107" s="69">
        <v>111</v>
      </c>
      <c r="B107" s="54" t="s">
        <v>146</v>
      </c>
      <c r="C107" s="66" t="s">
        <v>55</v>
      </c>
      <c r="D107" s="66" t="s">
        <v>104</v>
      </c>
      <c r="E107" s="67">
        <v>15</v>
      </c>
      <c r="F107" s="68" t="s">
        <v>29</v>
      </c>
      <c r="G107" s="79"/>
      <c r="H107" s="80">
        <f>VLOOKUP(C107,Invulblad!A:N,6,FALSE)</f>
        <v>0</v>
      </c>
      <c r="I107" s="80">
        <f>VLOOKUP(C107,Invulblad!A:N,7,FALSE)</f>
        <v>0</v>
      </c>
      <c r="J107" s="80">
        <f>VLOOKUP(C107,Invulblad!A:N,8,FALSE)</f>
        <v>0</v>
      </c>
      <c r="K107" s="80">
        <f>VLOOKUP(C107,Invulblad!A:N,9,FALSE)</f>
        <v>0</v>
      </c>
      <c r="L107" s="80">
        <f>VLOOKUP(C107,Invulblad!A:N,10,FALSE)</f>
        <v>0</v>
      </c>
      <c r="M107" s="81">
        <f>VLOOKUP(C107,Invulblad!A:N,11,FALSE)</f>
        <v>1</v>
      </c>
      <c r="N107" s="82">
        <f>VLOOKUP(C107,Invulblad!A:N,12,FALSE)</f>
        <v>0</v>
      </c>
      <c r="O107" s="83">
        <f>VLOOKUP(C107,Invulblad!A:N,13,FALSE)</f>
        <v>0</v>
      </c>
      <c r="P107" s="55">
        <f t="shared" si="1"/>
        <v>0</v>
      </c>
    </row>
    <row r="108" spans="1:16" x14ac:dyDescent="0.25">
      <c r="A108" s="69">
        <v>112</v>
      </c>
      <c r="B108" s="54" t="s">
        <v>146</v>
      </c>
      <c r="C108" s="66" t="s">
        <v>55</v>
      </c>
      <c r="D108" s="66" t="s">
        <v>104</v>
      </c>
      <c r="E108" s="67">
        <v>15</v>
      </c>
      <c r="F108" s="68" t="s">
        <v>29</v>
      </c>
      <c r="G108" s="79"/>
      <c r="H108" s="80">
        <f>VLOOKUP(C108,Invulblad!A:N,6,FALSE)</f>
        <v>0</v>
      </c>
      <c r="I108" s="80">
        <f>VLOOKUP(C108,Invulblad!A:N,7,FALSE)</f>
        <v>0</v>
      </c>
      <c r="J108" s="80">
        <f>VLOOKUP(C108,Invulblad!A:N,8,FALSE)</f>
        <v>0</v>
      </c>
      <c r="K108" s="80">
        <f>VLOOKUP(C108,Invulblad!A:N,9,FALSE)</f>
        <v>0</v>
      </c>
      <c r="L108" s="80">
        <f>VLOOKUP(C108,Invulblad!A:N,10,FALSE)</f>
        <v>0</v>
      </c>
      <c r="M108" s="81">
        <f>VLOOKUP(C108,Invulblad!A:N,11,FALSE)</f>
        <v>1</v>
      </c>
      <c r="N108" s="82">
        <f>VLOOKUP(C108,Invulblad!A:N,12,FALSE)</f>
        <v>0</v>
      </c>
      <c r="O108" s="83">
        <f>VLOOKUP(C108,Invulblad!A:N,13,FALSE)</f>
        <v>0</v>
      </c>
      <c r="P108" s="55">
        <f t="shared" si="1"/>
        <v>0</v>
      </c>
    </row>
    <row r="109" spans="1:16" x14ac:dyDescent="0.25">
      <c r="A109" s="69">
        <v>113</v>
      </c>
      <c r="B109" s="54" t="s">
        <v>147</v>
      </c>
      <c r="C109" s="66" t="s">
        <v>53</v>
      </c>
      <c r="D109" s="66" t="s">
        <v>109</v>
      </c>
      <c r="E109" s="67">
        <v>7</v>
      </c>
      <c r="F109" s="68" t="s">
        <v>34</v>
      </c>
      <c r="G109" s="79"/>
      <c r="H109" s="80">
        <f>VLOOKUP(C109,Invulblad!A:N,6,FALSE)</f>
        <v>0</v>
      </c>
      <c r="I109" s="80">
        <f>VLOOKUP(C109,Invulblad!A:N,7,FALSE)</f>
        <v>0</v>
      </c>
      <c r="J109" s="80">
        <f>VLOOKUP(C109,Invulblad!A:N,8,FALSE)</f>
        <v>0</v>
      </c>
      <c r="K109" s="80">
        <f>VLOOKUP(C109,Invulblad!A:N,9,FALSE)</f>
        <v>0</v>
      </c>
      <c r="L109" s="80">
        <f>VLOOKUP(C109,Invulblad!A:N,10,FALSE)</f>
        <v>0</v>
      </c>
      <c r="M109" s="81">
        <f>VLOOKUP(C109,Invulblad!A:N,11,FALSE)</f>
        <v>1</v>
      </c>
      <c r="N109" s="82">
        <f>VLOOKUP(C109,Invulblad!A:N,12,FALSE)</f>
        <v>0</v>
      </c>
      <c r="O109" s="83">
        <f>VLOOKUP(C109,Invulblad!A:N,13,FALSE)</f>
        <v>0</v>
      </c>
      <c r="P109" s="55">
        <f t="shared" si="1"/>
        <v>0</v>
      </c>
    </row>
    <row r="110" spans="1:16" x14ac:dyDescent="0.25">
      <c r="A110" s="69">
        <v>114</v>
      </c>
      <c r="B110" s="54" t="s">
        <v>147</v>
      </c>
      <c r="C110" s="66" t="s">
        <v>41</v>
      </c>
      <c r="D110" s="66" t="s">
        <v>105</v>
      </c>
      <c r="E110" s="67">
        <v>6</v>
      </c>
      <c r="F110" s="68" t="s">
        <v>29</v>
      </c>
      <c r="G110" s="79"/>
      <c r="H110" s="80">
        <f>VLOOKUP(C110,Invulblad!A:N,6,FALSE)</f>
        <v>0</v>
      </c>
      <c r="I110" s="80">
        <f>VLOOKUP(C110,Invulblad!A:N,7,FALSE)</f>
        <v>0</v>
      </c>
      <c r="J110" s="80">
        <f>VLOOKUP(C110,Invulblad!A:N,8,FALSE)</f>
        <v>0</v>
      </c>
      <c r="K110" s="80">
        <f>VLOOKUP(C110,Invulblad!A:N,9,FALSE)</f>
        <v>0</v>
      </c>
      <c r="L110" s="80">
        <f>VLOOKUP(C110,Invulblad!A:N,10,FALSE)</f>
        <v>0</v>
      </c>
      <c r="M110" s="81">
        <f>VLOOKUP(C110,Invulblad!A:N,11,FALSE)</f>
        <v>1</v>
      </c>
      <c r="N110" s="82">
        <f>VLOOKUP(C110,Invulblad!A:N,12,FALSE)</f>
        <v>0</v>
      </c>
      <c r="O110" s="83">
        <f>VLOOKUP(C110,Invulblad!A:N,13,FALSE)</f>
        <v>0</v>
      </c>
      <c r="P110" s="55">
        <f t="shared" si="1"/>
        <v>0</v>
      </c>
    </row>
    <row r="111" spans="1:16" x14ac:dyDescent="0.25">
      <c r="A111" s="69">
        <v>115</v>
      </c>
      <c r="B111" s="54" t="s">
        <v>147</v>
      </c>
      <c r="C111" s="66" t="s">
        <v>41</v>
      </c>
      <c r="D111" s="66" t="s">
        <v>94</v>
      </c>
      <c r="E111" s="67">
        <v>6</v>
      </c>
      <c r="F111" s="68" t="s">
        <v>29</v>
      </c>
      <c r="G111" s="79"/>
      <c r="H111" s="80">
        <f>VLOOKUP(C111,Invulblad!A:N,6,FALSE)</f>
        <v>0</v>
      </c>
      <c r="I111" s="80">
        <f>VLOOKUP(C111,Invulblad!A:N,7,FALSE)</f>
        <v>0</v>
      </c>
      <c r="J111" s="80">
        <f>VLOOKUP(C111,Invulblad!A:N,8,FALSE)</f>
        <v>0</v>
      </c>
      <c r="K111" s="80">
        <f>VLOOKUP(C111,Invulblad!A:N,9,FALSE)</f>
        <v>0</v>
      </c>
      <c r="L111" s="80">
        <f>VLOOKUP(C111,Invulblad!A:N,10,FALSE)</f>
        <v>0</v>
      </c>
      <c r="M111" s="81">
        <f>VLOOKUP(C111,Invulblad!A:N,11,FALSE)</f>
        <v>1</v>
      </c>
      <c r="N111" s="82">
        <f>VLOOKUP(C111,Invulblad!A:N,12,FALSE)</f>
        <v>0</v>
      </c>
      <c r="O111" s="83">
        <f>VLOOKUP(C111,Invulblad!A:N,13,FALSE)</f>
        <v>0</v>
      </c>
      <c r="P111" s="55">
        <f t="shared" si="1"/>
        <v>0</v>
      </c>
    </row>
    <row r="112" spans="1:16" x14ac:dyDescent="0.25">
      <c r="A112" s="69">
        <v>116</v>
      </c>
      <c r="B112" s="54" t="s">
        <v>147</v>
      </c>
      <c r="C112" s="66" t="s">
        <v>39</v>
      </c>
      <c r="D112" s="66" t="s">
        <v>94</v>
      </c>
      <c r="E112" s="67">
        <v>40</v>
      </c>
      <c r="F112" s="68" t="s">
        <v>29</v>
      </c>
      <c r="G112" s="79"/>
      <c r="H112" s="80">
        <f>VLOOKUP(C112,Invulblad!A:N,6,FALSE)</f>
        <v>0</v>
      </c>
      <c r="I112" s="80">
        <f>VLOOKUP(C112,Invulblad!A:N,7,FALSE)</f>
        <v>0</v>
      </c>
      <c r="J112" s="80">
        <f>VLOOKUP(C112,Invulblad!A:N,8,FALSE)</f>
        <v>0</v>
      </c>
      <c r="K112" s="80">
        <f>VLOOKUP(C112,Invulblad!A:N,9,FALSE)</f>
        <v>0</v>
      </c>
      <c r="L112" s="80">
        <f>VLOOKUP(C112,Invulblad!A:N,10,FALSE)</f>
        <v>0</v>
      </c>
      <c r="M112" s="81">
        <f>VLOOKUP(C112,Invulblad!A:N,11,FALSE)</f>
        <v>1</v>
      </c>
      <c r="N112" s="82">
        <f>VLOOKUP(C112,Invulblad!A:N,12,FALSE)</f>
        <v>0</v>
      </c>
      <c r="O112" s="83">
        <f>VLOOKUP(C112,Invulblad!A:N,13,FALSE)</f>
        <v>0</v>
      </c>
      <c r="P112" s="55">
        <f t="shared" si="1"/>
        <v>0</v>
      </c>
    </row>
    <row r="113" spans="1:16" x14ac:dyDescent="0.25">
      <c r="A113" s="69">
        <v>117</v>
      </c>
      <c r="B113" s="54" t="s">
        <v>147</v>
      </c>
      <c r="C113" s="66" t="s">
        <v>60</v>
      </c>
      <c r="D113" s="66" t="s">
        <v>108</v>
      </c>
      <c r="E113" s="67">
        <v>2</v>
      </c>
      <c r="F113" s="68" t="s">
        <v>33</v>
      </c>
      <c r="G113" s="79"/>
      <c r="H113" s="80">
        <f>VLOOKUP(C113,Invulblad!A:N,6,FALSE)</f>
        <v>0</v>
      </c>
      <c r="I113" s="80">
        <f>VLOOKUP(C113,Invulblad!A:N,7,FALSE)</f>
        <v>0</v>
      </c>
      <c r="J113" s="80">
        <f>VLOOKUP(C113,Invulblad!A:N,8,FALSE)</f>
        <v>0</v>
      </c>
      <c r="K113" s="80">
        <f>VLOOKUP(C113,Invulblad!A:N,9,FALSE)</f>
        <v>0</v>
      </c>
      <c r="L113" s="80">
        <f>VLOOKUP(C113,Invulblad!A:N,10,FALSE)</f>
        <v>0</v>
      </c>
      <c r="M113" s="81">
        <f>VLOOKUP(C113,Invulblad!A:N,11,FALSE)</f>
        <v>1</v>
      </c>
      <c r="N113" s="82">
        <f>VLOOKUP(C113,Invulblad!A:N,12,FALSE)</f>
        <v>0</v>
      </c>
      <c r="O113" s="83">
        <f>VLOOKUP(C113,Invulblad!A:N,13,FALSE)</f>
        <v>0</v>
      </c>
      <c r="P113" s="55">
        <f t="shared" si="1"/>
        <v>0</v>
      </c>
    </row>
    <row r="114" spans="1:16" x14ac:dyDescent="0.25">
      <c r="A114" s="69">
        <v>118</v>
      </c>
      <c r="B114" s="54" t="s">
        <v>147</v>
      </c>
      <c r="C114" s="66" t="s">
        <v>60</v>
      </c>
      <c r="D114" s="66" t="s">
        <v>108</v>
      </c>
      <c r="E114" s="67">
        <v>1</v>
      </c>
      <c r="F114" s="68" t="s">
        <v>33</v>
      </c>
      <c r="G114" s="79"/>
      <c r="H114" s="80">
        <f>VLOOKUP(C114,Invulblad!A:N,6,FALSE)</f>
        <v>0</v>
      </c>
      <c r="I114" s="80">
        <f>VLOOKUP(C114,Invulblad!A:N,7,FALSE)</f>
        <v>0</v>
      </c>
      <c r="J114" s="80">
        <f>VLOOKUP(C114,Invulblad!A:N,8,FALSE)</f>
        <v>0</v>
      </c>
      <c r="K114" s="80">
        <f>VLOOKUP(C114,Invulblad!A:N,9,FALSE)</f>
        <v>0</v>
      </c>
      <c r="L114" s="80">
        <f>VLOOKUP(C114,Invulblad!A:N,10,FALSE)</f>
        <v>0</v>
      </c>
      <c r="M114" s="81">
        <f>VLOOKUP(C114,Invulblad!A:N,11,FALSE)</f>
        <v>1</v>
      </c>
      <c r="N114" s="82">
        <f>VLOOKUP(C114,Invulblad!A:N,12,FALSE)</f>
        <v>0</v>
      </c>
      <c r="O114" s="83">
        <f>VLOOKUP(C114,Invulblad!A:N,13,FALSE)</f>
        <v>0</v>
      </c>
      <c r="P114" s="55">
        <f t="shared" si="1"/>
        <v>0</v>
      </c>
    </row>
    <row r="115" spans="1:16" x14ac:dyDescent="0.25">
      <c r="A115" s="69">
        <v>119</v>
      </c>
      <c r="B115" s="54" t="s">
        <v>147</v>
      </c>
      <c r="C115" s="66" t="s">
        <v>122</v>
      </c>
      <c r="D115" s="66" t="s">
        <v>123</v>
      </c>
      <c r="E115" s="67">
        <v>15</v>
      </c>
      <c r="F115" s="68" t="s">
        <v>30</v>
      </c>
      <c r="G115" s="79"/>
      <c r="H115" s="80">
        <f>VLOOKUP(C115,Invulblad!A:N,6,FALSE)</f>
        <v>0</v>
      </c>
      <c r="I115" s="80">
        <f>VLOOKUP(C115,Invulblad!A:N,7,FALSE)</f>
        <v>0</v>
      </c>
      <c r="J115" s="80">
        <f>VLOOKUP(C115,Invulblad!A:N,8,FALSE)</f>
        <v>0</v>
      </c>
      <c r="K115" s="80">
        <f>VLOOKUP(C115,Invulblad!A:N,9,FALSE)</f>
        <v>0</v>
      </c>
      <c r="L115" s="80">
        <f>VLOOKUP(C115,Invulblad!A:N,10,FALSE)</f>
        <v>0</v>
      </c>
      <c r="M115" s="81">
        <f>VLOOKUP(C115,Invulblad!A:N,11,FALSE)</f>
        <v>1</v>
      </c>
      <c r="N115" s="82">
        <f>VLOOKUP(C115,Invulblad!A:N,12,FALSE)</f>
        <v>0</v>
      </c>
      <c r="O115" s="83">
        <f>VLOOKUP(C115,Invulblad!A:N,13,FALSE)</f>
        <v>0</v>
      </c>
      <c r="P115" s="55">
        <f t="shared" si="1"/>
        <v>0</v>
      </c>
    </row>
    <row r="116" spans="1:16" x14ac:dyDescent="0.25">
      <c r="A116" s="69">
        <v>120</v>
      </c>
      <c r="B116" s="54" t="s">
        <v>147</v>
      </c>
      <c r="C116" s="66" t="s">
        <v>58</v>
      </c>
      <c r="D116" s="66" t="s">
        <v>110</v>
      </c>
      <c r="E116" s="67">
        <v>5</v>
      </c>
      <c r="F116" s="68" t="s">
        <v>29</v>
      </c>
      <c r="G116" s="79"/>
      <c r="H116" s="80">
        <f>VLOOKUP(C116,Invulblad!A:N,6,FALSE)</f>
        <v>0</v>
      </c>
      <c r="I116" s="80">
        <f>VLOOKUP(C116,Invulblad!A:N,7,FALSE)</f>
        <v>0</v>
      </c>
      <c r="J116" s="80">
        <f>VLOOKUP(C116,Invulblad!A:N,8,FALSE)</f>
        <v>0</v>
      </c>
      <c r="K116" s="80">
        <f>VLOOKUP(C116,Invulblad!A:N,9,FALSE)</f>
        <v>0</v>
      </c>
      <c r="L116" s="80">
        <f>VLOOKUP(C116,Invulblad!A:N,10,FALSE)</f>
        <v>0</v>
      </c>
      <c r="M116" s="81">
        <f>VLOOKUP(C116,Invulblad!A:N,11,FALSE)</f>
        <v>1</v>
      </c>
      <c r="N116" s="82">
        <f>VLOOKUP(C116,Invulblad!A:N,12,FALSE)</f>
        <v>0</v>
      </c>
      <c r="O116" s="83">
        <f>VLOOKUP(C116,Invulblad!A:N,13,FALSE)</f>
        <v>0</v>
      </c>
      <c r="P116" s="55">
        <f t="shared" si="1"/>
        <v>0</v>
      </c>
    </row>
    <row r="117" spans="1:16" x14ac:dyDescent="0.25">
      <c r="A117" s="69">
        <v>121</v>
      </c>
      <c r="B117" s="54" t="s">
        <v>147</v>
      </c>
      <c r="C117" s="66" t="s">
        <v>82</v>
      </c>
      <c r="D117" s="66" t="s">
        <v>101</v>
      </c>
      <c r="E117" s="67">
        <v>5</v>
      </c>
      <c r="F117" s="68" t="s">
        <v>31</v>
      </c>
      <c r="G117" s="79"/>
      <c r="H117" s="80">
        <f>VLOOKUP(C117,Invulblad!A:N,6,FALSE)</f>
        <v>0</v>
      </c>
      <c r="I117" s="80">
        <f>VLOOKUP(C117,Invulblad!A:N,7,FALSE)</f>
        <v>0</v>
      </c>
      <c r="J117" s="80">
        <f>VLOOKUP(C117,Invulblad!A:N,8,FALSE)</f>
        <v>0</v>
      </c>
      <c r="K117" s="80">
        <f>VLOOKUP(C117,Invulblad!A:N,9,FALSE)</f>
        <v>0</v>
      </c>
      <c r="L117" s="80">
        <f>VLOOKUP(C117,Invulblad!A:N,10,FALSE)</f>
        <v>0</v>
      </c>
      <c r="M117" s="81">
        <f>VLOOKUP(C117,Invulblad!A:N,11,FALSE)</f>
        <v>1</v>
      </c>
      <c r="N117" s="82">
        <f>VLOOKUP(C117,Invulblad!A:N,12,FALSE)</f>
        <v>0</v>
      </c>
      <c r="O117" s="83">
        <f>VLOOKUP(C117,Invulblad!A:N,13,FALSE)</f>
        <v>0</v>
      </c>
      <c r="P117" s="55">
        <f t="shared" si="1"/>
        <v>0</v>
      </c>
    </row>
    <row r="118" spans="1:16" x14ac:dyDescent="0.25">
      <c r="A118" s="69">
        <v>122</v>
      </c>
      <c r="B118" s="54" t="s">
        <v>147</v>
      </c>
      <c r="C118" s="66" t="s">
        <v>82</v>
      </c>
      <c r="D118" s="66" t="s">
        <v>101</v>
      </c>
      <c r="E118" s="67">
        <v>2</v>
      </c>
      <c r="F118" s="68" t="s">
        <v>31</v>
      </c>
      <c r="G118" s="79"/>
      <c r="H118" s="80">
        <f>VLOOKUP(C118,Invulblad!A:N,6,FALSE)</f>
        <v>0</v>
      </c>
      <c r="I118" s="80">
        <f>VLOOKUP(C118,Invulblad!A:N,7,FALSE)</f>
        <v>0</v>
      </c>
      <c r="J118" s="80">
        <f>VLOOKUP(C118,Invulblad!A:N,8,FALSE)</f>
        <v>0</v>
      </c>
      <c r="K118" s="80">
        <f>VLOOKUP(C118,Invulblad!A:N,9,FALSE)</f>
        <v>0</v>
      </c>
      <c r="L118" s="80">
        <f>VLOOKUP(C118,Invulblad!A:N,10,FALSE)</f>
        <v>0</v>
      </c>
      <c r="M118" s="81">
        <f>VLOOKUP(C118,Invulblad!A:N,11,FALSE)</f>
        <v>1</v>
      </c>
      <c r="N118" s="82">
        <f>VLOOKUP(C118,Invulblad!A:N,12,FALSE)</f>
        <v>0</v>
      </c>
      <c r="O118" s="83">
        <f>VLOOKUP(C118,Invulblad!A:N,13,FALSE)</f>
        <v>0</v>
      </c>
      <c r="P118" s="55">
        <f t="shared" si="1"/>
        <v>0</v>
      </c>
    </row>
    <row r="119" spans="1:16" x14ac:dyDescent="0.25">
      <c r="A119" s="69">
        <v>123</v>
      </c>
      <c r="B119" s="54" t="s">
        <v>147</v>
      </c>
      <c r="C119" s="66" t="s">
        <v>79</v>
      </c>
      <c r="D119" s="66" t="s">
        <v>111</v>
      </c>
      <c r="E119" s="67">
        <v>1</v>
      </c>
      <c r="F119" s="68" t="s">
        <v>33</v>
      </c>
      <c r="G119" s="79"/>
      <c r="H119" s="80">
        <f>VLOOKUP(C119,Invulblad!A:N,6,FALSE)</f>
        <v>0</v>
      </c>
      <c r="I119" s="80">
        <f>VLOOKUP(C119,Invulblad!A:N,7,FALSE)</f>
        <v>0</v>
      </c>
      <c r="J119" s="80">
        <f>VLOOKUP(C119,Invulblad!A:N,8,FALSE)</f>
        <v>0</v>
      </c>
      <c r="K119" s="80">
        <f>VLOOKUP(C119,Invulblad!A:N,9,FALSE)</f>
        <v>0</v>
      </c>
      <c r="L119" s="80">
        <f>VLOOKUP(C119,Invulblad!A:N,10,FALSE)</f>
        <v>0</v>
      </c>
      <c r="M119" s="81">
        <f>VLOOKUP(C119,Invulblad!A:N,11,FALSE)</f>
        <v>1</v>
      </c>
      <c r="N119" s="82">
        <f>VLOOKUP(C119,Invulblad!A:N,12,FALSE)</f>
        <v>0</v>
      </c>
      <c r="O119" s="83">
        <f>VLOOKUP(C119,Invulblad!A:N,13,FALSE)</f>
        <v>0</v>
      </c>
      <c r="P119" s="55">
        <f t="shared" si="1"/>
        <v>0</v>
      </c>
    </row>
    <row r="120" spans="1:16" x14ac:dyDescent="0.25">
      <c r="A120" s="69">
        <v>124</v>
      </c>
      <c r="B120" s="54" t="s">
        <v>147</v>
      </c>
      <c r="C120" s="66" t="s">
        <v>55</v>
      </c>
      <c r="D120" s="66" t="s">
        <v>104</v>
      </c>
      <c r="E120" s="67">
        <v>20</v>
      </c>
      <c r="F120" s="68" t="s">
        <v>29</v>
      </c>
      <c r="G120" s="79"/>
      <c r="H120" s="80">
        <f>VLOOKUP(C120,Invulblad!A:N,6,FALSE)</f>
        <v>0</v>
      </c>
      <c r="I120" s="80">
        <f>VLOOKUP(C120,Invulblad!A:N,7,FALSE)</f>
        <v>0</v>
      </c>
      <c r="J120" s="80">
        <f>VLOOKUP(C120,Invulblad!A:N,8,FALSE)</f>
        <v>0</v>
      </c>
      <c r="K120" s="80">
        <f>VLOOKUP(C120,Invulblad!A:N,9,FALSE)</f>
        <v>0</v>
      </c>
      <c r="L120" s="80">
        <f>VLOOKUP(C120,Invulblad!A:N,10,FALSE)</f>
        <v>0</v>
      </c>
      <c r="M120" s="81">
        <f>VLOOKUP(C120,Invulblad!A:N,11,FALSE)</f>
        <v>1</v>
      </c>
      <c r="N120" s="82">
        <f>VLOOKUP(C120,Invulblad!A:N,12,FALSE)</f>
        <v>0</v>
      </c>
      <c r="O120" s="83">
        <f>VLOOKUP(C120,Invulblad!A:N,13,FALSE)</f>
        <v>0</v>
      </c>
      <c r="P120" s="55">
        <f t="shared" si="1"/>
        <v>0</v>
      </c>
    </row>
    <row r="121" spans="1:16" x14ac:dyDescent="0.25">
      <c r="A121" s="69">
        <v>125</v>
      </c>
      <c r="B121" s="54" t="s">
        <v>147</v>
      </c>
      <c r="C121" s="66" t="s">
        <v>55</v>
      </c>
      <c r="D121" s="66" t="s">
        <v>104</v>
      </c>
      <c r="E121" s="67">
        <v>10</v>
      </c>
      <c r="F121" s="68" t="s">
        <v>29</v>
      </c>
      <c r="G121" s="79"/>
      <c r="H121" s="80">
        <f>VLOOKUP(C121,Invulblad!A:N,6,FALSE)</f>
        <v>0</v>
      </c>
      <c r="I121" s="80">
        <f>VLOOKUP(C121,Invulblad!A:N,7,FALSE)</f>
        <v>0</v>
      </c>
      <c r="J121" s="80">
        <f>VLOOKUP(C121,Invulblad!A:N,8,FALSE)</f>
        <v>0</v>
      </c>
      <c r="K121" s="80">
        <f>VLOOKUP(C121,Invulblad!A:N,9,FALSE)</f>
        <v>0</v>
      </c>
      <c r="L121" s="80">
        <f>VLOOKUP(C121,Invulblad!A:N,10,FALSE)</f>
        <v>0</v>
      </c>
      <c r="M121" s="81">
        <f>VLOOKUP(C121,Invulblad!A:N,11,FALSE)</f>
        <v>1</v>
      </c>
      <c r="N121" s="82">
        <f>VLOOKUP(C121,Invulblad!A:N,12,FALSE)</f>
        <v>0</v>
      </c>
      <c r="O121" s="83">
        <f>VLOOKUP(C121,Invulblad!A:N,13,FALSE)</f>
        <v>0</v>
      </c>
      <c r="P121" s="55">
        <f t="shared" si="1"/>
        <v>0</v>
      </c>
    </row>
    <row r="122" spans="1:16" x14ac:dyDescent="0.25">
      <c r="A122" s="69">
        <v>126</v>
      </c>
      <c r="B122" s="54" t="s">
        <v>145</v>
      </c>
      <c r="C122" s="72" t="s">
        <v>37</v>
      </c>
      <c r="D122" s="72" t="s">
        <v>119</v>
      </c>
      <c r="E122" s="70">
        <v>2</v>
      </c>
      <c r="F122" s="73" t="s">
        <v>33</v>
      </c>
      <c r="G122" s="79"/>
      <c r="H122" s="80">
        <f>VLOOKUP(C122,Invulblad!A:N,6,FALSE)</f>
        <v>0</v>
      </c>
      <c r="I122" s="80">
        <f>VLOOKUP(C122,Invulblad!A:N,7,FALSE)</f>
        <v>0</v>
      </c>
      <c r="J122" s="80">
        <f>VLOOKUP(C122,Invulblad!A:N,8,FALSE)</f>
        <v>0</v>
      </c>
      <c r="K122" s="80">
        <f>VLOOKUP(C122,Invulblad!A:N,9,FALSE)</f>
        <v>0</v>
      </c>
      <c r="L122" s="80">
        <f>VLOOKUP(C122,Invulblad!A:N,10,FALSE)</f>
        <v>0</v>
      </c>
      <c r="M122" s="81">
        <f>VLOOKUP(C122,Invulblad!A:N,11,FALSE)</f>
        <v>1</v>
      </c>
      <c r="N122" s="82">
        <f>VLOOKUP(C122,Invulblad!A:N,12,FALSE)</f>
        <v>0</v>
      </c>
      <c r="O122" s="83">
        <f>VLOOKUP(C122,Invulblad!A:N,13,FALSE)</f>
        <v>0</v>
      </c>
      <c r="P122" s="55">
        <f t="shared" si="1"/>
        <v>0</v>
      </c>
    </row>
    <row r="123" spans="1:16" x14ac:dyDescent="0.25">
      <c r="A123" s="69">
        <v>127</v>
      </c>
      <c r="B123" s="54" t="s">
        <v>145</v>
      </c>
      <c r="C123" s="72" t="s">
        <v>83</v>
      </c>
      <c r="D123" s="72" t="s">
        <v>120</v>
      </c>
      <c r="E123" s="70">
        <v>2</v>
      </c>
      <c r="F123" s="73" t="s">
        <v>121</v>
      </c>
      <c r="G123" s="79"/>
      <c r="H123" s="80">
        <f>VLOOKUP(C123,Invulblad!A:N,6,FALSE)</f>
        <v>0</v>
      </c>
      <c r="I123" s="80">
        <f>VLOOKUP(C123,Invulblad!A:N,7,FALSE)</f>
        <v>0</v>
      </c>
      <c r="J123" s="80">
        <f>VLOOKUP(C123,Invulblad!A:N,8,FALSE)</f>
        <v>0</v>
      </c>
      <c r="K123" s="80">
        <f>VLOOKUP(C123,Invulblad!A:N,9,FALSE)</f>
        <v>0</v>
      </c>
      <c r="L123" s="80">
        <f>VLOOKUP(C123,Invulblad!A:N,10,FALSE)</f>
        <v>0</v>
      </c>
      <c r="M123" s="81">
        <f>VLOOKUP(C123,Invulblad!A:N,11,FALSE)</f>
        <v>1</v>
      </c>
      <c r="N123" s="82">
        <f>VLOOKUP(C123,Invulblad!A:N,12,FALSE)</f>
        <v>0</v>
      </c>
      <c r="O123" s="83">
        <f>VLOOKUP(C123,Invulblad!A:N,13,FALSE)</f>
        <v>0</v>
      </c>
      <c r="P123" s="55">
        <f t="shared" si="1"/>
        <v>0</v>
      </c>
    </row>
    <row r="124" spans="1:16" x14ac:dyDescent="0.25">
      <c r="A124" s="69">
        <v>128</v>
      </c>
      <c r="B124" s="54" t="s">
        <v>145</v>
      </c>
      <c r="C124" s="69" t="s">
        <v>42</v>
      </c>
      <c r="D124" s="69" t="s">
        <v>117</v>
      </c>
      <c r="E124" s="70">
        <v>21</v>
      </c>
      <c r="F124" s="71" t="s">
        <v>33</v>
      </c>
      <c r="G124" s="79"/>
      <c r="H124" s="80">
        <f>VLOOKUP(C124,Invulblad!A:N,6,FALSE)</f>
        <v>0</v>
      </c>
      <c r="I124" s="80">
        <f>VLOOKUP(C124,Invulblad!A:N,7,FALSE)</f>
        <v>0</v>
      </c>
      <c r="J124" s="80">
        <f>VLOOKUP(C124,Invulblad!A:N,8,FALSE)</f>
        <v>0</v>
      </c>
      <c r="K124" s="80">
        <f>VLOOKUP(C124,Invulblad!A:N,9,FALSE)</f>
        <v>0</v>
      </c>
      <c r="L124" s="80">
        <f>VLOOKUP(C124,Invulblad!A:N,10,FALSE)</f>
        <v>0</v>
      </c>
      <c r="M124" s="81">
        <f>VLOOKUP(C124,Invulblad!A:N,11,FALSE)</f>
        <v>1</v>
      </c>
      <c r="N124" s="82">
        <f>VLOOKUP(C124,Invulblad!A:N,12,FALSE)</f>
        <v>0</v>
      </c>
      <c r="O124" s="83">
        <f>VLOOKUP(C124,Invulblad!A:N,13,FALSE)</f>
        <v>0</v>
      </c>
      <c r="P124" s="55">
        <f t="shared" si="1"/>
        <v>0</v>
      </c>
    </row>
    <row r="125" spans="1:16" x14ac:dyDescent="0.25">
      <c r="A125" s="69">
        <v>129</v>
      </c>
      <c r="B125" s="54" t="s">
        <v>145</v>
      </c>
      <c r="C125" s="66" t="s">
        <v>64</v>
      </c>
      <c r="D125" s="66" t="s">
        <v>94</v>
      </c>
      <c r="E125" s="67">
        <v>5</v>
      </c>
      <c r="F125" s="68" t="s">
        <v>29</v>
      </c>
      <c r="G125" s="79"/>
      <c r="H125" s="80">
        <f>VLOOKUP(C125,Invulblad!A:N,6,FALSE)</f>
        <v>0</v>
      </c>
      <c r="I125" s="80">
        <f>VLOOKUP(C125,Invulblad!A:N,7,FALSE)</f>
        <v>0</v>
      </c>
      <c r="J125" s="80">
        <f>VLOOKUP(C125,Invulblad!A:N,8,FALSE)</f>
        <v>0</v>
      </c>
      <c r="K125" s="80">
        <f>VLOOKUP(C125,Invulblad!A:N,9,FALSE)</f>
        <v>0</v>
      </c>
      <c r="L125" s="80">
        <f>VLOOKUP(C125,Invulblad!A:N,10,FALSE)</f>
        <v>0</v>
      </c>
      <c r="M125" s="81">
        <f>VLOOKUP(C125,Invulblad!A:N,11,FALSE)</f>
        <v>1</v>
      </c>
      <c r="N125" s="82">
        <f>VLOOKUP(C125,Invulblad!A:N,12,FALSE)</f>
        <v>0</v>
      </c>
      <c r="O125" s="83">
        <f>VLOOKUP(C125,Invulblad!A:N,13,FALSE)</f>
        <v>0</v>
      </c>
      <c r="P125" s="55">
        <f t="shared" si="1"/>
        <v>0</v>
      </c>
    </row>
    <row r="126" spans="1:16" x14ac:dyDescent="0.25">
      <c r="A126" s="69">
        <v>130</v>
      </c>
      <c r="B126" s="54" t="s">
        <v>145</v>
      </c>
      <c r="C126" s="66" t="s">
        <v>65</v>
      </c>
      <c r="D126" s="66" t="s">
        <v>98</v>
      </c>
      <c r="E126" s="67">
        <v>7</v>
      </c>
      <c r="F126" s="68" t="s">
        <v>33</v>
      </c>
      <c r="G126" s="79"/>
      <c r="H126" s="80">
        <f>VLOOKUP(C126,Invulblad!A:N,6,FALSE)</f>
        <v>0</v>
      </c>
      <c r="I126" s="80">
        <f>VLOOKUP(C126,Invulblad!A:N,7,FALSE)</f>
        <v>0</v>
      </c>
      <c r="J126" s="80">
        <f>VLOOKUP(C126,Invulblad!A:N,8,FALSE)</f>
        <v>0</v>
      </c>
      <c r="K126" s="80">
        <f>VLOOKUP(C126,Invulblad!A:N,9,FALSE)</f>
        <v>0</v>
      </c>
      <c r="L126" s="80">
        <f>VLOOKUP(C126,Invulblad!A:N,10,FALSE)</f>
        <v>0</v>
      </c>
      <c r="M126" s="81">
        <f>VLOOKUP(C126,Invulblad!A:N,11,FALSE)</f>
        <v>1</v>
      </c>
      <c r="N126" s="82">
        <f>VLOOKUP(C126,Invulblad!A:N,12,FALSE)</f>
        <v>0</v>
      </c>
      <c r="O126" s="83">
        <f>VLOOKUP(C126,Invulblad!A:N,13,FALSE)</f>
        <v>0</v>
      </c>
      <c r="P126" s="55">
        <f t="shared" ref="P126:P129" si="2">SUM(E126)*(M126*N126)*(1-O126)</f>
        <v>0</v>
      </c>
    </row>
    <row r="127" spans="1:16" x14ac:dyDescent="0.25">
      <c r="A127" s="69">
        <v>131</v>
      </c>
      <c r="B127" s="54" t="s">
        <v>145</v>
      </c>
      <c r="C127" s="66" t="s">
        <v>122</v>
      </c>
      <c r="D127" s="66" t="s">
        <v>123</v>
      </c>
      <c r="E127" s="67">
        <v>25</v>
      </c>
      <c r="F127" s="68" t="s">
        <v>30</v>
      </c>
      <c r="G127" s="79"/>
      <c r="H127" s="80">
        <f>VLOOKUP(C127,Invulblad!A:N,6,FALSE)</f>
        <v>0</v>
      </c>
      <c r="I127" s="80">
        <f>VLOOKUP(C127,Invulblad!A:N,7,FALSE)</f>
        <v>0</v>
      </c>
      <c r="J127" s="80">
        <f>VLOOKUP(C127,Invulblad!A:N,8,FALSE)</f>
        <v>0</v>
      </c>
      <c r="K127" s="80">
        <f>VLOOKUP(C127,Invulblad!A:N,9,FALSE)</f>
        <v>0</v>
      </c>
      <c r="L127" s="80">
        <f>VLOOKUP(C127,Invulblad!A:N,10,FALSE)</f>
        <v>0</v>
      </c>
      <c r="M127" s="81">
        <f>VLOOKUP(C127,Invulblad!A:N,11,FALSE)</f>
        <v>1</v>
      </c>
      <c r="N127" s="82">
        <f>VLOOKUP(C127,Invulblad!A:N,12,FALSE)</f>
        <v>0</v>
      </c>
      <c r="O127" s="83">
        <f>VLOOKUP(C127,Invulblad!A:N,13,FALSE)</f>
        <v>0</v>
      </c>
      <c r="P127" s="55">
        <f t="shared" si="2"/>
        <v>0</v>
      </c>
    </row>
    <row r="128" spans="1:16" x14ac:dyDescent="0.25">
      <c r="A128" s="69">
        <v>132</v>
      </c>
      <c r="B128" s="54" t="s">
        <v>145</v>
      </c>
      <c r="C128" s="66" t="s">
        <v>58</v>
      </c>
      <c r="D128" s="66" t="s">
        <v>110</v>
      </c>
      <c r="E128" s="67">
        <v>13</v>
      </c>
      <c r="F128" s="68" t="s">
        <v>29</v>
      </c>
      <c r="G128" s="79"/>
      <c r="H128" s="80">
        <f>VLOOKUP(C128,Invulblad!A:N,6,FALSE)</f>
        <v>0</v>
      </c>
      <c r="I128" s="80">
        <f>VLOOKUP(C128,Invulblad!A:N,7,FALSE)</f>
        <v>0</v>
      </c>
      <c r="J128" s="80">
        <f>VLOOKUP(C128,Invulblad!A:N,8,FALSE)</f>
        <v>0</v>
      </c>
      <c r="K128" s="80">
        <f>VLOOKUP(C128,Invulblad!A:N,9,FALSE)</f>
        <v>0</v>
      </c>
      <c r="L128" s="80">
        <f>VLOOKUP(C128,Invulblad!A:N,10,FALSE)</f>
        <v>0</v>
      </c>
      <c r="M128" s="81">
        <f>VLOOKUP(C128,Invulblad!A:N,11,FALSE)</f>
        <v>1</v>
      </c>
      <c r="N128" s="82">
        <f>VLOOKUP(C128,Invulblad!A:N,12,FALSE)</f>
        <v>0</v>
      </c>
      <c r="O128" s="83">
        <f>VLOOKUP(C128,Invulblad!A:N,13,FALSE)</f>
        <v>0</v>
      </c>
      <c r="P128" s="55">
        <f t="shared" si="2"/>
        <v>0</v>
      </c>
    </row>
    <row r="129" spans="1:16" x14ac:dyDescent="0.25">
      <c r="A129" s="69">
        <v>135</v>
      </c>
      <c r="B129" s="54" t="s">
        <v>145</v>
      </c>
      <c r="C129" s="66" t="s">
        <v>51</v>
      </c>
      <c r="D129" s="66" t="s">
        <v>94</v>
      </c>
      <c r="E129" s="67">
        <v>39</v>
      </c>
      <c r="F129" s="68" t="s">
        <v>29</v>
      </c>
      <c r="G129" s="79"/>
      <c r="H129" s="80">
        <f>VLOOKUP(C129,Invulblad!A:N,6,FALSE)</f>
        <v>0</v>
      </c>
      <c r="I129" s="80">
        <f>VLOOKUP(C129,Invulblad!A:N,7,FALSE)</f>
        <v>0</v>
      </c>
      <c r="J129" s="80">
        <f>VLOOKUP(C129,Invulblad!A:N,8,FALSE)</f>
        <v>0</v>
      </c>
      <c r="K129" s="80">
        <f>VLOOKUP(C129,Invulblad!A:N,9,FALSE)</f>
        <v>0</v>
      </c>
      <c r="L129" s="80">
        <f>VLOOKUP(C129,Invulblad!A:N,10,FALSE)</f>
        <v>0</v>
      </c>
      <c r="M129" s="81">
        <f>VLOOKUP(C129,Invulblad!A:N,11,FALSE)</f>
        <v>1</v>
      </c>
      <c r="N129" s="82">
        <f>VLOOKUP(C129,Invulblad!A:N,12,FALSE)</f>
        <v>0</v>
      </c>
      <c r="O129" s="83">
        <f>VLOOKUP(C129,Invulblad!A:N,13,FALSE)</f>
        <v>0</v>
      </c>
      <c r="P129" s="55">
        <f t="shared" si="2"/>
        <v>0</v>
      </c>
    </row>
    <row r="130" spans="1:16" x14ac:dyDescent="0.25">
      <c r="N130" s="50" t="s">
        <v>125</v>
      </c>
      <c r="O130" s="17"/>
      <c r="P130" s="14">
        <f>SUM(P2:P129)</f>
        <v>0</v>
      </c>
    </row>
    <row r="133" spans="1:16" x14ac:dyDescent="0.25">
      <c r="B133" s="7"/>
    </row>
  </sheetData>
  <autoFilter ref="A1:P129" xr:uid="{6B6FC201-EEE7-4198-9740-4F2202085FE8}">
    <sortState xmlns:xlrd2="http://schemas.microsoft.com/office/spreadsheetml/2017/richdata2" ref="A2:P129">
      <sortCondition ref="B1:B129"/>
    </sortState>
  </autoFilter>
  <conditionalFormatting sqref="I2:L129">
    <cfRule type="expression" dxfId="5" priority="16">
      <formula>#REF!&gt;0</formula>
    </cfRule>
  </conditionalFormatting>
  <conditionalFormatting sqref="I1:O1">
    <cfRule type="expression" dxfId="4" priority="14">
      <formula>#REF!&gt;0</formula>
    </cfRule>
  </conditionalFormatting>
  <conditionalFormatting sqref="M2:P129 H2:H129">
    <cfRule type="expression" dxfId="3" priority="12">
      <formula>#REF!&gt;0</formula>
    </cfRule>
  </conditionalFormatting>
  <conditionalFormatting sqref="H1">
    <cfRule type="expression" dxfId="2" priority="10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B461-B3BB-4166-92EF-559F1C7AED58}">
  <sheetPr>
    <tabColor rgb="FF7030A0"/>
    <pageSetUpPr fitToPage="1"/>
  </sheetPr>
  <dimension ref="A1:L15"/>
  <sheetViews>
    <sheetView workbookViewId="0">
      <selection activeCell="C4" sqref="C4"/>
    </sheetView>
  </sheetViews>
  <sheetFormatPr defaultColWidth="9.140625" defaultRowHeight="15" x14ac:dyDescent="0.25"/>
  <cols>
    <col min="1" max="1" width="25.140625" style="1" customWidth="1"/>
    <col min="2" max="2" width="86.42578125" style="1" customWidth="1"/>
    <col min="3" max="3" width="21.85546875" style="1" customWidth="1"/>
    <col min="4" max="4" width="3.140625" style="1" customWidth="1"/>
    <col min="5" max="5" width="34.28515625" style="1" customWidth="1"/>
    <col min="6" max="6" width="19.140625" style="1" customWidth="1"/>
    <col min="7" max="12" width="9.140625" style="1"/>
  </cols>
  <sheetData>
    <row r="1" spans="1:9" x14ac:dyDescent="0.25">
      <c r="A1" s="88" t="s">
        <v>124</v>
      </c>
      <c r="B1" s="88"/>
      <c r="C1" s="88"/>
      <c r="D1" s="7"/>
      <c r="G1" s="7"/>
      <c r="H1" s="7"/>
      <c r="I1" s="7"/>
    </row>
    <row r="2" spans="1:9" ht="14.45" customHeight="1" x14ac:dyDescent="0.25">
      <c r="A2" s="5"/>
      <c r="B2" s="63" t="s">
        <v>27</v>
      </c>
      <c r="C2" s="5"/>
    </row>
    <row r="3" spans="1:9" ht="45" x14ac:dyDescent="0.25">
      <c r="A3" s="23" t="s">
        <v>0</v>
      </c>
      <c r="B3" s="22" t="s">
        <v>24</v>
      </c>
      <c r="C3" s="23" t="s">
        <v>1</v>
      </c>
    </row>
    <row r="4" spans="1:9" x14ac:dyDescent="0.25">
      <c r="A4" s="2"/>
      <c r="B4" s="2"/>
      <c r="C4" s="56"/>
    </row>
    <row r="5" spans="1:9" x14ac:dyDescent="0.25">
      <c r="A5" s="2"/>
      <c r="B5" s="2"/>
      <c r="C5" s="56"/>
    </row>
    <row r="6" spans="1:9" x14ac:dyDescent="0.25">
      <c r="A6" s="2"/>
      <c r="B6" s="2"/>
      <c r="C6" s="56"/>
    </row>
    <row r="7" spans="1:9" x14ac:dyDescent="0.25">
      <c r="A7" s="2"/>
      <c r="B7" s="2"/>
      <c r="C7" s="56"/>
    </row>
    <row r="8" spans="1:9" x14ac:dyDescent="0.25">
      <c r="A8" s="2"/>
      <c r="B8" s="2"/>
      <c r="C8" s="56"/>
    </row>
    <row r="9" spans="1:9" x14ac:dyDescent="0.25">
      <c r="A9" s="2"/>
      <c r="B9" s="2"/>
      <c r="C9" s="56"/>
    </row>
    <row r="10" spans="1:9" x14ac:dyDescent="0.25">
      <c r="A10" s="2"/>
      <c r="B10" s="2"/>
      <c r="C10" s="56"/>
    </row>
    <row r="11" spans="1:9" x14ac:dyDescent="0.25">
      <c r="A11" s="2"/>
      <c r="B11" s="2"/>
      <c r="C11" s="56"/>
    </row>
    <row r="12" spans="1:9" x14ac:dyDescent="0.25">
      <c r="A12" s="2"/>
      <c r="B12" s="2"/>
      <c r="C12" s="56"/>
    </row>
    <row r="13" spans="1:9" x14ac:dyDescent="0.25">
      <c r="A13" s="2"/>
      <c r="B13" s="2"/>
      <c r="C13" s="56"/>
    </row>
    <row r="14" spans="1:9" x14ac:dyDescent="0.25">
      <c r="C14" s="57"/>
    </row>
    <row r="15" spans="1:9" x14ac:dyDescent="0.25">
      <c r="A15" s="58" t="s">
        <v>23</v>
      </c>
      <c r="B15" s="58"/>
      <c r="C15" s="59" t="e">
        <f>AVERAGE(C4:C13)</f>
        <v>#DIV/0!</v>
      </c>
    </row>
  </sheetData>
  <mergeCells count="1">
    <mergeCell ref="A1:C1"/>
  </mergeCells>
  <conditionalFormatting sqref="C4">
    <cfRule type="expression" dxfId="1" priority="30">
      <formula>#REF!&gt;0</formula>
    </cfRule>
  </conditionalFormatting>
  <conditionalFormatting sqref="C5:C13">
    <cfRule type="expression" dxfId="0" priority="1">
      <formula>#REF!&gt;0</formula>
    </cfRule>
  </conditionalFormatting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FF0000"/>
    <pageSetUpPr fitToPage="1"/>
  </sheetPr>
  <dimension ref="A1:O38"/>
  <sheetViews>
    <sheetView tabSelected="1" zoomScaleNormal="100" zoomScaleSheetLayoutView="100" workbookViewId="0">
      <selection activeCell="M14" sqref="M14"/>
    </sheetView>
  </sheetViews>
  <sheetFormatPr defaultColWidth="9.140625" defaultRowHeight="15" x14ac:dyDescent="0.25"/>
  <cols>
    <col min="1" max="1" width="44" customWidth="1"/>
    <col min="2" max="2" width="45.28515625" customWidth="1"/>
    <col min="3" max="3" width="18.5703125" customWidth="1"/>
    <col min="4" max="4" width="2.7109375" customWidth="1"/>
    <col min="5" max="5" width="23.28515625" customWidth="1"/>
    <col min="6" max="6" width="14.28515625" customWidth="1"/>
    <col min="7" max="8" width="11.7109375" bestFit="1" customWidth="1"/>
    <col min="12" max="12" width="23.5703125" bestFit="1" customWidth="1"/>
    <col min="13" max="15" width="11.7109375" bestFit="1" customWidth="1"/>
  </cols>
  <sheetData>
    <row r="1" spans="1:15" x14ac:dyDescent="0.25">
      <c r="A1" s="43" t="s">
        <v>14</v>
      </c>
      <c r="B1" s="24" t="s">
        <v>2</v>
      </c>
      <c r="E1" s="6"/>
    </row>
    <row r="2" spans="1:15" x14ac:dyDescent="0.25">
      <c r="A2" s="25" t="s">
        <v>4</v>
      </c>
      <c r="B2" s="25"/>
      <c r="E2" s="6"/>
    </row>
    <row r="3" spans="1:15" x14ac:dyDescent="0.25">
      <c r="A3" s="44" t="s">
        <v>8</v>
      </c>
      <c r="B3" s="26"/>
      <c r="C3" s="27"/>
    </row>
    <row r="4" spans="1:15" x14ac:dyDescent="0.25">
      <c r="A4" s="28" t="s">
        <v>17</v>
      </c>
      <c r="B4" s="29"/>
      <c r="C4" s="30"/>
    </row>
    <row r="5" spans="1:15" ht="14.45" customHeight="1" x14ac:dyDescent="0.25">
      <c r="A5" s="31" t="s">
        <v>127</v>
      </c>
      <c r="B5" s="32">
        <f ca="1">SUMIF('Per locatie'!B:P,A5,'Per locatie'!P:P)</f>
        <v>0</v>
      </c>
      <c r="C5" s="33"/>
      <c r="M5" s="3"/>
      <c r="N5" s="3"/>
      <c r="O5" s="3"/>
    </row>
    <row r="6" spans="1:15" x14ac:dyDescent="0.25">
      <c r="A6" s="31" t="s">
        <v>141</v>
      </c>
      <c r="B6" s="32">
        <f ca="1">SUMIF('Per locatie'!B:P,A6,'Per locatie'!P:P)</f>
        <v>0</v>
      </c>
      <c r="C6" s="33"/>
    </row>
    <row r="7" spans="1:15" x14ac:dyDescent="0.25">
      <c r="A7" s="31" t="s">
        <v>139</v>
      </c>
      <c r="B7" s="32">
        <f ca="1">SUMIF('Per locatie'!B:P,A7,'Per locatie'!P:P)</f>
        <v>0</v>
      </c>
      <c r="C7" s="33"/>
    </row>
    <row r="8" spans="1:15" x14ac:dyDescent="0.25">
      <c r="A8" s="31" t="s">
        <v>138</v>
      </c>
      <c r="B8" s="32">
        <f ca="1">SUMIF('Per locatie'!B:P,A8,'Per locatie'!P:P)</f>
        <v>0</v>
      </c>
      <c r="C8" s="33"/>
    </row>
    <row r="9" spans="1:15" x14ac:dyDescent="0.25">
      <c r="A9" s="31" t="s">
        <v>140</v>
      </c>
      <c r="B9" s="32">
        <f ca="1">SUMIF('Per locatie'!B:P,A9,'Per locatie'!P:P)</f>
        <v>0</v>
      </c>
      <c r="C9" s="33"/>
    </row>
    <row r="10" spans="1:15" x14ac:dyDescent="0.25">
      <c r="A10" s="31" t="s">
        <v>142</v>
      </c>
      <c r="B10" s="32">
        <f ca="1">SUMIF('Per locatie'!B:P,A10,'Per locatie'!P:P)</f>
        <v>0</v>
      </c>
      <c r="C10" s="33"/>
    </row>
    <row r="11" spans="1:15" x14ac:dyDescent="0.25">
      <c r="A11" s="31" t="s">
        <v>143</v>
      </c>
      <c r="B11" s="32">
        <f ca="1">SUMIF('Per locatie'!B:P,A11,'Per locatie'!P:P)</f>
        <v>0</v>
      </c>
      <c r="C11" s="33"/>
      <c r="F11" s="34"/>
    </row>
    <row r="12" spans="1:15" x14ac:dyDescent="0.25">
      <c r="A12" s="31" t="s">
        <v>144</v>
      </c>
      <c r="B12" s="32">
        <f ca="1">SUMIF('Per locatie'!B:P,A12,'Per locatie'!P:P)</f>
        <v>0</v>
      </c>
      <c r="C12" s="33"/>
      <c r="F12" s="34"/>
    </row>
    <row r="13" spans="1:15" x14ac:dyDescent="0.25">
      <c r="A13" s="31" t="s">
        <v>146</v>
      </c>
      <c r="B13" s="32">
        <f ca="1">SUMIF('Per locatie'!B:P,A13,'Per locatie'!P:P)</f>
        <v>0</v>
      </c>
      <c r="C13" s="33"/>
      <c r="F13" s="34"/>
    </row>
    <row r="14" spans="1:15" x14ac:dyDescent="0.25">
      <c r="A14" s="31" t="s">
        <v>147</v>
      </c>
      <c r="B14" s="32">
        <f ca="1">SUMIF('Per locatie'!B:P,A14,'Per locatie'!P:P)</f>
        <v>0</v>
      </c>
      <c r="C14" s="33"/>
      <c r="F14" s="34"/>
    </row>
    <row r="15" spans="1:15" x14ac:dyDescent="0.25">
      <c r="A15" s="31" t="s">
        <v>145</v>
      </c>
      <c r="B15" s="32">
        <f ca="1">SUMIF('Per locatie'!B:P,A15,'Per locatie'!P:P)</f>
        <v>0</v>
      </c>
      <c r="C15" s="33"/>
      <c r="F15" s="34"/>
    </row>
    <row r="16" spans="1:15" x14ac:dyDescent="0.25">
      <c r="A16" s="24" t="s">
        <v>15</v>
      </c>
      <c r="B16" s="74">
        <v>0</v>
      </c>
      <c r="C16" s="33"/>
      <c r="F16" s="34"/>
    </row>
    <row r="17" spans="1:10" x14ac:dyDescent="0.25">
      <c r="A17" s="86" t="s">
        <v>5</v>
      </c>
      <c r="B17" s="87"/>
      <c r="C17" s="33"/>
      <c r="F17" s="34"/>
    </row>
    <row r="18" spans="1:10" x14ac:dyDescent="0.25">
      <c r="A18" s="84" t="s">
        <v>152</v>
      </c>
      <c r="B18" s="85"/>
      <c r="C18" s="33"/>
      <c r="F18" s="34"/>
    </row>
    <row r="19" spans="1:10" x14ac:dyDescent="0.25">
      <c r="A19" s="84" t="s">
        <v>153</v>
      </c>
      <c r="B19" s="85"/>
      <c r="C19" s="33"/>
      <c r="F19" s="34"/>
    </row>
    <row r="20" spans="1:10" x14ac:dyDescent="0.25">
      <c r="A20" s="84" t="s">
        <v>151</v>
      </c>
      <c r="B20" s="85"/>
      <c r="C20" s="33"/>
      <c r="F20" s="34"/>
    </row>
    <row r="21" spans="1:10" x14ac:dyDescent="0.25">
      <c r="A21" s="84" t="s">
        <v>154</v>
      </c>
      <c r="B21" s="85"/>
      <c r="C21" s="33"/>
      <c r="F21" s="34"/>
    </row>
    <row r="22" spans="1:10" x14ac:dyDescent="0.25">
      <c r="A22" s="84"/>
      <c r="B22" s="85"/>
      <c r="C22" s="33"/>
      <c r="F22" s="34"/>
    </row>
    <row r="23" spans="1:10" x14ac:dyDescent="0.25">
      <c r="A23" s="84"/>
      <c r="B23" s="85"/>
      <c r="C23" s="33"/>
      <c r="F23" s="34"/>
    </row>
    <row r="24" spans="1:10" x14ac:dyDescent="0.25">
      <c r="A24" s="84"/>
      <c r="B24" s="85"/>
      <c r="C24" s="33"/>
      <c r="F24" s="34"/>
    </row>
    <row r="25" spans="1:10" x14ac:dyDescent="0.25">
      <c r="A25" s="84"/>
      <c r="B25" s="85"/>
      <c r="C25" s="33"/>
      <c r="F25" s="34"/>
    </row>
    <row r="26" spans="1:10" x14ac:dyDescent="0.25">
      <c r="A26" s="84"/>
      <c r="B26" s="85"/>
      <c r="C26" s="33"/>
      <c r="F26" s="34"/>
    </row>
    <row r="27" spans="1:10" x14ac:dyDescent="0.25">
      <c r="A27" s="35" t="s">
        <v>18</v>
      </c>
      <c r="B27" s="36">
        <f ca="1">SUM(B5:B16)</f>
        <v>0</v>
      </c>
      <c r="C27" s="46" t="s">
        <v>150</v>
      </c>
      <c r="F27" s="34"/>
    </row>
    <row r="28" spans="1:10" x14ac:dyDescent="0.25">
      <c r="A28" s="37"/>
      <c r="B28" s="38"/>
      <c r="C28" s="33"/>
      <c r="E28" t="s">
        <v>149</v>
      </c>
      <c r="F28" s="34"/>
    </row>
    <row r="29" spans="1:10" x14ac:dyDescent="0.25">
      <c r="A29" s="28" t="s">
        <v>25</v>
      </c>
      <c r="B29" s="29"/>
      <c r="C29" s="30"/>
      <c r="E29" s="48" t="s">
        <v>128</v>
      </c>
      <c r="F29" s="47"/>
      <c r="G29" s="47"/>
      <c r="H29" s="47"/>
      <c r="I29" s="47"/>
      <c r="J29" s="47"/>
    </row>
    <row r="30" spans="1:10" x14ac:dyDescent="0.25">
      <c r="A30" s="31" t="s">
        <v>26</v>
      </c>
      <c r="B30" s="39" t="e">
        <f>'Niet kernassortiment'!C15</f>
        <v>#DIV/0!</v>
      </c>
      <c r="C30" s="33"/>
      <c r="E30" s="49" t="s">
        <v>129</v>
      </c>
      <c r="F30" s="49" t="s">
        <v>130</v>
      </c>
      <c r="G30" s="49" t="s">
        <v>131</v>
      </c>
      <c r="H30" s="49" t="s">
        <v>132</v>
      </c>
    </row>
    <row r="31" spans="1:10" x14ac:dyDescent="0.25">
      <c r="A31" s="35" t="s">
        <v>9</v>
      </c>
      <c r="B31" s="40"/>
      <c r="C31" s="46" t="s">
        <v>19</v>
      </c>
      <c r="E31" s="49" t="s">
        <v>133</v>
      </c>
      <c r="F31" s="60">
        <v>0.15</v>
      </c>
      <c r="G31" s="60">
        <v>0.1</v>
      </c>
      <c r="H31" s="60">
        <v>0.4</v>
      </c>
      <c r="I31" s="52"/>
      <c r="J31" s="52"/>
    </row>
    <row r="32" spans="1:10" x14ac:dyDescent="0.25">
      <c r="A32" s="41"/>
      <c r="B32" s="38"/>
      <c r="E32" s="49" t="s">
        <v>134</v>
      </c>
      <c r="F32" s="60">
        <v>0.1</v>
      </c>
      <c r="G32" s="60">
        <v>0.1</v>
      </c>
      <c r="H32" s="60">
        <v>0.3</v>
      </c>
      <c r="I32" s="52"/>
      <c r="J32" s="52"/>
    </row>
    <row r="33" spans="1:10" x14ac:dyDescent="0.25">
      <c r="E33" s="49"/>
      <c r="F33" s="61">
        <f>(1-F32)/(1-F31)-1</f>
        <v>5.8823529411764719E-2</v>
      </c>
      <c r="G33" s="61">
        <f>(1-G32)/(1-G31)-1</f>
        <v>0</v>
      </c>
      <c r="H33" s="61">
        <f>(1-H32)/(1-H31)-1</f>
        <v>0.16666666666666674</v>
      </c>
      <c r="I33" s="51"/>
      <c r="J33" s="51"/>
    </row>
    <row r="34" spans="1:10" x14ac:dyDescent="0.25">
      <c r="E34" s="49" t="s">
        <v>135</v>
      </c>
      <c r="F34" s="49">
        <v>5</v>
      </c>
      <c r="G34" s="49">
        <v>5</v>
      </c>
      <c r="H34" s="49">
        <v>5</v>
      </c>
      <c r="I34" s="51"/>
      <c r="J34" s="51"/>
    </row>
    <row r="35" spans="1:10" x14ac:dyDescent="0.25">
      <c r="A35" s="42" t="s">
        <v>10</v>
      </c>
      <c r="B35" s="45"/>
      <c r="E35" s="75" t="s">
        <v>136</v>
      </c>
      <c r="F35" s="76">
        <f>+F34*(1-F33*2)</f>
        <v>4.4117647058823533</v>
      </c>
      <c r="G35" s="76">
        <f>+G34*(1-G33*2)</f>
        <v>5</v>
      </c>
      <c r="H35" s="77">
        <f>+H34*(1-H33*2)</f>
        <v>3.3333333333333326</v>
      </c>
      <c r="I35" s="78"/>
      <c r="J35" s="78"/>
    </row>
    <row r="36" spans="1:10" x14ac:dyDescent="0.25">
      <c r="A36" s="42" t="s">
        <v>11</v>
      </c>
      <c r="B36" s="45"/>
      <c r="I36" s="78"/>
      <c r="J36" s="78"/>
    </row>
    <row r="37" spans="1:10" ht="45.95" customHeight="1" x14ac:dyDescent="0.25">
      <c r="A37" s="42" t="s">
        <v>12</v>
      </c>
      <c r="B37" s="45"/>
      <c r="E37" s="49" t="s">
        <v>137</v>
      </c>
    </row>
    <row r="38" spans="1:10" x14ac:dyDescent="0.25">
      <c r="A38" s="42" t="s">
        <v>13</v>
      </c>
      <c r="B38" s="45"/>
      <c r="E38" s="49"/>
      <c r="F38" s="62"/>
      <c r="G38" s="62"/>
      <c r="H38" s="62"/>
    </row>
  </sheetData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ECBA0E-D289-4738-84D1-46540F4B7B2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3CC51-EFE1-400A-8822-1A7254832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Invulblad</vt:lpstr>
      <vt:lpstr>Per locatie</vt:lpstr>
      <vt:lpstr>Niet kernassortiment</vt:lpstr>
      <vt:lpstr>Totalisatie</vt:lpstr>
      <vt:lpstr>Totalisatie!Afdrukbereik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 Jan Pothof</dc:creator>
  <cp:lastModifiedBy>Marlijn Dijkhuis | Inkada Inkoop &amp; Advies</cp:lastModifiedBy>
  <cp:lastPrinted>2019-05-20T11:38:26Z</cp:lastPrinted>
  <dcterms:created xsi:type="dcterms:W3CDTF">2019-02-06T11:32:54Z</dcterms:created>
  <dcterms:modified xsi:type="dcterms:W3CDTF">2022-09-23T12:37:15Z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