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K:\Datagroepen\Inkoop\AANBESTEDINGEN\2022\203023 Lease personen- en bedrijfsvoertuigen en interne transportmiddelen\2-Aanbestedingsdocumenten\Bijlagen NVI\"/>
    </mc:Choice>
  </mc:AlternateContent>
  <xr:revisionPtr revIDLastSave="0" documentId="13_ncr:1_{3B259054-67B5-46D7-A378-6DDD03E4EDB0}" xr6:coauthVersionLast="47" xr6:coauthVersionMax="47" xr10:uidLastSave="{00000000-0000-0000-0000-000000000000}"/>
  <workbookProtection workbookAlgorithmName="SHA-512" workbookHashValue="28YLOUWv+CGr2spN+W/kojYs5tzptVjbbm3FNnH09Cik2gopJVskF1swqAjiF98YTpC4AR3hJGDXCny0p3wjVw==" workbookSaltValue="L+pe+INceyAQHfhcv2siDg==" workbookSpinCount="100000" lockStructure="1"/>
  <bookViews>
    <workbookView xWindow="-120" yWindow="-120" windowWidth="23280" windowHeight="12600" xr2:uid="{8D3FAD4B-D743-427A-87E6-B63AECB1BD44}"/>
  </bookViews>
  <sheets>
    <sheet name="Inschrijfformulier P1" sheetId="1" r:id="rId1"/>
    <sheet name="Specificatie personenvoertuigen" sheetId="2" r:id="rId2"/>
    <sheet name="Specificatie bedrijfsvoertuigen" sheetId="3" r:id="rId3"/>
  </sheets>
  <definedNames>
    <definedName name="_xlnm.Print_Area" localSheetId="0">'Inschrijfformulier P1'!$A$1:$G$42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 i="3" l="1"/>
  <c r="B14" i="2"/>
  <c r="I30" i="2"/>
  <c r="K16" i="3" l="1"/>
  <c r="G16" i="3"/>
  <c r="G17" i="3" s="1"/>
  <c r="F16" i="3"/>
  <c r="E16" i="3"/>
  <c r="E17" i="3" s="1"/>
  <c r="F17" i="3"/>
  <c r="B17" i="3"/>
  <c r="D14" i="2"/>
  <c r="C14" i="2"/>
  <c r="B15" i="2"/>
  <c r="B32" i="3" l="1"/>
  <c r="F24" i="1" s="1"/>
  <c r="G24" i="1" s="1"/>
  <c r="K19" i="3"/>
  <c r="J19" i="3"/>
  <c r="I19" i="3"/>
  <c r="H19" i="3"/>
  <c r="G19" i="3"/>
  <c r="F19" i="3"/>
  <c r="E19" i="3"/>
  <c r="D19" i="3"/>
  <c r="C19" i="3"/>
  <c r="B19" i="3"/>
  <c r="I18" i="2"/>
  <c r="H18" i="2"/>
  <c r="G18" i="2"/>
  <c r="F18" i="2"/>
  <c r="E18" i="2"/>
  <c r="D18" i="2"/>
  <c r="C18" i="2"/>
  <c r="B18" i="2"/>
  <c r="I17" i="2"/>
  <c r="H17" i="2"/>
  <c r="G17" i="2"/>
  <c r="F17" i="2"/>
  <c r="E17" i="2"/>
  <c r="D17" i="2"/>
  <c r="C17" i="2"/>
  <c r="B17" i="2"/>
  <c r="F19" i="1"/>
  <c r="G19" i="1" s="1"/>
  <c r="H30" i="2"/>
  <c r="F18" i="1" s="1"/>
  <c r="G18" i="1" s="1"/>
  <c r="G30" i="2"/>
  <c r="F17" i="1" s="1"/>
  <c r="G17" i="1" s="1"/>
  <c r="E30" i="2"/>
  <c r="F15" i="1" s="1"/>
  <c r="G15" i="1" s="1"/>
  <c r="F30" i="2"/>
  <c r="F16" i="1" s="1"/>
  <c r="G16" i="1" s="1"/>
  <c r="D30" i="2"/>
  <c r="F14" i="1" s="1"/>
  <c r="G14" i="1" s="1"/>
  <c r="C30" i="2"/>
  <c r="F13" i="1" s="1"/>
  <c r="G13" i="1" s="1"/>
  <c r="B30" i="2"/>
  <c r="F12" i="1" s="1"/>
  <c r="G12" i="1" s="1"/>
  <c r="C32" i="3"/>
  <c r="F26" i="1" s="1"/>
  <c r="G26" i="1" s="1"/>
  <c r="D32" i="3"/>
  <c r="F25" i="1" s="1"/>
  <c r="G25" i="1" s="1"/>
  <c r="E32" i="3"/>
  <c r="F29" i="1" s="1"/>
  <c r="G29" i="1" s="1"/>
  <c r="F32" i="3"/>
  <c r="F30" i="1" s="1"/>
  <c r="G30" i="1" s="1"/>
  <c r="G32" i="3"/>
  <c r="F31" i="1" s="1"/>
  <c r="G31" i="1" s="1"/>
  <c r="H32" i="3"/>
  <c r="F32" i="1" s="1"/>
  <c r="G32" i="1" s="1"/>
  <c r="I32" i="3"/>
  <c r="F33" i="1" s="1"/>
  <c r="G33" i="1" s="1"/>
  <c r="J32" i="3"/>
  <c r="F36" i="1" s="1"/>
  <c r="G36" i="1" s="1"/>
  <c r="K32" i="3"/>
  <c r="F39" i="1" s="1"/>
  <c r="G39" i="1" s="1"/>
  <c r="G40" i="1" l="1"/>
  <c r="C15" i="2" l="1"/>
  <c r="D15" i="2"/>
  <c r="E14" i="2"/>
  <c r="F14" i="2"/>
  <c r="G14" i="2"/>
  <c r="G15" i="2" s="1"/>
  <c r="H14" i="2"/>
  <c r="I14" i="2"/>
  <c r="E15" i="2"/>
  <c r="F15" i="2"/>
  <c r="I15" i="2"/>
  <c r="H15" i="2"/>
  <c r="C16" i="3"/>
  <c r="C17" i="3" s="1"/>
  <c r="D16" i="3"/>
  <c r="D17" i="3" s="1"/>
  <c r="H16" i="3" l="1"/>
  <c r="H17" i="3" s="1"/>
  <c r="I16" i="3"/>
  <c r="I17" i="3" s="1"/>
  <c r="J16" i="3"/>
  <c r="J17" i="3"/>
  <c r="K1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I29" authorId="0" shapeId="0" xr:uid="{446521F8-B554-42E9-9B2E-15EDDE8CE28C}">
      <text>
        <r>
          <rPr>
            <b/>
            <sz val="9"/>
            <color indexed="81"/>
            <rFont val="Tahoma"/>
            <family val="2"/>
          </rPr>
          <t>Weverling, Maarten:</t>
        </r>
        <r>
          <rPr>
            <sz val="9"/>
            <color indexed="81"/>
            <rFont val="Tahoma"/>
            <family val="2"/>
          </rPr>
          <t xml:space="preserve">
Het is aan de inschrijver om hier te kiezen voor een shortlease constructie of een huurconstructie. Indien u voor een huurconstructie kiest dient u de huurkosten exclusief btw aan te geven in cel I28. De overige cellen L18 t/m L27 laat u dan leeg).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A10" authorId="0" shapeId="0" xr:uid="{A8994C59-AB79-4A7B-9856-46140E770BD4}">
      <text>
        <r>
          <rPr>
            <b/>
            <sz val="9"/>
            <color indexed="81"/>
            <rFont val="Tahoma"/>
            <family val="2"/>
          </rPr>
          <t>Weverling, Maarten:</t>
        </r>
        <r>
          <rPr>
            <sz val="9"/>
            <color indexed="81"/>
            <rFont val="Tahoma"/>
            <family val="2"/>
          </rPr>
          <t xml:space="preserve">
Dit bedrag staat vast en mag niet aangepast worden. </t>
        </r>
      </text>
    </comment>
    <comment ref="A11" authorId="0" shapeId="0" xr:uid="{EF113ACA-7621-4A31-96CF-DCB974566460}">
      <text>
        <r>
          <rPr>
            <b/>
            <sz val="9"/>
            <color indexed="81"/>
            <rFont val="Tahoma"/>
            <family val="2"/>
          </rPr>
          <t>Weverling, Maarten:</t>
        </r>
        <r>
          <rPr>
            <sz val="9"/>
            <color indexed="81"/>
            <rFont val="Tahoma"/>
            <family val="2"/>
          </rPr>
          <t xml:space="preserve">
Indien van toepassing mag u deze regel gebruiken. Opties en accessoires tellen mee voor de BTW.</t>
        </r>
      </text>
    </comment>
    <comment ref="A12" authorId="0" shapeId="0" xr:uid="{FAC8D653-F960-4C28-BA20-0660E7D71CDE}">
      <text>
        <r>
          <rPr>
            <b/>
            <sz val="9"/>
            <color indexed="81"/>
            <rFont val="Tahoma"/>
            <family val="2"/>
          </rPr>
          <t>Weverling, Maarten:</t>
        </r>
        <r>
          <rPr>
            <sz val="9"/>
            <color indexed="81"/>
            <rFont val="Tahoma"/>
            <family val="2"/>
          </rPr>
          <t xml:space="preserve">
Dit bedrag staat vast en mag niet gewijzigd worden. Dit bedrag telt mee in de BTW.</t>
        </r>
      </text>
    </comment>
    <comment ref="A13" authorId="0" shapeId="0" xr:uid="{CE8E2B96-69EF-4F5E-9E93-40A0D0D34C13}">
      <text>
        <r>
          <rPr>
            <b/>
            <sz val="9"/>
            <color indexed="81"/>
            <rFont val="Tahoma"/>
            <family val="2"/>
          </rPr>
          <t>Weverling, Maarten:</t>
        </r>
        <r>
          <rPr>
            <sz val="9"/>
            <color indexed="81"/>
            <rFont val="Tahoma"/>
            <family val="2"/>
          </rPr>
          <t xml:space="preserve">
U dient hier het juiste BPM bedrag in te vullen. Opdrachtgever beschikt niet over alle relevante data.</t>
        </r>
      </text>
    </comment>
    <comment ref="A14" authorId="0" shapeId="0" xr:uid="{6B639825-8F83-47EF-9349-59ACD3CC2155}">
      <text>
        <r>
          <rPr>
            <b/>
            <sz val="9"/>
            <color indexed="81"/>
            <rFont val="Tahoma"/>
            <family val="2"/>
          </rPr>
          <t>Weverling, Maarten:</t>
        </r>
        <r>
          <rPr>
            <sz val="9"/>
            <color indexed="81"/>
            <rFont val="Tahoma"/>
            <family val="2"/>
          </rPr>
          <t xml:space="preserve">
Indien van toepassing mag u deze regel gebruiken. Afleverkosten tellen mee voor de BTW.</t>
        </r>
      </text>
    </comment>
    <comment ref="A15" authorId="0" shapeId="0" xr:uid="{F45D4874-8C1C-45A6-B18C-F4AECC2AF4C4}">
      <text>
        <r>
          <rPr>
            <b/>
            <sz val="9"/>
            <color indexed="81"/>
            <rFont val="Tahoma"/>
            <family val="2"/>
          </rPr>
          <t>Weverling, Maarten:</t>
        </r>
        <r>
          <rPr>
            <sz val="9"/>
            <color indexed="81"/>
            <rFont val="Tahoma"/>
            <family val="2"/>
          </rPr>
          <t xml:space="preserve">
Indien van toepassin mag u deze regel gebruiken. Leges tellen niet mee voor de BTW.</t>
        </r>
      </text>
    </comment>
  </commentList>
</comments>
</file>

<file path=xl/sharedStrings.xml><?xml version="1.0" encoding="utf-8"?>
<sst xmlns="http://schemas.openxmlformats.org/spreadsheetml/2006/main" count="245" uniqueCount="160">
  <si>
    <t xml:space="preserve">PERSONENVOERTUIGEN </t>
  </si>
  <si>
    <t>Omschrijving</t>
  </si>
  <si>
    <t>Looptijd in maanden</t>
  </si>
  <si>
    <t>Maandbedrag excl. BTW (per voertuig)</t>
  </si>
  <si>
    <t>Totaalbedrag looptijd</t>
  </si>
  <si>
    <t>BEDRIJFSVOERTUIGEN</t>
  </si>
  <si>
    <t>TOTAAL (excl.BTW)</t>
  </si>
  <si>
    <t>Bijlage 10. Inschrijfformulier perceel 1 Personen- en bedrijfsvoertuigen</t>
  </si>
  <si>
    <t>Nr.</t>
  </si>
  <si>
    <t>Catalogusprijs incl. BTW en BPM</t>
  </si>
  <si>
    <t>Aanbesteding Lease personen- en bedrijfsvoertuigen en interne transportmiddelen, perceel 1. personen- en bedrijfsvoertuigen, met kenmerk: 203023</t>
  </si>
  <si>
    <t>Profiel 1</t>
  </si>
  <si>
    <t>Profiel 2</t>
  </si>
  <si>
    <t>Profiel 3</t>
  </si>
  <si>
    <t>Merk</t>
  </si>
  <si>
    <t>Renault</t>
  </si>
  <si>
    <t>Model</t>
  </si>
  <si>
    <t>Uitvoering</t>
  </si>
  <si>
    <t>Transmissie</t>
  </si>
  <si>
    <t>Kleur</t>
  </si>
  <si>
    <t>Brandstofsoort</t>
  </si>
  <si>
    <t>Afschrijving</t>
  </si>
  <si>
    <t>Rente (€)</t>
  </si>
  <si>
    <t>Reparatie, onderhoud en banden (ROB)</t>
  </si>
  <si>
    <t>Totale leaseprijs excl. Brandstof</t>
  </si>
  <si>
    <t>Tarief meer/minder kilometers</t>
  </si>
  <si>
    <t>Specificatie personenvoertuigen</t>
  </si>
  <si>
    <t>Profiel 4</t>
  </si>
  <si>
    <t>Profiel 5</t>
  </si>
  <si>
    <t>Profiel 6</t>
  </si>
  <si>
    <t>Profiel 7</t>
  </si>
  <si>
    <t>Profiel 8</t>
  </si>
  <si>
    <t>Aantal kilometers per jaar</t>
  </si>
  <si>
    <t>Carrosserie</t>
  </si>
  <si>
    <t>profiel 9</t>
  </si>
  <si>
    <t>Specificatie bestelvoertuigen</t>
  </si>
  <si>
    <t xml:space="preserve">Bruto cataloguswaarde incl. BTW / BPM </t>
  </si>
  <si>
    <t>Netto cataloguswaarde excl. BTW /BPM</t>
  </si>
  <si>
    <t>VW Caddy 2.0 TDI 55 kwh, 4-deurs, kleur standaard wit, diesel, handgeschakeld.</t>
  </si>
  <si>
    <t>Jaarkilometrage per jaar</t>
  </si>
  <si>
    <t>Reanault Zoë Equilibre R110, 5-deurs, elektrisch, kleur standaard wit</t>
  </si>
  <si>
    <t>Kia Niro EV DynamicLine Elektromotor 150kW, kleu: steel grey</t>
  </si>
  <si>
    <t>Volkswagen ID.3 Pro Edition, Moon Stone Grey</t>
  </si>
  <si>
    <t>BMW 530E sedan luxury line , automaat, kleur: BMW Individual Alvitgrau</t>
  </si>
  <si>
    <t>profiel 1</t>
  </si>
  <si>
    <t>profiel 3</t>
  </si>
  <si>
    <t>profiel 4</t>
  </si>
  <si>
    <t>profiel 5</t>
  </si>
  <si>
    <t>profiel 6</t>
  </si>
  <si>
    <t>profiel 7</t>
  </si>
  <si>
    <t>profiel 8</t>
  </si>
  <si>
    <t>profiel 10</t>
  </si>
  <si>
    <t>Active Pack 1.2 Pure Tech 100</t>
  </si>
  <si>
    <t>Handgeschakeld</t>
  </si>
  <si>
    <t>Gris Platinum</t>
  </si>
  <si>
    <t>Benzine</t>
  </si>
  <si>
    <t xml:space="preserve">Restwaarde  </t>
  </si>
  <si>
    <t>BTW</t>
  </si>
  <si>
    <t>BPM</t>
  </si>
  <si>
    <t>Motorrijtuigenbelasting</t>
  </si>
  <si>
    <t>Schadeverzekering voor inzittenden</t>
  </si>
  <si>
    <t>Administratie en Fee</t>
  </si>
  <si>
    <t>All risk verzekering met een eigen risico van max. € 170 per schadegeval</t>
  </si>
  <si>
    <t xml:space="preserve">All weather banden </t>
  </si>
  <si>
    <t>Peugeot 208 Active pack 1.2 PureTech 100, handgeschakeld, kleur: Gris Platinum, benzine, inclusief brandstofpas.</t>
  </si>
  <si>
    <t>Reanault Zoë Iconic R135, 5-deurs, elektrisch, kleur blue violette, inclusief laadpas.</t>
  </si>
  <si>
    <t>Peugeot</t>
  </si>
  <si>
    <t>Overig kostencomponenten</t>
  </si>
  <si>
    <t>e-208</t>
  </si>
  <si>
    <t>Gris Artense</t>
  </si>
  <si>
    <t>100% elektrisch</t>
  </si>
  <si>
    <t>Niro EV</t>
  </si>
  <si>
    <t>Dynamicline elektro 150 KW</t>
  </si>
  <si>
    <t>GT EV 50 kW 136</t>
  </si>
  <si>
    <t xml:space="preserve">Automaat </t>
  </si>
  <si>
    <t>Steel Grey</t>
  </si>
  <si>
    <t>Kia</t>
  </si>
  <si>
    <t>Benzine / Hybride</t>
  </si>
  <si>
    <t>Automaat</t>
  </si>
  <si>
    <t>Standaard wit</t>
  </si>
  <si>
    <t>Reanault</t>
  </si>
  <si>
    <t>Equilibre R110, 5-deurs</t>
  </si>
  <si>
    <t>Zoë</t>
  </si>
  <si>
    <t>Iconic R135 5-deurs</t>
  </si>
  <si>
    <t>Blue Violette</t>
  </si>
  <si>
    <t>Overige kostencomponent</t>
  </si>
  <si>
    <t>Brandstofpas</t>
  </si>
  <si>
    <t>Moon Stone Grey</t>
  </si>
  <si>
    <t>ID.3</t>
  </si>
  <si>
    <t>Pro Edition</t>
  </si>
  <si>
    <t>Volkswagen</t>
  </si>
  <si>
    <t xml:space="preserve">Luxury line </t>
  </si>
  <si>
    <t>Individual Alvitgrau</t>
  </si>
  <si>
    <t>BMW</t>
  </si>
  <si>
    <t>530 e Sedan</t>
  </si>
  <si>
    <t>1.6 Gdi Plug-in Hybrid 
DCT6, Dynamicline</t>
  </si>
  <si>
    <t>Niro PHEV</t>
  </si>
  <si>
    <t>Kia Niro PHEV Dynamicline 1.6 GDi Plug in Hybrid DCT 6, kleur: standaard wit</t>
  </si>
  <si>
    <t>Mercedes Benz</t>
  </si>
  <si>
    <t xml:space="preserve">Chassis enkelvoudige cabine </t>
  </si>
  <si>
    <t>Diesel</t>
  </si>
  <si>
    <t>Sprinter 515 CDI 5,0t</t>
  </si>
  <si>
    <t xml:space="preserve">Mercedes Benz </t>
  </si>
  <si>
    <t>Chasis enkelvoudige cabine met vaste laadbak</t>
  </si>
  <si>
    <t>L2 RWD 150pk</t>
  </si>
  <si>
    <t>Sprinter 315 CDI 3,5t</t>
  </si>
  <si>
    <t>Gesloten bus</t>
  </si>
  <si>
    <t xml:space="preserve">Sprinter 315 CDI </t>
  </si>
  <si>
    <t>GB L1/H1 FWD 150 pk</t>
  </si>
  <si>
    <t>Mercedes Benz Sprinter 315 CDI GB L1/H1 FWD, gesloten bus, 150 pk, automaat 9G-TRONIC, kleur standaard wit</t>
  </si>
  <si>
    <t>VW</t>
  </si>
  <si>
    <t xml:space="preserve">Caddy Cargo  TDI 2.0 EU6 SCR 75pk </t>
  </si>
  <si>
    <t>Gesloten</t>
  </si>
  <si>
    <t>Achteruitrijdcamera (extra kosten voor zover niet in basisuitrusting)</t>
  </si>
  <si>
    <t xml:space="preserve">Ford </t>
  </si>
  <si>
    <t>Ford Transit 350, 130 pk L4H3 Trend DC RWD 4-deurs, handgeschakeld, kleur standaard wit, diesel</t>
  </si>
  <si>
    <t xml:space="preserve">L4H3 Trend DC RWD 4-deurs  </t>
  </si>
  <si>
    <t>Transit Van, 2.0 ECOBLUE 130 PK RWD</t>
  </si>
  <si>
    <t>Economy Business</t>
  </si>
  <si>
    <t>Elektrisch</t>
  </si>
  <si>
    <t xml:space="preserve">Fiat </t>
  </si>
  <si>
    <t>Advance</t>
  </si>
  <si>
    <t xml:space="preserve">Kangoo ZE E tech 22 kW </t>
  </si>
  <si>
    <t>Fiat E Ducato, gesloten bestelauto L2 H2 BEV 90, 47 kw, kleur standaard wit</t>
  </si>
  <si>
    <t>Renault Kangoo ZE E tech, 22 kw, Advance, kleur standaard wit</t>
  </si>
  <si>
    <t xml:space="preserve">Iveco </t>
  </si>
  <si>
    <t>Daily 35S18HA8 V</t>
  </si>
  <si>
    <t>Gesloten bus, 2 dichte openslaande deuren achterzijde</t>
  </si>
  <si>
    <t>Navigatie NL (extra kosten voor zover niet in basisuitrusting)</t>
  </si>
  <si>
    <t>Gesloten bus, met laadklep achterzijde</t>
  </si>
  <si>
    <t>Mercedes Benz Sprinter Functional 315 CDI chassis L2 RWD 3,5t 150 pk, met vaste laadbak, handgeschakeld, kleur standaard wit</t>
  </si>
  <si>
    <t>Mercedes Benz Sprinter 515 CDI chassis enkelvoudige cabine L2 RWD 5,0t 150 pk, met kipperbak en kraan, automaat, kleur standaard wit, diesel.</t>
  </si>
  <si>
    <t>Catalogusprijs excl. BTW en BPM</t>
  </si>
  <si>
    <t>Totaal</t>
  </si>
  <si>
    <t xml:space="preserve">Laadvloer met rolrails voor verschuiven cargo. Rails dient verzonken te zijn in de vloer. Vloer inclusief rolsysteem dient over de gehele laadruimte vlak te zijn. </t>
  </si>
  <si>
    <t>Laadklep achterzijde</t>
  </si>
  <si>
    <t>Toelichting:</t>
  </si>
  <si>
    <t>In de omschrijving staat het voertuig beschreven. Indien bepaalde aspecten niet gespecificeerd zijn dient u uit te gaan van de eisen in de mantel- en gerbuikersovereenkomst. Indien deze overeenkomsten geen uitsluitsel bieden dan dient u te kiezen voor de meest goedkope, vaak standaard, optie.</t>
  </si>
  <si>
    <t>Afschrijving (investering / looptijd)</t>
  </si>
  <si>
    <t>Rente</t>
  </si>
  <si>
    <t>Peugeot e-208 GT EV 50kWh 136, kleur: Gris Artense. All weather banden.</t>
  </si>
  <si>
    <t>Ford bestelauto 290 L2 H2 2.0 EcoBlue 105 pk FWD, kleur: standaard wit, Laadklep (let op eventuele noodzakelijke aanpassingen vering), all weather banden, achteruitrijdcamera, navigatiesysteem NL</t>
  </si>
  <si>
    <t>Iveco Daily 35S18HA8 V, automaat, kleur: standaard wit, 2 dichte openslaande deuren achterzijde, achteruitrijdcamera, navigatiesysteem NL, Vanloda(of functioneel gelijkwaardig) pallet laadsysteemvloer, all weather banden.</t>
  </si>
  <si>
    <t>VW Caddy Cargo Business TDI EU6 SCR 75pk, HACCP regulation EU Guideline 852/2004 concerning washable surfaces 
and food hygiene, Koeling laadruimte cf. HACCP, kleur standaard wit, diesel, handgeschakeld, all weather banden, achteruitrijdcamera en navigatiesysteem NL.</t>
  </si>
  <si>
    <t>= niet van toepassing</t>
  </si>
  <si>
    <t>Geïsoleerde laadruimte voorzien naadloze polyester bekleding. Koelmachine voor de koeling van de laadruimte. Inrichting moet voldoen aan de HACCP normen en richtlijnen.</t>
  </si>
  <si>
    <t>Caddy Cargo 2.0 TDI 55 kw 4-deurs</t>
  </si>
  <si>
    <t>Transit 290 L2 H2 2.0 EcoBlue 105 pk FWD</t>
  </si>
  <si>
    <t>Netto cataloguswaarde excl. BTW/BPM</t>
  </si>
  <si>
    <t xml:space="preserve">Opties en accessoires </t>
  </si>
  <si>
    <t>Modificaties (opbouw, laadbak, kipper, kraan, etc) excl. BTW</t>
  </si>
  <si>
    <t>E Ducato 4,25t L2 H2 BEV 90, 47 kw</t>
  </si>
  <si>
    <t>Kraan en kipperbak inclusief opbouw</t>
  </si>
  <si>
    <t>Totale leaseprijs</t>
  </si>
  <si>
    <t xml:space="preserve">HUURKOSTEN! </t>
  </si>
  <si>
    <t>Voor de bedrijfsvoertuigen is een catalogusprijs exclusief BTW en BPM voorgeschreven (kolom E). De catalogusprijs exclusief BTW en BPM vormt de basis voor het berekenen van de restwaarde en de afschrijvings-en rentecomponent van de leaseprijs. U dient ervan uit te gaan dat de opdrachtgever géén vrijstelling van BPM heeft.</t>
  </si>
  <si>
    <t xml:space="preserve">Voor de personenvoertuigen is een catalogusprijs inclusief BTW en BPM voorgeschreven (kolom E). Dit bedrag dient u te gebruiken voor het berekenen van de restwaarde en de afschrijvings- en rentecomponent van de leaseprijs. </t>
  </si>
  <si>
    <t>Leges</t>
  </si>
  <si>
    <t>Afleverkosten</t>
  </si>
  <si>
    <t>Door het invullen en ondertekenen van bijlage 6a. Verklaring omtrent inschrijving verklaard de inschrijver dat deze aanbieding rechtsgeldig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</si>
</sst>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
    <numFmt numFmtId="165" formatCode="&quot;€&quot;\ #,##0.00"/>
    <numFmt numFmtId="166" formatCode="_-&quot;€&quot;\ * #,##0.00_-;_-&quot;€&quot;\ * #,##0.00\-;_-&quot;€&quot;\ * &quot;-&quot;??_-;_-@_-"/>
  </numFmts>
  <fonts count="26" x14ac:knownFonts="1">
    <font>
      <sz val="11"/>
      <color theme="1"/>
      <name val="Calibri"/>
      <family val="2"/>
      <scheme val="minor"/>
    </font>
    <font>
      <sz val="11"/>
      <color theme="1"/>
      <name val="Calibri"/>
      <family val="2"/>
      <scheme val="minor"/>
    </font>
    <font>
      <sz val="11"/>
      <color theme="1"/>
      <name val="Corbel"/>
      <family val="2"/>
    </font>
    <font>
      <b/>
      <sz val="12"/>
      <color theme="1"/>
      <name val="Corbel"/>
      <family val="2"/>
    </font>
    <font>
      <sz val="12"/>
      <color theme="1"/>
      <name val="Corbel"/>
      <family val="2"/>
    </font>
    <font>
      <b/>
      <sz val="12"/>
      <color theme="0"/>
      <name val="Corbel"/>
      <family val="2"/>
    </font>
    <font>
      <sz val="12"/>
      <name val="Corbel"/>
      <family val="2"/>
    </font>
    <font>
      <sz val="8"/>
      <name val="Calibri"/>
      <family val="2"/>
      <scheme val="minor"/>
    </font>
    <font>
      <sz val="12"/>
      <color indexed="8"/>
      <name val="Corbel"/>
      <family val="2"/>
    </font>
    <font>
      <b/>
      <sz val="16"/>
      <color theme="1"/>
      <name val="Corbel"/>
      <family val="2"/>
    </font>
    <font>
      <b/>
      <sz val="14"/>
      <color theme="1"/>
      <name val="Corbel"/>
      <family val="2"/>
    </font>
    <font>
      <b/>
      <i/>
      <sz val="11"/>
      <color theme="1"/>
      <name val="Corbel"/>
      <family val="2"/>
    </font>
    <font>
      <sz val="11"/>
      <color theme="1"/>
      <name val="Arial"/>
      <family val="2"/>
    </font>
    <font>
      <sz val="10"/>
      <color theme="1"/>
      <name val="Verdana"/>
      <family val="2"/>
    </font>
    <font>
      <sz val="11"/>
      <color rgb="FF44546A"/>
      <name val="Arial"/>
      <family val="2"/>
    </font>
    <font>
      <sz val="11"/>
      <color rgb="FF4F81BD"/>
      <name val="Verdana"/>
      <family val="2"/>
    </font>
    <font>
      <i/>
      <sz val="14"/>
      <color rgb="FFFF0000"/>
      <name val="Corbel"/>
      <family val="2"/>
    </font>
    <font>
      <b/>
      <sz val="12"/>
      <color indexed="8"/>
      <name val="Corbel"/>
      <family val="2"/>
    </font>
    <font>
      <b/>
      <sz val="12"/>
      <name val="Corbel"/>
      <family val="2"/>
    </font>
    <font>
      <b/>
      <sz val="14"/>
      <color theme="0"/>
      <name val="Corbel"/>
      <family val="2"/>
    </font>
    <font>
      <sz val="14"/>
      <color theme="1"/>
      <name val="Calibri"/>
      <family val="2"/>
      <scheme val="minor"/>
    </font>
    <font>
      <b/>
      <sz val="12"/>
      <color rgb="FFFF0000"/>
      <name val="Corbel"/>
      <family val="2"/>
    </font>
    <font>
      <sz val="12"/>
      <color rgb="FFFF0000"/>
      <name val="Corbel"/>
      <family val="2"/>
    </font>
    <font>
      <i/>
      <sz val="14"/>
      <color theme="4" tint="-0.249977111117893"/>
      <name val="Corbel"/>
      <family val="2"/>
    </font>
    <font>
      <sz val="9"/>
      <color indexed="81"/>
      <name val="Tahoma"/>
      <family val="2"/>
    </font>
    <font>
      <b/>
      <sz val="9"/>
      <color indexed="81"/>
      <name val="Tahoma"/>
      <family val="2"/>
    </font>
  </fonts>
  <fills count="12">
    <fill>
      <patternFill patternType="none"/>
    </fill>
    <fill>
      <patternFill patternType="gray125"/>
    </fill>
    <fill>
      <patternFill patternType="solid">
        <fgColor theme="4"/>
        <bgColor indexed="64"/>
      </patternFill>
    </fill>
    <fill>
      <patternFill patternType="solid">
        <fgColor theme="9" tint="0.39997558519241921"/>
        <bgColor indexed="64"/>
      </patternFill>
    </fill>
    <fill>
      <patternFill patternType="solid">
        <fgColor indexed="9"/>
        <bgColor indexed="64"/>
      </patternFill>
    </fill>
    <fill>
      <patternFill patternType="solid">
        <fgColor rgb="FF00B05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66">
    <xf numFmtId="0" fontId="0" fillId="0" borderId="0" xfId="0"/>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xf numFmtId="0" fontId="4" fillId="2" borderId="4" xfId="0" applyFont="1" applyFill="1" applyBorder="1"/>
    <xf numFmtId="0" fontId="5" fillId="2" borderId="4" xfId="0" applyFont="1" applyFill="1" applyBorder="1" applyAlignment="1">
      <alignment horizontal="left" vertical="top" wrapText="1"/>
    </xf>
    <xf numFmtId="0" fontId="4" fillId="0" borderId="4" xfId="0" applyFont="1" applyBorder="1" applyAlignment="1">
      <alignment vertical="top" wrapText="1"/>
    </xf>
    <xf numFmtId="0" fontId="6" fillId="0" borderId="4" xfId="0" applyFont="1" applyBorder="1" applyAlignment="1">
      <alignment vertical="top" wrapText="1"/>
    </xf>
    <xf numFmtId="165" fontId="3" fillId="3" borderId="6" xfId="0" applyNumberFormat="1" applyFont="1" applyFill="1" applyBorder="1"/>
    <xf numFmtId="0" fontId="9" fillId="0" borderId="0" xfId="0" applyFont="1"/>
    <xf numFmtId="0" fontId="10" fillId="0" borderId="0" xfId="0" applyFont="1"/>
    <xf numFmtId="0" fontId="11" fillId="0" borderId="0" xfId="0" applyFont="1"/>
    <xf numFmtId="0" fontId="3" fillId="6" borderId="4" xfId="0" applyFont="1" applyFill="1" applyBorder="1"/>
    <xf numFmtId="0" fontId="3" fillId="6" borderId="1" xfId="0" applyFont="1" applyFill="1" applyBorder="1"/>
    <xf numFmtId="0" fontId="4" fillId="6" borderId="2" xfId="0" applyFont="1" applyFill="1" applyBorder="1" applyAlignment="1">
      <alignment horizontal="right"/>
    </xf>
    <xf numFmtId="0" fontId="4" fillId="6" borderId="2" xfId="0" applyFont="1" applyFill="1" applyBorder="1"/>
    <xf numFmtId="0" fontId="4" fillId="6" borderId="3" xfId="0" applyFont="1" applyFill="1" applyBorder="1"/>
    <xf numFmtId="0" fontId="3" fillId="5" borderId="4" xfId="0" applyFont="1" applyFill="1" applyBorder="1"/>
    <xf numFmtId="0" fontId="3" fillId="5" borderId="1" xfId="0" applyFont="1" applyFill="1" applyBorder="1"/>
    <xf numFmtId="0" fontId="4" fillId="5" borderId="2" xfId="0" applyFont="1" applyFill="1" applyBorder="1" applyAlignment="1">
      <alignment horizontal="right"/>
    </xf>
    <xf numFmtId="0" fontId="4" fillId="5" borderId="2" xfId="0" applyFont="1" applyFill="1" applyBorder="1"/>
    <xf numFmtId="0" fontId="4" fillId="5" borderId="3" xfId="0" applyFont="1" applyFill="1" applyBorder="1"/>
    <xf numFmtId="0" fontId="12" fillId="0" borderId="0" xfId="0" applyFont="1" applyAlignment="1">
      <alignment horizontal="left" vertical="center" indent="1"/>
    </xf>
    <xf numFmtId="0" fontId="12" fillId="0" borderId="0" xfId="0" applyFont="1" applyAlignment="1">
      <alignment horizontal="left" vertical="center" indent="5"/>
    </xf>
    <xf numFmtId="0" fontId="4" fillId="0" borderId="4" xfId="0" applyFont="1" applyBorder="1" applyAlignment="1">
      <alignment horizontal="right" vertical="top"/>
    </xf>
    <xf numFmtId="3" fontId="4" fillId="0" borderId="4" xfId="0" applyNumberFormat="1" applyFont="1" applyBorder="1" applyAlignment="1">
      <alignment horizontal="right" vertical="top"/>
    </xf>
    <xf numFmtId="164" fontId="4" fillId="0" borderId="4" xfId="0" applyNumberFormat="1" applyFont="1" applyBorder="1" applyAlignment="1">
      <alignment vertical="top"/>
    </xf>
    <xf numFmtId="165" fontId="4" fillId="0" borderId="4" xfId="0" applyNumberFormat="1" applyFont="1" applyBorder="1" applyAlignment="1">
      <alignment vertical="top"/>
    </xf>
    <xf numFmtId="0" fontId="6" fillId="0" borderId="4" xfId="0" applyFont="1" applyBorder="1" applyAlignment="1">
      <alignment horizontal="right" vertical="top"/>
    </xf>
    <xf numFmtId="165" fontId="6" fillId="0" borderId="4" xfId="0" applyNumberFormat="1" applyFont="1" applyBorder="1" applyAlignment="1">
      <alignment vertical="top"/>
    </xf>
    <xf numFmtId="3" fontId="6" fillId="0" borderId="4" xfId="0" applyNumberFormat="1" applyFont="1" applyBorder="1" applyAlignment="1">
      <alignment horizontal="right" vertical="top"/>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horizontal="left" vertical="center" indent="4"/>
    </xf>
    <xf numFmtId="44" fontId="8" fillId="7" borderId="31" xfId="1" applyFont="1" applyFill="1" applyBorder="1"/>
    <xf numFmtId="0" fontId="8" fillId="0" borderId="4" xfId="0" applyFont="1" applyBorder="1" applyAlignment="1">
      <alignment horizontal="center" vertical="top"/>
    </xf>
    <xf numFmtId="0" fontId="6" fillId="0" borderId="4" xfId="0" applyFont="1" applyBorder="1" applyAlignment="1">
      <alignment horizontal="center" vertical="top" wrapText="1"/>
    </xf>
    <xf numFmtId="0" fontId="6" fillId="4" borderId="4" xfId="0" applyFont="1" applyFill="1" applyBorder="1" applyAlignment="1">
      <alignment horizontal="center" vertical="top" wrapText="1"/>
    </xf>
    <xf numFmtId="0" fontId="8" fillId="0" borderId="11" xfId="0" applyFont="1" applyBorder="1" applyAlignment="1">
      <alignment horizontal="center" vertical="top"/>
    </xf>
    <xf numFmtId="0" fontId="8" fillId="0" borderId="16" xfId="0" applyFont="1" applyBorder="1" applyAlignment="1">
      <alignment horizontal="center" vertical="top"/>
    </xf>
    <xf numFmtId="0" fontId="4" fillId="0" borderId="4" xfId="0" applyFont="1" applyBorder="1" applyAlignment="1">
      <alignment horizontal="center" vertical="top" wrapText="1"/>
    </xf>
    <xf numFmtId="0" fontId="4" fillId="0" borderId="4" xfId="0" applyFont="1" applyBorder="1" applyAlignment="1">
      <alignment horizontal="center" vertical="top"/>
    </xf>
    <xf numFmtId="0" fontId="4" fillId="0" borderId="9" xfId="0" applyFont="1" applyBorder="1" applyAlignment="1">
      <alignment horizontal="center" vertical="top"/>
    </xf>
    <xf numFmtId="0" fontId="17" fillId="5" borderId="13" xfId="0" applyFont="1" applyFill="1" applyBorder="1" applyAlignment="1">
      <alignment horizontal="center" vertical="center"/>
    </xf>
    <xf numFmtId="0" fontId="17" fillId="5" borderId="14" xfId="0" applyFont="1" applyFill="1" applyBorder="1" applyAlignment="1">
      <alignment horizontal="center" vertical="center"/>
    </xf>
    <xf numFmtId="0" fontId="4" fillId="0" borderId="0" xfId="0" applyFont="1" applyAlignment="1">
      <alignment vertical="top" wrapText="1"/>
    </xf>
    <xf numFmtId="0" fontId="0" fillId="0" borderId="0" xfId="0" applyAlignment="1">
      <alignment vertical="top" wrapText="1"/>
    </xf>
    <xf numFmtId="0" fontId="4" fillId="0" borderId="8" xfId="0" applyFont="1" applyBorder="1" applyAlignment="1">
      <alignment vertical="top" wrapText="1"/>
    </xf>
    <xf numFmtId="0" fontId="8" fillId="0" borderId="4" xfId="0" applyFont="1" applyBorder="1" applyAlignment="1">
      <alignment horizontal="center"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8" fillId="0" borderId="16" xfId="0" applyFont="1" applyBorder="1" applyAlignment="1">
      <alignment horizontal="center" vertical="top" wrapText="1"/>
    </xf>
    <xf numFmtId="0" fontId="4" fillId="0" borderId="16" xfId="0" applyFont="1" applyBorder="1" applyAlignment="1">
      <alignment vertical="top" wrapText="1"/>
    </xf>
    <xf numFmtId="0" fontId="4" fillId="0" borderId="17" xfId="0" applyFont="1" applyBorder="1" applyAlignment="1">
      <alignment vertical="top" wrapText="1"/>
    </xf>
    <xf numFmtId="0" fontId="4" fillId="0" borderId="12" xfId="0" applyFont="1" applyBorder="1" applyAlignment="1">
      <alignment vertical="top" wrapText="1"/>
    </xf>
    <xf numFmtId="0" fontId="4" fillId="0" borderId="15" xfId="0" applyFont="1" applyBorder="1" applyAlignment="1">
      <alignment vertical="top" wrapText="1"/>
    </xf>
    <xf numFmtId="0" fontId="2" fillId="0" borderId="0" xfId="0" applyFont="1" applyAlignment="1">
      <alignment vertical="top" wrapText="1"/>
    </xf>
    <xf numFmtId="0" fontId="3" fillId="7" borderId="30" xfId="0" applyFont="1" applyFill="1" applyBorder="1" applyAlignment="1">
      <alignment vertical="top" wrapText="1"/>
    </xf>
    <xf numFmtId="44" fontId="8" fillId="7" borderId="31" xfId="1" applyFont="1" applyFill="1" applyBorder="1" applyAlignment="1">
      <alignment vertical="top" wrapText="1"/>
    </xf>
    <xf numFmtId="0" fontId="4" fillId="0" borderId="28" xfId="0" applyFont="1" applyBorder="1" applyAlignment="1">
      <alignment vertical="top" wrapText="1"/>
    </xf>
    <xf numFmtId="44" fontId="8" fillId="0" borderId="0" xfId="1" applyFont="1" applyBorder="1" applyAlignment="1">
      <alignment vertical="top" wrapText="1"/>
    </xf>
    <xf numFmtId="0" fontId="8" fillId="0" borderId="9" xfId="0" applyFont="1" applyBorder="1" applyAlignment="1">
      <alignment horizontal="center" vertical="top" wrapText="1"/>
    </xf>
    <xf numFmtId="0" fontId="4" fillId="0" borderId="9" xfId="0" applyFont="1" applyBorder="1" applyAlignment="1">
      <alignment horizontal="center" vertical="top" wrapText="1"/>
    </xf>
    <xf numFmtId="44" fontId="8" fillId="8" borderId="4" xfId="1" applyFont="1" applyFill="1" applyBorder="1" applyAlignment="1">
      <alignment vertical="top" wrapText="1"/>
    </xf>
    <xf numFmtId="44" fontId="8" fillId="7" borderId="32" xfId="1" applyFont="1" applyFill="1" applyBorder="1" applyAlignment="1">
      <alignment vertical="top" wrapText="1"/>
    </xf>
    <xf numFmtId="164" fontId="3" fillId="0" borderId="4" xfId="0" applyNumberFormat="1" applyFont="1" applyBorder="1" applyAlignment="1">
      <alignment vertical="top"/>
    </xf>
    <xf numFmtId="0" fontId="3" fillId="0" borderId="4" xfId="0" applyFont="1" applyBorder="1" applyAlignment="1">
      <alignment vertical="top" wrapText="1"/>
    </xf>
    <xf numFmtId="0" fontId="16" fillId="0" borderId="0" xfId="0" applyFont="1" applyAlignment="1">
      <alignment horizontal="left" vertical="top" wrapText="1"/>
    </xf>
    <xf numFmtId="0" fontId="18" fillId="0" borderId="4" xfId="0" applyFont="1" applyBorder="1" applyAlignment="1">
      <alignment vertical="top" wrapText="1"/>
    </xf>
    <xf numFmtId="44" fontId="8" fillId="8" borderId="4" xfId="1" applyFont="1" applyFill="1" applyBorder="1"/>
    <xf numFmtId="44" fontId="8" fillId="8" borderId="9" xfId="1" applyFont="1" applyFill="1" applyBorder="1"/>
    <xf numFmtId="0" fontId="4" fillId="9" borderId="12" xfId="0" applyFont="1" applyFill="1" applyBorder="1" applyAlignment="1">
      <alignment vertical="top" wrapText="1"/>
    </xf>
    <xf numFmtId="0" fontId="8" fillId="9" borderId="13" xfId="0" applyFont="1" applyFill="1" applyBorder="1" applyAlignment="1">
      <alignment horizontal="center"/>
    </xf>
    <xf numFmtId="0" fontId="8" fillId="9" borderId="14" xfId="0" applyFont="1" applyFill="1" applyBorder="1" applyAlignment="1">
      <alignment horizontal="center"/>
    </xf>
    <xf numFmtId="3" fontId="4" fillId="9" borderId="8" xfId="0" applyNumberFormat="1" applyFont="1" applyFill="1" applyBorder="1" applyAlignment="1">
      <alignment vertical="top" wrapText="1"/>
    </xf>
    <xf numFmtId="3" fontId="8" fillId="9" borderId="16" xfId="0" applyNumberFormat="1" applyFont="1" applyFill="1" applyBorder="1" applyAlignment="1">
      <alignment horizontal="center"/>
    </xf>
    <xf numFmtId="3" fontId="8" fillId="9" borderId="17" xfId="0" applyNumberFormat="1" applyFont="1" applyFill="1" applyBorder="1" applyAlignment="1">
      <alignment horizontal="center"/>
    </xf>
    <xf numFmtId="0" fontId="4" fillId="5" borderId="12" xfId="0" applyFont="1" applyFill="1" applyBorder="1"/>
    <xf numFmtId="0" fontId="4" fillId="6" borderId="8" xfId="0" applyFont="1" applyFill="1" applyBorder="1" applyAlignment="1">
      <alignment vertical="top" wrapText="1"/>
    </xf>
    <xf numFmtId="0" fontId="17" fillId="6" borderId="4" xfId="0" applyFont="1" applyFill="1" applyBorder="1" applyAlignment="1">
      <alignment horizontal="center" vertical="top" wrapText="1"/>
    </xf>
    <xf numFmtId="0" fontId="17" fillId="6" borderId="9" xfId="0" applyFont="1" applyFill="1" applyBorder="1" applyAlignment="1">
      <alignment horizontal="center" vertical="top" wrapText="1"/>
    </xf>
    <xf numFmtId="0" fontId="8" fillId="9" borderId="13" xfId="0" applyFont="1" applyFill="1" applyBorder="1" applyAlignment="1">
      <alignment horizontal="center" vertical="top" wrapText="1"/>
    </xf>
    <xf numFmtId="0" fontId="8" fillId="9" borderId="14" xfId="0" applyFont="1" applyFill="1" applyBorder="1" applyAlignment="1">
      <alignment horizontal="center" vertical="top" wrapText="1"/>
    </xf>
    <xf numFmtId="3" fontId="4" fillId="9" borderId="15" xfId="0" applyNumberFormat="1" applyFont="1" applyFill="1" applyBorder="1" applyAlignment="1">
      <alignment vertical="top" wrapText="1"/>
    </xf>
    <xf numFmtId="3" fontId="8" fillId="9" borderId="16" xfId="0" applyNumberFormat="1" applyFont="1" applyFill="1" applyBorder="1" applyAlignment="1">
      <alignment horizontal="center" vertical="top" wrapText="1"/>
    </xf>
    <xf numFmtId="3" fontId="8" fillId="9" borderId="17" xfId="0" applyNumberFormat="1" applyFont="1" applyFill="1" applyBorder="1" applyAlignment="1">
      <alignment horizontal="center" vertical="top" wrapText="1"/>
    </xf>
    <xf numFmtId="0" fontId="20" fillId="0" borderId="0" xfId="0" applyFont="1" applyAlignment="1">
      <alignment vertical="top" wrapText="1"/>
    </xf>
    <xf numFmtId="44" fontId="8" fillId="8" borderId="0" xfId="1" applyFont="1" applyFill="1" applyBorder="1" applyAlignment="1">
      <alignment vertical="top" wrapText="1"/>
    </xf>
    <xf numFmtId="49" fontId="8" fillId="0" borderId="0" xfId="1" applyNumberFormat="1" applyFont="1" applyBorder="1" applyAlignment="1">
      <alignment vertical="top"/>
    </xf>
    <xf numFmtId="0" fontId="4" fillId="0" borderId="4" xfId="0" applyFont="1" applyBorder="1" applyAlignment="1">
      <alignment horizontal="left" vertical="top" wrapText="1" indent="1"/>
    </xf>
    <xf numFmtId="0" fontId="6" fillId="0" borderId="4" xfId="0" applyFont="1" applyBorder="1" applyAlignment="1">
      <alignment horizontal="left" vertical="top" wrapText="1" indent="1"/>
    </xf>
    <xf numFmtId="44" fontId="8" fillId="0" borderId="13" xfId="1" applyFont="1" applyBorder="1" applyProtection="1">
      <protection locked="0"/>
    </xf>
    <xf numFmtId="44" fontId="8" fillId="0" borderId="4" xfId="1" applyFont="1" applyBorder="1" applyProtection="1">
      <protection locked="0"/>
    </xf>
    <xf numFmtId="44" fontId="8" fillId="0" borderId="4" xfId="1" applyFont="1" applyBorder="1" applyAlignment="1" applyProtection="1">
      <alignment vertical="top"/>
      <protection locked="0"/>
    </xf>
    <xf numFmtId="44" fontId="8" fillId="0" borderId="4" xfId="1" applyFont="1" applyFill="1" applyBorder="1" applyProtection="1">
      <protection locked="0"/>
    </xf>
    <xf numFmtId="44" fontId="8" fillId="0" borderId="29" xfId="1" applyFont="1" applyBorder="1" applyProtection="1">
      <protection locked="0"/>
    </xf>
    <xf numFmtId="44" fontId="8" fillId="0" borderId="14" xfId="1" applyFont="1" applyBorder="1" applyProtection="1">
      <protection locked="0"/>
    </xf>
    <xf numFmtId="44" fontId="8" fillId="0" borderId="9" xfId="1" applyFont="1" applyBorder="1" applyProtection="1">
      <protection locked="0"/>
    </xf>
    <xf numFmtId="44" fontId="8" fillId="0" borderId="9" xfId="1" applyFont="1" applyBorder="1" applyAlignment="1" applyProtection="1">
      <alignment vertical="top"/>
      <protection locked="0"/>
    </xf>
    <xf numFmtId="44" fontId="8" fillId="0" borderId="27" xfId="1" applyFont="1" applyFill="1" applyBorder="1" applyProtection="1">
      <protection locked="0"/>
    </xf>
    <xf numFmtId="44" fontId="8" fillId="0" borderId="27" xfId="1" applyFont="1" applyBorder="1" applyProtection="1">
      <protection locked="0"/>
    </xf>
    <xf numFmtId="44" fontId="8" fillId="0" borderId="13" xfId="1" applyFont="1" applyBorder="1" applyAlignment="1" applyProtection="1">
      <alignment vertical="top" wrapText="1"/>
      <protection locked="0"/>
    </xf>
    <xf numFmtId="44" fontId="8" fillId="0" borderId="4" xfId="1" applyFont="1" applyBorder="1" applyAlignment="1" applyProtection="1">
      <alignment vertical="top" wrapText="1"/>
      <protection locked="0"/>
    </xf>
    <xf numFmtId="44" fontId="8" fillId="0" borderId="16" xfId="1" applyFont="1" applyBorder="1" applyAlignment="1" applyProtection="1">
      <alignment vertical="top" wrapText="1"/>
      <protection locked="0"/>
    </xf>
    <xf numFmtId="44" fontId="8" fillId="0" borderId="14" xfId="1" applyFont="1" applyBorder="1" applyAlignment="1" applyProtection="1">
      <alignment vertical="top" wrapText="1"/>
      <protection locked="0"/>
    </xf>
    <xf numFmtId="44" fontId="8" fillId="0" borderId="9" xfId="1" applyFont="1" applyBorder="1" applyAlignment="1" applyProtection="1">
      <alignment vertical="top" wrapText="1"/>
      <protection locked="0"/>
    </xf>
    <xf numFmtId="44" fontId="8" fillId="0" borderId="4" xfId="1" applyFont="1" applyFill="1" applyBorder="1" applyAlignment="1" applyProtection="1">
      <alignment vertical="top" wrapText="1"/>
      <protection locked="0"/>
    </xf>
    <xf numFmtId="44" fontId="8" fillId="0" borderId="17" xfId="1" applyFont="1" applyBorder="1" applyAlignment="1" applyProtection="1">
      <alignment vertical="top" wrapText="1"/>
      <protection locked="0"/>
    </xf>
    <xf numFmtId="0" fontId="3" fillId="10" borderId="12" xfId="0" applyFont="1" applyFill="1" applyBorder="1" applyAlignment="1">
      <alignment vertical="top" wrapText="1"/>
    </xf>
    <xf numFmtId="166" fontId="17" fillId="10" borderId="24" xfId="0" applyNumberFormat="1" applyFont="1" applyFill="1" applyBorder="1"/>
    <xf numFmtId="166" fontId="17" fillId="10" borderId="25" xfId="0" applyNumberFormat="1" applyFont="1" applyFill="1" applyBorder="1"/>
    <xf numFmtId="0" fontId="3" fillId="11" borderId="12" xfId="0" applyFont="1" applyFill="1" applyBorder="1" applyAlignment="1">
      <alignment vertical="top" wrapText="1"/>
    </xf>
    <xf numFmtId="0" fontId="4" fillId="10" borderId="18" xfId="0" applyFont="1" applyFill="1" applyBorder="1" applyAlignment="1">
      <alignment vertical="top" wrapText="1"/>
    </xf>
    <xf numFmtId="166" fontId="8" fillId="10" borderId="4" xfId="0" applyNumberFormat="1" applyFont="1" applyFill="1" applyBorder="1"/>
    <xf numFmtId="166" fontId="8" fillId="10" borderId="9" xfId="0" applyNumberFormat="1" applyFont="1" applyFill="1" applyBorder="1"/>
    <xf numFmtId="166" fontId="8" fillId="10" borderId="20" xfId="0" applyNumberFormat="1" applyFont="1" applyFill="1" applyBorder="1"/>
    <xf numFmtId="166" fontId="17" fillId="11" borderId="4" xfId="0" applyNumberFormat="1" applyFont="1" applyFill="1" applyBorder="1"/>
    <xf numFmtId="166" fontId="17" fillId="11" borderId="9" xfId="0" applyNumberFormat="1" applyFont="1" applyFill="1" applyBorder="1"/>
    <xf numFmtId="166" fontId="8" fillId="10" borderId="27" xfId="0" applyNumberFormat="1" applyFont="1" applyFill="1" applyBorder="1" applyProtection="1">
      <protection locked="0"/>
    </xf>
    <xf numFmtId="166" fontId="8" fillId="10" borderId="19" xfId="0" applyNumberFormat="1" applyFont="1" applyFill="1" applyBorder="1"/>
    <xf numFmtId="166" fontId="8" fillId="10" borderId="45" xfId="0" applyNumberFormat="1" applyFont="1" applyFill="1" applyBorder="1"/>
    <xf numFmtId="0" fontId="4" fillId="10" borderId="15" xfId="0" applyFont="1" applyFill="1" applyBorder="1" applyAlignment="1">
      <alignment vertical="top" wrapText="1"/>
    </xf>
    <xf numFmtId="166" fontId="8" fillId="10" borderId="29" xfId="0" applyNumberFormat="1" applyFont="1" applyFill="1" applyBorder="1" applyProtection="1">
      <protection locked="0"/>
    </xf>
    <xf numFmtId="0" fontId="6" fillId="0" borderId="9" xfId="0" applyFont="1" applyBorder="1" applyAlignment="1">
      <alignment horizontal="center" vertical="top" wrapText="1"/>
    </xf>
    <xf numFmtId="0" fontId="6" fillId="0" borderId="16" xfId="0" applyFont="1" applyBorder="1" applyAlignment="1">
      <alignment horizontal="center" vertical="top" wrapText="1"/>
    </xf>
    <xf numFmtId="0" fontId="6" fillId="0" borderId="17" xfId="0" applyFont="1" applyBorder="1" applyAlignment="1">
      <alignment horizontal="center" vertical="top" wrapText="1"/>
    </xf>
    <xf numFmtId="166" fontId="8" fillId="10" borderId="16" xfId="0" applyNumberFormat="1" applyFont="1" applyFill="1" applyBorder="1" applyAlignment="1" applyProtection="1">
      <alignment vertical="top" wrapText="1"/>
      <protection locked="0"/>
    </xf>
    <xf numFmtId="166" fontId="8" fillId="10" borderId="17" xfId="0" applyNumberFormat="1" applyFont="1" applyFill="1" applyBorder="1" applyAlignment="1" applyProtection="1">
      <alignment vertical="top" wrapText="1"/>
      <protection locked="0"/>
    </xf>
    <xf numFmtId="0" fontId="4" fillId="10" borderId="8" xfId="0" applyFont="1" applyFill="1" applyBorder="1" applyAlignment="1">
      <alignment vertical="top" wrapText="1"/>
    </xf>
    <xf numFmtId="166" fontId="8" fillId="10" borderId="4" xfId="0" applyNumberFormat="1" applyFont="1" applyFill="1" applyBorder="1" applyAlignment="1" applyProtection="1">
      <alignment vertical="top" wrapText="1"/>
      <protection locked="0"/>
    </xf>
    <xf numFmtId="166" fontId="8" fillId="10" borderId="9" xfId="0" applyNumberFormat="1" applyFont="1" applyFill="1" applyBorder="1" applyAlignment="1" applyProtection="1">
      <alignment vertical="top" wrapText="1"/>
      <protection locked="0"/>
    </xf>
    <xf numFmtId="0" fontId="4" fillId="10" borderId="10" xfId="0" applyFont="1" applyFill="1" applyBorder="1" applyAlignment="1">
      <alignment vertical="top" wrapText="1"/>
    </xf>
    <xf numFmtId="166" fontId="17" fillId="10" borderId="13" xfId="0" applyNumberFormat="1" applyFont="1" applyFill="1" applyBorder="1" applyAlignment="1">
      <alignment vertical="top" wrapText="1"/>
    </xf>
    <xf numFmtId="166" fontId="17" fillId="10" borderId="14" xfId="0" applyNumberFormat="1" applyFont="1" applyFill="1" applyBorder="1" applyAlignment="1">
      <alignment vertical="top" wrapText="1"/>
    </xf>
    <xf numFmtId="166" fontId="8" fillId="10" borderId="19" xfId="0" applyNumberFormat="1" applyFont="1" applyFill="1" applyBorder="1" applyAlignment="1">
      <alignment vertical="top" wrapText="1"/>
    </xf>
    <xf numFmtId="166" fontId="8" fillId="10" borderId="45" xfId="0" applyNumberFormat="1" applyFont="1" applyFill="1" applyBorder="1" applyAlignment="1">
      <alignment vertical="top" wrapText="1"/>
    </xf>
    <xf numFmtId="166" fontId="17" fillId="11" borderId="11" xfId="0" applyNumberFormat="1" applyFont="1" applyFill="1" applyBorder="1" applyAlignment="1">
      <alignment vertical="top" wrapText="1"/>
    </xf>
    <xf numFmtId="44" fontId="8" fillId="0" borderId="9" xfId="1" applyFont="1" applyFill="1" applyBorder="1" applyProtection="1">
      <protection locked="0"/>
    </xf>
    <xf numFmtId="44" fontId="8" fillId="7" borderId="32" xfId="1" applyFont="1" applyFill="1" applyBorder="1"/>
    <xf numFmtId="44" fontId="8" fillId="8" borderId="20" xfId="1" applyFont="1" applyFill="1" applyBorder="1" applyProtection="1">
      <protection locked="0"/>
    </xf>
    <xf numFmtId="0" fontId="21" fillId="0" borderId="36" xfId="0" applyFont="1" applyBorder="1" applyAlignment="1">
      <alignment vertical="top" wrapText="1"/>
    </xf>
    <xf numFmtId="0" fontId="3" fillId="3" borderId="5" xfId="0" applyFont="1" applyFill="1" applyBorder="1" applyAlignment="1">
      <alignment horizontal="left"/>
    </xf>
    <xf numFmtId="0" fontId="3" fillId="3" borderId="7" xfId="0" applyFont="1" applyFill="1" applyBorder="1" applyAlignment="1">
      <alignment horizontal="left"/>
    </xf>
    <xf numFmtId="0" fontId="3" fillId="3" borderId="6" xfId="0" applyFont="1" applyFill="1" applyBorder="1" applyAlignment="1">
      <alignment horizontal="left"/>
    </xf>
    <xf numFmtId="0" fontId="23" fillId="0" borderId="33" xfId="0" applyFont="1" applyBorder="1" applyAlignment="1">
      <alignment horizontal="left" vertical="top" wrapText="1"/>
    </xf>
    <xf numFmtId="0" fontId="23" fillId="0" borderId="34" xfId="0" applyFont="1" applyBorder="1" applyAlignment="1">
      <alignment horizontal="left" vertical="top" wrapText="1"/>
    </xf>
    <xf numFmtId="0" fontId="23" fillId="0" borderId="35" xfId="0" applyFont="1" applyBorder="1" applyAlignment="1">
      <alignment horizontal="left" vertical="top" wrapText="1"/>
    </xf>
    <xf numFmtId="0" fontId="21" fillId="0" borderId="0" xfId="0" applyFont="1" applyAlignment="1">
      <alignment horizontal="left" vertical="top" wrapText="1"/>
    </xf>
    <xf numFmtId="0" fontId="22" fillId="0" borderId="38" xfId="0" applyFont="1" applyBorder="1" applyAlignment="1">
      <alignment horizontal="left" vertical="top" wrapText="1"/>
    </xf>
    <xf numFmtId="0" fontId="22" fillId="0" borderId="39" xfId="0" applyFont="1" applyBorder="1" applyAlignment="1">
      <alignment horizontal="left" vertical="top" wrapText="1"/>
    </xf>
    <xf numFmtId="0" fontId="22" fillId="0" borderId="40" xfId="0" applyFont="1" applyBorder="1" applyAlignment="1">
      <alignment horizontal="left" vertical="top" wrapText="1"/>
    </xf>
    <xf numFmtId="0" fontId="22" fillId="0" borderId="41" xfId="0" applyFont="1" applyBorder="1" applyAlignment="1">
      <alignment horizontal="left" vertical="top" wrapText="1"/>
    </xf>
    <xf numFmtId="0" fontId="22" fillId="0" borderId="0" xfId="0" applyFont="1" applyAlignment="1">
      <alignment horizontal="left" vertical="top" wrapText="1"/>
    </xf>
    <xf numFmtId="0" fontId="22" fillId="0" borderId="42" xfId="0" applyFont="1" applyBorder="1" applyAlignment="1">
      <alignment horizontal="left" vertical="top" wrapText="1"/>
    </xf>
    <xf numFmtId="0" fontId="22" fillId="0" borderId="43" xfId="0" applyFont="1" applyBorder="1" applyAlignment="1">
      <alignment horizontal="left" vertical="top" wrapText="1"/>
    </xf>
    <xf numFmtId="0" fontId="22" fillId="0" borderId="37" xfId="0" applyFont="1" applyBorder="1" applyAlignment="1">
      <alignment horizontal="left" vertical="top" wrapText="1"/>
    </xf>
    <xf numFmtId="0" fontId="22" fillId="0" borderId="44" xfId="0" applyFont="1" applyBorder="1" applyAlignment="1">
      <alignment horizontal="left" vertical="top" wrapText="1"/>
    </xf>
    <xf numFmtId="0" fontId="19" fillId="2" borderId="30" xfId="0" applyFont="1" applyFill="1" applyBorder="1" applyAlignment="1">
      <alignment horizontal="center" vertical="top"/>
    </xf>
    <xf numFmtId="0" fontId="19" fillId="2" borderId="31" xfId="0" applyFont="1" applyFill="1" applyBorder="1" applyAlignment="1">
      <alignment horizontal="center" vertical="top"/>
    </xf>
    <xf numFmtId="0" fontId="19" fillId="2" borderId="32" xfId="0" applyFont="1" applyFill="1" applyBorder="1" applyAlignment="1">
      <alignment horizontal="center" vertical="top"/>
    </xf>
    <xf numFmtId="0" fontId="19" fillId="2" borderId="21" xfId="0" applyFont="1" applyFill="1" applyBorder="1" applyAlignment="1">
      <alignment horizontal="center" vertical="top" wrapText="1"/>
    </xf>
    <xf numFmtId="0" fontId="19" fillId="2" borderId="22" xfId="0" applyFont="1" applyFill="1" applyBorder="1" applyAlignment="1">
      <alignment horizontal="center" vertical="top" wrapText="1"/>
    </xf>
    <xf numFmtId="0" fontId="19" fillId="2" borderId="23" xfId="0" applyFont="1" applyFill="1" applyBorder="1" applyAlignment="1">
      <alignment horizontal="center" vertical="top" wrapText="1"/>
    </xf>
    <xf numFmtId="166" fontId="8" fillId="10" borderId="26" xfId="0" applyNumberFormat="1"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234315</xdr:colOff>
      <xdr:row>0</xdr:row>
      <xdr:rowOff>8096</xdr:rowOff>
    </xdr:from>
    <xdr:to>
      <xdr:col>6</xdr:col>
      <xdr:colOff>911535</xdr:colOff>
      <xdr:row>1</xdr:row>
      <xdr:rowOff>125252</xdr:rowOff>
    </xdr:to>
    <xdr:pic>
      <xdr:nvPicPr>
        <xdr:cNvPr id="2" name="Afbeelding 1">
          <a:extLst>
            <a:ext uri="{FF2B5EF4-FFF2-40B4-BE49-F238E27FC236}">
              <a16:creationId xmlns:a16="http://schemas.microsoft.com/office/drawing/2014/main" id="{C1E735E9-BB5E-455F-8D33-F06FE0F3D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06753" y="508159"/>
          <a:ext cx="1713063" cy="37909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98159-8C12-4123-9F7E-17406667326E}">
  <sheetPr>
    <pageSetUpPr fitToPage="1"/>
  </sheetPr>
  <dimension ref="A1:O43"/>
  <sheetViews>
    <sheetView tabSelected="1" zoomScaleNormal="100" workbookViewId="0">
      <selection activeCell="A6" sqref="A6:G6"/>
    </sheetView>
  </sheetViews>
  <sheetFormatPr defaultRowHeight="15" x14ac:dyDescent="0.25"/>
  <cols>
    <col min="1" max="1" width="4.140625" customWidth="1"/>
    <col min="2" max="2" width="78.28515625" style="1" customWidth="1"/>
    <col min="3" max="3" width="12" style="2" bestFit="1" customWidth="1"/>
    <col min="4" max="4" width="17.5703125" customWidth="1"/>
    <col min="5" max="5" width="15.28515625" customWidth="1"/>
    <col min="6" max="6" width="15.5703125" customWidth="1"/>
    <col min="7" max="7" width="15" customWidth="1"/>
  </cols>
  <sheetData>
    <row r="1" spans="1:15" ht="21" x14ac:dyDescent="0.35">
      <c r="A1" s="11" t="s">
        <v>7</v>
      </c>
      <c r="B1" s="12"/>
      <c r="C1" s="5"/>
      <c r="D1" s="5"/>
      <c r="E1" s="5"/>
      <c r="F1" s="5"/>
      <c r="G1" s="5"/>
      <c r="H1" s="5"/>
    </row>
    <row r="2" spans="1:15" ht="15.75" thickBot="1" x14ac:dyDescent="0.3">
      <c r="A2" s="5"/>
      <c r="B2" s="5"/>
      <c r="C2" s="5"/>
      <c r="D2" s="5"/>
      <c r="E2" s="5"/>
      <c r="F2" s="5"/>
      <c r="G2" s="5"/>
      <c r="H2" s="5"/>
    </row>
    <row r="3" spans="1:15" ht="19.5" thickBot="1" x14ac:dyDescent="0.3">
      <c r="A3" s="146" t="s">
        <v>159</v>
      </c>
      <c r="B3" s="147"/>
      <c r="C3" s="147"/>
      <c r="D3" s="147"/>
      <c r="E3" s="147"/>
      <c r="F3" s="147"/>
      <c r="G3" s="148"/>
      <c r="H3" s="5"/>
    </row>
    <row r="4" spans="1:15" ht="18.75" x14ac:dyDescent="0.25">
      <c r="A4" s="69"/>
      <c r="B4" s="69"/>
      <c r="C4" s="69"/>
      <c r="D4" s="69"/>
      <c r="E4" s="69"/>
      <c r="F4" s="69"/>
      <c r="G4" s="69"/>
      <c r="H4" s="5"/>
    </row>
    <row r="5" spans="1:15" ht="16.5" thickBot="1" x14ac:dyDescent="0.3">
      <c r="A5" s="149" t="s">
        <v>136</v>
      </c>
      <c r="B5" s="149"/>
      <c r="C5" s="149"/>
      <c r="D5" s="149"/>
      <c r="E5" s="149"/>
      <c r="F5" s="149"/>
      <c r="G5" s="149"/>
      <c r="H5" s="5"/>
    </row>
    <row r="6" spans="1:15" ht="39" customHeight="1" x14ac:dyDescent="0.25">
      <c r="A6" s="150" t="s">
        <v>156</v>
      </c>
      <c r="B6" s="151"/>
      <c r="C6" s="151"/>
      <c r="D6" s="151"/>
      <c r="E6" s="151"/>
      <c r="F6" s="151"/>
      <c r="G6" s="152"/>
      <c r="H6" s="5"/>
    </row>
    <row r="7" spans="1:15" ht="41.25" customHeight="1" x14ac:dyDescent="0.25">
      <c r="A7" s="153" t="s">
        <v>155</v>
      </c>
      <c r="B7" s="154"/>
      <c r="C7" s="154"/>
      <c r="D7" s="154"/>
      <c r="E7" s="154"/>
      <c r="F7" s="154"/>
      <c r="G7" s="155"/>
      <c r="H7" s="5"/>
    </row>
    <row r="8" spans="1:15" ht="36" customHeight="1" thickBot="1" x14ac:dyDescent="0.3">
      <c r="A8" s="156" t="s">
        <v>137</v>
      </c>
      <c r="B8" s="157"/>
      <c r="C8" s="157"/>
      <c r="D8" s="157"/>
      <c r="E8" s="157"/>
      <c r="F8" s="157"/>
      <c r="G8" s="158"/>
      <c r="H8" s="5"/>
    </row>
    <row r="9" spans="1:15" x14ac:dyDescent="0.25">
      <c r="A9" s="5"/>
      <c r="B9" s="3"/>
      <c r="C9" s="4"/>
      <c r="D9" s="5"/>
      <c r="E9" s="5"/>
      <c r="F9" s="5"/>
      <c r="G9" s="5"/>
      <c r="H9" s="5"/>
    </row>
    <row r="10" spans="1:15" ht="15.75" x14ac:dyDescent="0.25">
      <c r="A10" s="19" t="s">
        <v>8</v>
      </c>
      <c r="B10" s="20" t="s">
        <v>0</v>
      </c>
      <c r="C10" s="21"/>
      <c r="D10" s="21"/>
      <c r="E10" s="22"/>
      <c r="F10" s="22"/>
      <c r="G10" s="23"/>
      <c r="H10" s="5"/>
    </row>
    <row r="11" spans="1:15" ht="47.25" x14ac:dyDescent="0.25">
      <c r="A11" s="6"/>
      <c r="B11" s="7" t="s">
        <v>1</v>
      </c>
      <c r="C11" s="7" t="s">
        <v>2</v>
      </c>
      <c r="D11" s="7" t="s">
        <v>39</v>
      </c>
      <c r="E11" s="7" t="s">
        <v>9</v>
      </c>
      <c r="F11" s="7" t="s">
        <v>3</v>
      </c>
      <c r="G11" s="7" t="s">
        <v>4</v>
      </c>
      <c r="H11" s="5"/>
      <c r="K11" s="24"/>
      <c r="M11" s="34"/>
    </row>
    <row r="12" spans="1:15" ht="31.5" x14ac:dyDescent="0.25">
      <c r="A12" s="43">
        <v>1</v>
      </c>
      <c r="B12" s="8" t="s">
        <v>64</v>
      </c>
      <c r="C12" s="26">
        <v>48</v>
      </c>
      <c r="D12" s="27">
        <v>8000</v>
      </c>
      <c r="E12" s="28">
        <v>26410.004000000001</v>
      </c>
      <c r="F12" s="29">
        <f>'Specificatie personenvoertuigen'!B30</f>
        <v>0</v>
      </c>
      <c r="G12" s="29">
        <f t="shared" ref="G12:G19" si="0">F12*C12</f>
        <v>0</v>
      </c>
      <c r="H12" s="5"/>
      <c r="K12" s="25"/>
      <c r="M12" s="34"/>
    </row>
    <row r="13" spans="1:15" ht="15.75" x14ac:dyDescent="0.25">
      <c r="A13" s="43">
        <v>2</v>
      </c>
      <c r="B13" s="8" t="s">
        <v>140</v>
      </c>
      <c r="C13" s="26">
        <v>36</v>
      </c>
      <c r="D13" s="27">
        <v>15000</v>
      </c>
      <c r="E13" s="28">
        <v>37049.994300000006</v>
      </c>
      <c r="F13" s="29">
        <f>'Specificatie personenvoertuigen'!C30</f>
        <v>0</v>
      </c>
      <c r="G13" s="29">
        <f t="shared" si="0"/>
        <v>0</v>
      </c>
      <c r="H13" s="5"/>
      <c r="K13" s="25"/>
      <c r="M13" s="34"/>
    </row>
    <row r="14" spans="1:15" ht="15.75" x14ac:dyDescent="0.25">
      <c r="A14" s="43">
        <v>3</v>
      </c>
      <c r="B14" s="8" t="s">
        <v>41</v>
      </c>
      <c r="C14" s="26">
        <v>48</v>
      </c>
      <c r="D14" s="27">
        <v>8000</v>
      </c>
      <c r="E14" s="28">
        <v>45587.004099999998</v>
      </c>
      <c r="F14" s="29">
        <f>'Specificatie personenvoertuigen'!D30</f>
        <v>0</v>
      </c>
      <c r="G14" s="29">
        <f t="shared" si="0"/>
        <v>0</v>
      </c>
      <c r="H14" s="5"/>
      <c r="K14" s="25"/>
      <c r="M14" s="34"/>
      <c r="O14" s="34"/>
    </row>
    <row r="15" spans="1:15" ht="15.75" x14ac:dyDescent="0.25">
      <c r="A15" s="43">
        <v>4</v>
      </c>
      <c r="B15" s="8" t="s">
        <v>97</v>
      </c>
      <c r="C15" s="26">
        <v>60</v>
      </c>
      <c r="D15" s="27">
        <v>10000</v>
      </c>
      <c r="E15" s="28">
        <v>38759.996299999999</v>
      </c>
      <c r="F15" s="29">
        <f>'Specificatie personenvoertuigen'!E30</f>
        <v>0</v>
      </c>
      <c r="G15" s="29">
        <f t="shared" si="0"/>
        <v>0</v>
      </c>
      <c r="H15" s="5"/>
      <c r="K15" s="25"/>
      <c r="M15" s="34"/>
    </row>
    <row r="16" spans="1:15" ht="15.75" x14ac:dyDescent="0.25">
      <c r="A16" s="43">
        <v>5</v>
      </c>
      <c r="B16" s="8" t="s">
        <v>40</v>
      </c>
      <c r="C16" s="26">
        <v>60</v>
      </c>
      <c r="D16" s="27">
        <v>10000</v>
      </c>
      <c r="E16" s="28">
        <v>34990.005600000004</v>
      </c>
      <c r="F16" s="29">
        <f>'Specificatie personenvoertuigen'!F30</f>
        <v>0</v>
      </c>
      <c r="G16" s="29">
        <f t="shared" si="0"/>
        <v>0</v>
      </c>
      <c r="H16" s="5"/>
      <c r="K16" s="25"/>
    </row>
    <row r="17" spans="1:13" ht="20.25" customHeight="1" x14ac:dyDescent="0.25">
      <c r="A17" s="43">
        <v>6</v>
      </c>
      <c r="B17" s="8" t="s">
        <v>65</v>
      </c>
      <c r="C17" s="26">
        <v>48</v>
      </c>
      <c r="D17" s="27">
        <v>20000</v>
      </c>
      <c r="E17" s="28">
        <v>37840.003299999997</v>
      </c>
      <c r="F17" s="29">
        <f>'Specificatie personenvoertuigen'!G30</f>
        <v>0</v>
      </c>
      <c r="G17" s="29">
        <f t="shared" si="0"/>
        <v>0</v>
      </c>
      <c r="H17" s="5"/>
      <c r="K17" s="25"/>
    </row>
    <row r="18" spans="1:13" ht="15.75" x14ac:dyDescent="0.25">
      <c r="A18" s="43">
        <v>7</v>
      </c>
      <c r="B18" s="8" t="s">
        <v>43</v>
      </c>
      <c r="C18" s="26">
        <v>48</v>
      </c>
      <c r="D18" s="27">
        <v>30000</v>
      </c>
      <c r="E18" s="28">
        <v>71437.403000000006</v>
      </c>
      <c r="F18" s="29">
        <f>'Specificatie personenvoertuigen'!H30</f>
        <v>0</v>
      </c>
      <c r="G18" s="29">
        <f t="shared" si="0"/>
        <v>0</v>
      </c>
      <c r="H18" s="5"/>
      <c r="K18" s="25"/>
      <c r="M18" s="33"/>
    </row>
    <row r="19" spans="1:13" ht="15.75" x14ac:dyDescent="0.25">
      <c r="A19" s="43">
        <v>8</v>
      </c>
      <c r="B19" s="9" t="s">
        <v>42</v>
      </c>
      <c r="C19" s="30">
        <v>12</v>
      </c>
      <c r="D19" s="32">
        <v>15000</v>
      </c>
      <c r="E19" s="28">
        <v>43989.9977</v>
      </c>
      <c r="F19" s="29">
        <f>'Specificatie personenvoertuigen'!I30</f>
        <v>0</v>
      </c>
      <c r="G19" s="29">
        <f t="shared" si="0"/>
        <v>0</v>
      </c>
      <c r="H19" s="5"/>
      <c r="K19" s="25"/>
      <c r="M19" s="33"/>
    </row>
    <row r="20" spans="1:13" ht="15.75" x14ac:dyDescent="0.25">
      <c r="A20" s="14" t="s">
        <v>8</v>
      </c>
      <c r="B20" s="15" t="s">
        <v>5</v>
      </c>
      <c r="C20" s="16"/>
      <c r="D20" s="16"/>
      <c r="E20" s="17"/>
      <c r="F20" s="17"/>
      <c r="G20" s="18"/>
      <c r="H20" s="5"/>
      <c r="K20" s="25"/>
    </row>
    <row r="21" spans="1:13" ht="47.25" x14ac:dyDescent="0.25">
      <c r="A21" s="6"/>
      <c r="B21" s="7" t="s">
        <v>1</v>
      </c>
      <c r="C21" s="7" t="s">
        <v>2</v>
      </c>
      <c r="D21" s="7" t="s">
        <v>39</v>
      </c>
      <c r="E21" s="7" t="s">
        <v>132</v>
      </c>
      <c r="F21" s="7" t="s">
        <v>3</v>
      </c>
      <c r="G21" s="7" t="s">
        <v>4</v>
      </c>
      <c r="H21" s="5"/>
      <c r="K21" s="25"/>
    </row>
    <row r="22" spans="1:13" ht="31.5" x14ac:dyDescent="0.25">
      <c r="A22" s="43">
        <v>1</v>
      </c>
      <c r="B22" s="8" t="s">
        <v>131</v>
      </c>
      <c r="C22" s="26">
        <v>84</v>
      </c>
      <c r="D22" s="27">
        <v>15000</v>
      </c>
      <c r="E22" s="28">
        <v>55787</v>
      </c>
      <c r="F22" s="29"/>
      <c r="G22" s="29"/>
      <c r="H22" s="5"/>
    </row>
    <row r="23" spans="1:13" ht="15.75" x14ac:dyDescent="0.25">
      <c r="A23" s="43"/>
      <c r="B23" s="91" t="s">
        <v>152</v>
      </c>
      <c r="C23" s="26"/>
      <c r="D23" s="27"/>
      <c r="E23" s="28">
        <v>42843.8</v>
      </c>
      <c r="F23" s="29"/>
      <c r="G23" s="29"/>
      <c r="H23" s="5"/>
    </row>
    <row r="24" spans="1:13" ht="15.75" x14ac:dyDescent="0.25">
      <c r="A24" s="43"/>
      <c r="B24" s="68" t="s">
        <v>133</v>
      </c>
      <c r="C24" s="26"/>
      <c r="D24" s="27"/>
      <c r="E24" s="67">
        <v>98630.8</v>
      </c>
      <c r="F24" s="29">
        <f>'Specificatie bedrijfsvoertuigen'!B32</f>
        <v>0</v>
      </c>
      <c r="G24" s="29">
        <f>F24*C22</f>
        <v>0</v>
      </c>
      <c r="H24" s="5"/>
    </row>
    <row r="25" spans="1:13" ht="31.5" x14ac:dyDescent="0.25">
      <c r="A25" s="43">
        <v>2</v>
      </c>
      <c r="B25" s="8" t="s">
        <v>130</v>
      </c>
      <c r="C25" s="26">
        <v>84</v>
      </c>
      <c r="D25" s="27">
        <v>15000</v>
      </c>
      <c r="E25" s="28">
        <v>33028.099170000001</v>
      </c>
      <c r="F25" s="29">
        <f>'Specificatie bedrijfsvoertuigen'!D32</f>
        <v>0</v>
      </c>
      <c r="G25" s="29">
        <f>F25*C25</f>
        <v>0</v>
      </c>
      <c r="H25" s="5"/>
    </row>
    <row r="26" spans="1:13" ht="31.5" x14ac:dyDescent="0.25">
      <c r="A26" s="43">
        <v>3</v>
      </c>
      <c r="B26" s="8" t="s">
        <v>109</v>
      </c>
      <c r="C26" s="26">
        <v>48</v>
      </c>
      <c r="D26" s="27">
        <v>10000</v>
      </c>
      <c r="E26" s="28">
        <v>32950.413220000002</v>
      </c>
      <c r="F26" s="29">
        <f>'Specificatie bedrijfsvoertuigen'!C32</f>
        <v>0</v>
      </c>
      <c r="G26" s="29">
        <f>F26*C26</f>
        <v>0</v>
      </c>
      <c r="H26" s="5"/>
    </row>
    <row r="27" spans="1:13" ht="78.75" x14ac:dyDescent="0.25">
      <c r="A27" s="43">
        <v>4</v>
      </c>
      <c r="B27" s="8" t="s">
        <v>143</v>
      </c>
      <c r="C27" s="26">
        <v>60</v>
      </c>
      <c r="D27" s="27">
        <v>10000</v>
      </c>
      <c r="E27" s="28">
        <v>16857</v>
      </c>
      <c r="F27" s="29"/>
      <c r="G27" s="29"/>
      <c r="H27" s="5"/>
    </row>
    <row r="28" spans="1:13" ht="47.25" x14ac:dyDescent="0.25">
      <c r="A28" s="43"/>
      <c r="B28" s="91" t="s">
        <v>145</v>
      </c>
      <c r="C28" s="26"/>
      <c r="D28" s="27"/>
      <c r="E28" s="28">
        <v>4132.2314050000004</v>
      </c>
      <c r="F28" s="29"/>
      <c r="G28" s="29"/>
      <c r="H28" s="5"/>
    </row>
    <row r="29" spans="1:13" ht="15.75" x14ac:dyDescent="0.25">
      <c r="A29" s="43"/>
      <c r="B29" s="68" t="s">
        <v>133</v>
      </c>
      <c r="C29" s="26"/>
      <c r="D29" s="27"/>
      <c r="E29" s="67">
        <v>20989.231404999999</v>
      </c>
      <c r="F29" s="29">
        <f>'Specificatie bedrijfsvoertuigen'!E32</f>
        <v>0</v>
      </c>
      <c r="G29" s="29">
        <f>F29*C27</f>
        <v>0</v>
      </c>
      <c r="H29" s="5"/>
    </row>
    <row r="30" spans="1:13" ht="31.5" x14ac:dyDescent="0.25">
      <c r="A30" s="43">
        <v>5</v>
      </c>
      <c r="B30" s="8" t="s">
        <v>115</v>
      </c>
      <c r="C30" s="30">
        <v>72</v>
      </c>
      <c r="D30" s="27">
        <v>10000</v>
      </c>
      <c r="E30" s="28">
        <v>31756.198349999999</v>
      </c>
      <c r="F30" s="29">
        <f>'Specificatie bedrijfsvoertuigen'!F32</f>
        <v>0</v>
      </c>
      <c r="G30" s="31">
        <f>F30*C30</f>
        <v>0</v>
      </c>
      <c r="H30" s="5"/>
    </row>
    <row r="31" spans="1:13" ht="31.5" x14ac:dyDescent="0.25">
      <c r="A31" s="43">
        <v>6</v>
      </c>
      <c r="B31" s="8" t="s">
        <v>38</v>
      </c>
      <c r="C31" s="30">
        <v>60</v>
      </c>
      <c r="D31" s="27">
        <v>10000</v>
      </c>
      <c r="E31" s="28">
        <v>16857</v>
      </c>
      <c r="F31" s="29">
        <f>'Specificatie bedrijfsvoertuigen'!G32</f>
        <v>0</v>
      </c>
      <c r="G31" s="31">
        <f>F31*C31</f>
        <v>0</v>
      </c>
      <c r="H31" s="5"/>
    </row>
    <row r="32" spans="1:13" ht="15.75" x14ac:dyDescent="0.25">
      <c r="A32" s="43">
        <v>7</v>
      </c>
      <c r="B32" s="9" t="s">
        <v>123</v>
      </c>
      <c r="C32" s="30">
        <v>60</v>
      </c>
      <c r="D32" s="32">
        <v>10000</v>
      </c>
      <c r="E32" s="28">
        <v>55650</v>
      </c>
      <c r="F32" s="29">
        <f>'Specificatie bedrijfsvoertuigen'!H32</f>
        <v>0</v>
      </c>
      <c r="G32" s="31">
        <f>F32*C32</f>
        <v>0</v>
      </c>
      <c r="H32" s="5"/>
    </row>
    <row r="33" spans="1:8" ht="15.75" x14ac:dyDescent="0.25">
      <c r="A33" s="43">
        <v>8</v>
      </c>
      <c r="B33" s="9" t="s">
        <v>124</v>
      </c>
      <c r="C33" s="30">
        <v>60</v>
      </c>
      <c r="D33" s="32">
        <v>10000</v>
      </c>
      <c r="E33" s="28">
        <v>25611.570250000001</v>
      </c>
      <c r="F33" s="29">
        <f>'Specificatie bedrijfsvoertuigen'!I32</f>
        <v>0</v>
      </c>
      <c r="G33" s="31">
        <f>F33*C33</f>
        <v>0</v>
      </c>
      <c r="H33" s="5"/>
    </row>
    <row r="34" spans="1:8" ht="47.25" x14ac:dyDescent="0.25">
      <c r="A34" s="43">
        <v>9</v>
      </c>
      <c r="B34" s="9" t="s">
        <v>142</v>
      </c>
      <c r="C34" s="30">
        <v>60</v>
      </c>
      <c r="D34" s="27">
        <v>15000</v>
      </c>
      <c r="E34" s="28">
        <v>39750</v>
      </c>
      <c r="F34" s="29"/>
      <c r="G34" s="31"/>
      <c r="H34" s="5"/>
    </row>
    <row r="35" spans="1:8" ht="33.75" customHeight="1" x14ac:dyDescent="0.25">
      <c r="A35" s="43"/>
      <c r="B35" s="92" t="s">
        <v>134</v>
      </c>
      <c r="C35" s="30"/>
      <c r="D35" s="27"/>
      <c r="E35" s="28">
        <v>6198.3471069999996</v>
      </c>
      <c r="F35" s="29"/>
      <c r="G35" s="31"/>
      <c r="H35" s="5"/>
    </row>
    <row r="36" spans="1:8" ht="15.75" x14ac:dyDescent="0.25">
      <c r="A36" s="43"/>
      <c r="B36" s="70" t="s">
        <v>133</v>
      </c>
      <c r="C36" s="30"/>
      <c r="D36" s="27"/>
      <c r="E36" s="67">
        <v>45948.347107000001</v>
      </c>
      <c r="F36" s="29">
        <f>'Specificatie bedrijfsvoertuigen'!J32</f>
        <v>0</v>
      </c>
      <c r="G36" s="31">
        <f>F36*C34</f>
        <v>0</v>
      </c>
      <c r="H36" s="5"/>
    </row>
    <row r="37" spans="1:8" ht="47.25" x14ac:dyDescent="0.25">
      <c r="A37" s="43">
        <v>10</v>
      </c>
      <c r="B37" s="9" t="s">
        <v>141</v>
      </c>
      <c r="C37" s="30">
        <v>60</v>
      </c>
      <c r="D37" s="27">
        <v>15000</v>
      </c>
      <c r="E37" s="28">
        <v>31075</v>
      </c>
      <c r="F37" s="29"/>
      <c r="G37" s="31"/>
      <c r="H37" s="5"/>
    </row>
    <row r="38" spans="1:8" ht="15.75" x14ac:dyDescent="0.25">
      <c r="A38" s="43"/>
      <c r="B38" s="92" t="s">
        <v>135</v>
      </c>
      <c r="C38" s="30"/>
      <c r="D38" s="27"/>
      <c r="E38" s="28">
        <v>10330.578509999999</v>
      </c>
      <c r="F38" s="29"/>
      <c r="G38" s="31"/>
      <c r="H38" s="5"/>
    </row>
    <row r="39" spans="1:8" ht="15.75" x14ac:dyDescent="0.25">
      <c r="A39" s="43"/>
      <c r="B39" s="70" t="s">
        <v>133</v>
      </c>
      <c r="C39" s="30"/>
      <c r="D39" s="27"/>
      <c r="E39" s="67">
        <v>41405.578509999999</v>
      </c>
      <c r="F39" s="29">
        <f>'Specificatie bedrijfsvoertuigen'!K32</f>
        <v>0</v>
      </c>
      <c r="G39" s="31">
        <f>F39*C37</f>
        <v>0</v>
      </c>
      <c r="H39" s="5"/>
    </row>
    <row r="40" spans="1:8" ht="15.75" x14ac:dyDescent="0.25">
      <c r="A40" s="143" t="s">
        <v>6</v>
      </c>
      <c r="B40" s="144"/>
      <c r="C40" s="144"/>
      <c r="D40" s="144"/>
      <c r="E40" s="144"/>
      <c r="F40" s="145"/>
      <c r="G40" s="10">
        <f>G12+G13+G14+G15+G16+G17+G18+G19+G24+G25+G26+G29+G30+G31+G32+G33+G36+G39</f>
        <v>0</v>
      </c>
      <c r="H40" s="5"/>
    </row>
    <row r="41" spans="1:8" x14ac:dyDescent="0.25">
      <c r="A41" s="5"/>
      <c r="B41" s="3"/>
      <c r="C41" s="4"/>
      <c r="D41" s="5"/>
      <c r="E41" s="5"/>
      <c r="F41" s="5"/>
      <c r="G41" s="5"/>
      <c r="H41" s="5"/>
    </row>
    <row r="42" spans="1:8" x14ac:dyDescent="0.25">
      <c r="A42" s="13" t="s">
        <v>10</v>
      </c>
      <c r="B42" s="3"/>
      <c r="C42" s="4"/>
      <c r="D42" s="5"/>
      <c r="E42" s="5"/>
      <c r="F42" s="5"/>
      <c r="G42" s="5"/>
      <c r="H42" s="5"/>
    </row>
    <row r="43" spans="1:8" x14ac:dyDescent="0.25">
      <c r="A43" s="5"/>
      <c r="B43" s="3"/>
      <c r="C43" s="4"/>
      <c r="D43" s="5"/>
      <c r="E43" s="5"/>
      <c r="F43" s="5"/>
      <c r="G43" s="5"/>
      <c r="H43" s="5"/>
    </row>
  </sheetData>
  <mergeCells count="6">
    <mergeCell ref="A40:F40"/>
    <mergeCell ref="A3:G3"/>
    <mergeCell ref="A5:G5"/>
    <mergeCell ref="A6:G6"/>
    <mergeCell ref="A7:G7"/>
    <mergeCell ref="A8:G8"/>
  </mergeCells>
  <pageMargins left="0.70866141732283472" right="0.70866141732283472" top="0.74803149606299213" bottom="0.74803149606299213" header="0.31496062992125984" footer="0.31496062992125984"/>
  <pageSetup paperSize="9" scale="83"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64ADB-6D79-417B-B46D-8765A168314B}">
  <dimension ref="A1:K33"/>
  <sheetViews>
    <sheetView zoomScaleNormal="100" workbookViewId="0">
      <selection activeCell="H34" sqref="H34"/>
    </sheetView>
  </sheetViews>
  <sheetFormatPr defaultRowHeight="15" x14ac:dyDescent="0.25"/>
  <cols>
    <col min="1" max="1" width="42.7109375" customWidth="1"/>
    <col min="2" max="2" width="17.28515625" bestFit="1" customWidth="1"/>
    <col min="3" max="3" width="17" bestFit="1" customWidth="1"/>
    <col min="4" max="4" width="16" bestFit="1" customWidth="1"/>
    <col min="5" max="5" width="19.28515625" bestFit="1" customWidth="1"/>
    <col min="6" max="6" width="15.42578125" customWidth="1"/>
    <col min="7" max="7" width="17.85546875" customWidth="1"/>
    <col min="8" max="8" width="13.7109375" customWidth="1"/>
    <col min="9" max="9" width="17.7109375" bestFit="1" customWidth="1"/>
    <col min="11" max="11" width="41.5703125" customWidth="1"/>
    <col min="12" max="12" width="13.140625" bestFit="1" customWidth="1"/>
    <col min="13" max="13" width="12" bestFit="1" customWidth="1"/>
  </cols>
  <sheetData>
    <row r="1" spans="1:10" ht="28.5" customHeight="1" thickBot="1" x14ac:dyDescent="0.3">
      <c r="A1" s="159" t="s">
        <v>26</v>
      </c>
      <c r="B1" s="160"/>
      <c r="C1" s="160"/>
      <c r="D1" s="160"/>
      <c r="E1" s="160"/>
      <c r="F1" s="160"/>
      <c r="G1" s="160"/>
      <c r="H1" s="160"/>
      <c r="I1" s="161"/>
      <c r="J1" s="5"/>
    </row>
    <row r="2" spans="1:10" ht="15.75" x14ac:dyDescent="0.25">
      <c r="A2" s="79"/>
      <c r="B2" s="45" t="s">
        <v>11</v>
      </c>
      <c r="C2" s="45" t="s">
        <v>12</v>
      </c>
      <c r="D2" s="45" t="s">
        <v>13</v>
      </c>
      <c r="E2" s="45" t="s">
        <v>27</v>
      </c>
      <c r="F2" s="45" t="s">
        <v>28</v>
      </c>
      <c r="G2" s="45" t="s">
        <v>29</v>
      </c>
      <c r="H2" s="45" t="s">
        <v>30</v>
      </c>
      <c r="I2" s="46" t="s">
        <v>31</v>
      </c>
      <c r="J2" s="5"/>
    </row>
    <row r="3" spans="1:10" ht="15.75" x14ac:dyDescent="0.25">
      <c r="A3" s="49" t="s">
        <v>14</v>
      </c>
      <c r="B3" s="37" t="s">
        <v>66</v>
      </c>
      <c r="C3" s="42" t="s">
        <v>66</v>
      </c>
      <c r="D3" s="42" t="s">
        <v>76</v>
      </c>
      <c r="E3" s="42" t="s">
        <v>76</v>
      </c>
      <c r="F3" s="42" t="s">
        <v>80</v>
      </c>
      <c r="G3" s="42" t="s">
        <v>80</v>
      </c>
      <c r="H3" s="42" t="s">
        <v>93</v>
      </c>
      <c r="I3" s="125" t="s">
        <v>90</v>
      </c>
      <c r="J3" s="5"/>
    </row>
    <row r="4" spans="1:10" ht="15.75" x14ac:dyDescent="0.25">
      <c r="A4" s="49" t="s">
        <v>16</v>
      </c>
      <c r="B4" s="38">
        <v>208</v>
      </c>
      <c r="C4" s="39" t="s">
        <v>68</v>
      </c>
      <c r="D4" s="37" t="s">
        <v>71</v>
      </c>
      <c r="E4" s="43" t="s">
        <v>96</v>
      </c>
      <c r="F4" s="43" t="s">
        <v>82</v>
      </c>
      <c r="G4" s="43" t="s">
        <v>82</v>
      </c>
      <c r="H4" s="43" t="s">
        <v>94</v>
      </c>
      <c r="I4" s="44" t="s">
        <v>88</v>
      </c>
      <c r="J4" s="5"/>
    </row>
    <row r="5" spans="1:10" ht="63" x14ac:dyDescent="0.25">
      <c r="A5" s="49" t="s">
        <v>17</v>
      </c>
      <c r="B5" s="38" t="s">
        <v>52</v>
      </c>
      <c r="C5" s="38" t="s">
        <v>73</v>
      </c>
      <c r="D5" s="38" t="s">
        <v>72</v>
      </c>
      <c r="E5" s="38" t="s">
        <v>95</v>
      </c>
      <c r="F5" s="38" t="s">
        <v>81</v>
      </c>
      <c r="G5" s="38" t="s">
        <v>83</v>
      </c>
      <c r="H5" s="38" t="s">
        <v>91</v>
      </c>
      <c r="I5" s="125" t="s">
        <v>89</v>
      </c>
      <c r="J5" s="5"/>
    </row>
    <row r="6" spans="1:10" ht="15.75" x14ac:dyDescent="0.25">
      <c r="A6" s="49" t="s">
        <v>18</v>
      </c>
      <c r="B6" s="37" t="s">
        <v>53</v>
      </c>
      <c r="C6" s="38" t="s">
        <v>74</v>
      </c>
      <c r="D6" s="38" t="s">
        <v>74</v>
      </c>
      <c r="E6" s="38" t="s">
        <v>78</v>
      </c>
      <c r="F6" s="38" t="s">
        <v>78</v>
      </c>
      <c r="G6" s="38" t="s">
        <v>78</v>
      </c>
      <c r="H6" s="38" t="s">
        <v>78</v>
      </c>
      <c r="I6" s="125" t="s">
        <v>78</v>
      </c>
      <c r="J6" s="5"/>
    </row>
    <row r="7" spans="1:10" ht="31.5" x14ac:dyDescent="0.25">
      <c r="A7" s="49" t="s">
        <v>19</v>
      </c>
      <c r="B7" s="40" t="s">
        <v>54</v>
      </c>
      <c r="C7" s="38" t="s">
        <v>69</v>
      </c>
      <c r="D7" s="38" t="s">
        <v>75</v>
      </c>
      <c r="E7" s="38" t="s">
        <v>79</v>
      </c>
      <c r="F7" s="38" t="s">
        <v>79</v>
      </c>
      <c r="G7" s="38" t="s">
        <v>84</v>
      </c>
      <c r="H7" s="38" t="s">
        <v>92</v>
      </c>
      <c r="I7" s="125" t="s">
        <v>87</v>
      </c>
      <c r="J7" s="5"/>
    </row>
    <row r="8" spans="1:10" ht="32.25" thickBot="1" x14ac:dyDescent="0.3">
      <c r="A8" s="57" t="s">
        <v>20</v>
      </c>
      <c r="B8" s="41" t="s">
        <v>55</v>
      </c>
      <c r="C8" s="126" t="s">
        <v>70</v>
      </c>
      <c r="D8" s="126" t="s">
        <v>70</v>
      </c>
      <c r="E8" s="126" t="s">
        <v>77</v>
      </c>
      <c r="F8" s="126" t="s">
        <v>70</v>
      </c>
      <c r="G8" s="126" t="s">
        <v>70</v>
      </c>
      <c r="H8" s="126" t="s">
        <v>77</v>
      </c>
      <c r="I8" s="127" t="s">
        <v>70</v>
      </c>
      <c r="J8" s="5"/>
    </row>
    <row r="9" spans="1:10" ht="15.75" x14ac:dyDescent="0.25">
      <c r="A9" s="110" t="s">
        <v>148</v>
      </c>
      <c r="B9" s="111">
        <v>19712.400000000001</v>
      </c>
      <c r="C9" s="111">
        <v>30619.83</v>
      </c>
      <c r="D9" s="111">
        <v>37675.21</v>
      </c>
      <c r="E9" s="111">
        <v>31676.03</v>
      </c>
      <c r="F9" s="111">
        <v>28917.360000000001</v>
      </c>
      <c r="G9" s="111">
        <v>31272.73</v>
      </c>
      <c r="H9" s="111">
        <v>58424.3</v>
      </c>
      <c r="I9" s="112">
        <v>36355.370000000003</v>
      </c>
      <c r="J9" s="5"/>
    </row>
    <row r="10" spans="1:10" ht="15.75" x14ac:dyDescent="0.25">
      <c r="A10" s="114" t="s">
        <v>149</v>
      </c>
      <c r="B10" s="115">
        <v>0</v>
      </c>
      <c r="C10" s="115">
        <v>0</v>
      </c>
      <c r="D10" s="115">
        <v>0</v>
      </c>
      <c r="E10" s="115">
        <v>0</v>
      </c>
      <c r="F10" s="115">
        <v>0</v>
      </c>
      <c r="G10" s="115">
        <v>0</v>
      </c>
      <c r="H10" s="115">
        <v>0</v>
      </c>
      <c r="I10" s="116">
        <v>0</v>
      </c>
      <c r="J10" s="5"/>
    </row>
    <row r="11" spans="1:10" ht="15.75" x14ac:dyDescent="0.25">
      <c r="A11" s="114" t="s">
        <v>58</v>
      </c>
      <c r="B11" s="115">
        <v>2558</v>
      </c>
      <c r="C11" s="115">
        <v>0</v>
      </c>
      <c r="D11" s="115">
        <v>0</v>
      </c>
      <c r="E11" s="115">
        <v>432</v>
      </c>
      <c r="F11" s="115">
        <v>0</v>
      </c>
      <c r="G11" s="115">
        <v>0</v>
      </c>
      <c r="H11" s="115">
        <v>744</v>
      </c>
      <c r="I11" s="116">
        <v>0</v>
      </c>
      <c r="J11" s="5"/>
    </row>
    <row r="12" spans="1:10" ht="15.75" x14ac:dyDescent="0.25">
      <c r="A12" s="114" t="s">
        <v>158</v>
      </c>
      <c r="B12" s="121">
        <v>0</v>
      </c>
      <c r="C12" s="121">
        <v>0</v>
      </c>
      <c r="D12" s="121">
        <v>0</v>
      </c>
      <c r="E12" s="121">
        <v>0</v>
      </c>
      <c r="F12" s="121">
        <v>0</v>
      </c>
      <c r="G12" s="121">
        <v>0</v>
      </c>
      <c r="H12" s="121">
        <v>0</v>
      </c>
      <c r="I12" s="122">
        <v>0</v>
      </c>
      <c r="J12" s="5"/>
    </row>
    <row r="13" spans="1:10" ht="15.75" x14ac:dyDescent="0.25">
      <c r="A13" s="114" t="s">
        <v>157</v>
      </c>
      <c r="B13" s="115">
        <v>0</v>
      </c>
      <c r="C13" s="115">
        <v>0</v>
      </c>
      <c r="D13" s="115">
        <v>0</v>
      </c>
      <c r="E13" s="115">
        <v>0</v>
      </c>
      <c r="F13" s="115">
        <v>0</v>
      </c>
      <c r="G13" s="115">
        <v>0</v>
      </c>
      <c r="H13" s="115">
        <v>0</v>
      </c>
      <c r="I13" s="116">
        <v>0</v>
      </c>
      <c r="J13" s="5"/>
    </row>
    <row r="14" spans="1:10" ht="16.5" thickBot="1" x14ac:dyDescent="0.3">
      <c r="A14" s="114" t="s">
        <v>57</v>
      </c>
      <c r="B14" s="117">
        <f>(B9+B10+B12)*0.21</f>
        <v>4139.6040000000003</v>
      </c>
      <c r="C14" s="117">
        <f t="shared" ref="C14:I14" si="0">(C9+C10+C12)*0.21</f>
        <v>6430.1643000000004</v>
      </c>
      <c r="D14" s="117">
        <f t="shared" si="0"/>
        <v>7911.7940999999992</v>
      </c>
      <c r="E14" s="117">
        <f t="shared" si="0"/>
        <v>6651.9662999999991</v>
      </c>
      <c r="F14" s="117">
        <f t="shared" si="0"/>
        <v>6072.6455999999998</v>
      </c>
      <c r="G14" s="117">
        <f t="shared" si="0"/>
        <v>6567.2732999999998</v>
      </c>
      <c r="H14" s="117">
        <f t="shared" si="0"/>
        <v>12269.103000000001</v>
      </c>
      <c r="I14" s="165">
        <f t="shared" si="0"/>
        <v>7634.6277</v>
      </c>
      <c r="J14" s="5"/>
    </row>
    <row r="15" spans="1:10" ht="15.75" x14ac:dyDescent="0.25">
      <c r="A15" s="113" t="s">
        <v>36</v>
      </c>
      <c r="B15" s="118">
        <f t="shared" ref="B15:I15" si="1">SUM(B9:B14)</f>
        <v>26410.004000000001</v>
      </c>
      <c r="C15" s="118">
        <f t="shared" si="1"/>
        <v>37049.994300000006</v>
      </c>
      <c r="D15" s="118">
        <f t="shared" si="1"/>
        <v>45587.004099999998</v>
      </c>
      <c r="E15" s="118">
        <f t="shared" si="1"/>
        <v>38759.996299999999</v>
      </c>
      <c r="F15" s="118">
        <f t="shared" si="1"/>
        <v>34990.005600000004</v>
      </c>
      <c r="G15" s="118">
        <f t="shared" si="1"/>
        <v>37840.003299999997</v>
      </c>
      <c r="H15" s="118">
        <f t="shared" si="1"/>
        <v>71437.403000000006</v>
      </c>
      <c r="I15" s="119">
        <f t="shared" si="1"/>
        <v>43989.9977</v>
      </c>
      <c r="J15" s="5"/>
    </row>
    <row r="16" spans="1:10" ht="16.5" thickBot="1" x14ac:dyDescent="0.3">
      <c r="A16" s="123" t="s">
        <v>56</v>
      </c>
      <c r="B16" s="124">
        <v>0</v>
      </c>
      <c r="C16" s="124">
        <v>0</v>
      </c>
      <c r="D16" s="124">
        <v>0</v>
      </c>
      <c r="E16" s="124">
        <v>0</v>
      </c>
      <c r="F16" s="124">
        <v>0</v>
      </c>
      <c r="G16" s="124">
        <v>0</v>
      </c>
      <c r="H16" s="124">
        <v>0</v>
      </c>
      <c r="I16" s="120">
        <v>0</v>
      </c>
      <c r="J16" s="5"/>
    </row>
    <row r="17" spans="1:11" ht="15.75" x14ac:dyDescent="0.25">
      <c r="A17" s="73" t="s">
        <v>2</v>
      </c>
      <c r="B17" s="74">
        <f>'Inschrijfformulier P1'!C12</f>
        <v>48</v>
      </c>
      <c r="C17" s="74">
        <f>'Inschrijfformulier P1'!C13</f>
        <v>36</v>
      </c>
      <c r="D17" s="74">
        <f>'Inschrijfformulier P1'!C14</f>
        <v>48</v>
      </c>
      <c r="E17" s="74">
        <f>'Inschrijfformulier P1'!C15</f>
        <v>60</v>
      </c>
      <c r="F17" s="74">
        <f>'Inschrijfformulier P1'!C16</f>
        <v>60</v>
      </c>
      <c r="G17" s="74">
        <f>'Inschrijfformulier P1'!C17</f>
        <v>48</v>
      </c>
      <c r="H17" s="74">
        <f>'Inschrijfformulier P1'!C18</f>
        <v>48</v>
      </c>
      <c r="I17" s="75">
        <f>'Inschrijfformulier P1'!C19</f>
        <v>12</v>
      </c>
      <c r="J17" s="5"/>
    </row>
    <row r="18" spans="1:11" ht="16.5" thickBot="1" x14ac:dyDescent="0.3">
      <c r="A18" s="76" t="s">
        <v>32</v>
      </c>
      <c r="B18" s="77">
        <f>'Inschrijfformulier P1'!D12</f>
        <v>8000</v>
      </c>
      <c r="C18" s="77">
        <f>'Inschrijfformulier P1'!D13</f>
        <v>15000</v>
      </c>
      <c r="D18" s="77">
        <f>'Inschrijfformulier P1'!D14</f>
        <v>8000</v>
      </c>
      <c r="E18" s="77">
        <f>'Inschrijfformulier P1'!D15</f>
        <v>10000</v>
      </c>
      <c r="F18" s="77">
        <f>'Inschrijfformulier P1'!D16</f>
        <v>10000</v>
      </c>
      <c r="G18" s="77">
        <f>'Inschrijfformulier P1'!D17</f>
        <v>20000</v>
      </c>
      <c r="H18" s="77">
        <f>'Inschrijfformulier P1'!D18</f>
        <v>30000</v>
      </c>
      <c r="I18" s="78">
        <f>'Inschrijfformulier P1'!D19</f>
        <v>15000</v>
      </c>
      <c r="J18" s="5"/>
    </row>
    <row r="19" spans="1:11" ht="15.75" x14ac:dyDescent="0.25">
      <c r="A19" s="56" t="s">
        <v>138</v>
      </c>
      <c r="B19" s="93">
        <v>0</v>
      </c>
      <c r="C19" s="93">
        <v>0</v>
      </c>
      <c r="D19" s="93">
        <v>0</v>
      </c>
      <c r="E19" s="93">
        <v>0</v>
      </c>
      <c r="F19" s="93">
        <v>0</v>
      </c>
      <c r="G19" s="93">
        <v>0</v>
      </c>
      <c r="H19" s="93">
        <v>0</v>
      </c>
      <c r="I19" s="98">
        <v>0</v>
      </c>
      <c r="J19" s="5"/>
      <c r="K19" s="35"/>
    </row>
    <row r="20" spans="1:11" ht="15.75" x14ac:dyDescent="0.25">
      <c r="A20" s="49" t="s">
        <v>139</v>
      </c>
      <c r="B20" s="94">
        <v>0</v>
      </c>
      <c r="C20" s="94">
        <v>0</v>
      </c>
      <c r="D20" s="94">
        <v>0</v>
      </c>
      <c r="E20" s="94">
        <v>0</v>
      </c>
      <c r="F20" s="94">
        <v>0</v>
      </c>
      <c r="G20" s="94">
        <v>0</v>
      </c>
      <c r="H20" s="94">
        <v>0</v>
      </c>
      <c r="I20" s="99">
        <v>0</v>
      </c>
      <c r="J20" s="5"/>
      <c r="K20" s="35"/>
    </row>
    <row r="21" spans="1:11" ht="15.75" x14ac:dyDescent="0.25">
      <c r="A21" s="49" t="s">
        <v>23</v>
      </c>
      <c r="B21" s="94">
        <v>0</v>
      </c>
      <c r="C21" s="94">
        <v>0</v>
      </c>
      <c r="D21" s="94">
        <v>0</v>
      </c>
      <c r="E21" s="94">
        <v>0</v>
      </c>
      <c r="F21" s="94">
        <v>0</v>
      </c>
      <c r="G21" s="94">
        <v>0</v>
      </c>
      <c r="H21" s="94">
        <v>0</v>
      </c>
      <c r="I21" s="99">
        <v>0</v>
      </c>
      <c r="J21" s="5"/>
      <c r="K21" s="35"/>
    </row>
    <row r="22" spans="1:11" ht="15.75" x14ac:dyDescent="0.25">
      <c r="A22" s="49" t="s">
        <v>59</v>
      </c>
      <c r="B22" s="94">
        <v>0</v>
      </c>
      <c r="C22" s="94">
        <v>0</v>
      </c>
      <c r="D22" s="94">
        <v>0</v>
      </c>
      <c r="E22" s="94">
        <v>0</v>
      </c>
      <c r="F22" s="94">
        <v>0</v>
      </c>
      <c r="G22" s="94">
        <v>0</v>
      </c>
      <c r="H22" s="94">
        <v>0</v>
      </c>
      <c r="I22" s="99">
        <v>0</v>
      </c>
      <c r="J22" s="5"/>
      <c r="K22" s="35"/>
    </row>
    <row r="23" spans="1:11" ht="15.75" x14ac:dyDescent="0.25">
      <c r="A23" s="49" t="s">
        <v>60</v>
      </c>
      <c r="B23" s="94">
        <v>0</v>
      </c>
      <c r="C23" s="94">
        <v>0</v>
      </c>
      <c r="D23" s="94">
        <v>0</v>
      </c>
      <c r="E23" s="94">
        <v>0</v>
      </c>
      <c r="F23" s="94">
        <v>0</v>
      </c>
      <c r="G23" s="94">
        <v>0</v>
      </c>
      <c r="H23" s="94">
        <v>0</v>
      </c>
      <c r="I23" s="99">
        <v>0</v>
      </c>
      <c r="J23" s="5"/>
      <c r="K23" s="35"/>
    </row>
    <row r="24" spans="1:11" ht="31.5" x14ac:dyDescent="0.25">
      <c r="A24" s="49" t="s">
        <v>62</v>
      </c>
      <c r="B24" s="95">
        <v>0</v>
      </c>
      <c r="C24" s="95">
        <v>0</v>
      </c>
      <c r="D24" s="95">
        <v>0</v>
      </c>
      <c r="E24" s="95">
        <v>0</v>
      </c>
      <c r="F24" s="95">
        <v>0</v>
      </c>
      <c r="G24" s="95">
        <v>0</v>
      </c>
      <c r="H24" s="95">
        <v>0</v>
      </c>
      <c r="I24" s="100">
        <v>0</v>
      </c>
      <c r="J24" s="5"/>
      <c r="K24" s="35"/>
    </row>
    <row r="25" spans="1:11" ht="15.75" x14ac:dyDescent="0.25">
      <c r="A25" s="49" t="s">
        <v>61</v>
      </c>
      <c r="B25" s="94">
        <v>0</v>
      </c>
      <c r="C25" s="94">
        <v>0</v>
      </c>
      <c r="D25" s="94">
        <v>0</v>
      </c>
      <c r="E25" s="94">
        <v>0</v>
      </c>
      <c r="F25" s="94">
        <v>0</v>
      </c>
      <c r="G25" s="94">
        <v>0</v>
      </c>
      <c r="H25" s="94">
        <v>0</v>
      </c>
      <c r="I25" s="99">
        <v>0</v>
      </c>
      <c r="J25" s="5"/>
      <c r="K25" s="35"/>
    </row>
    <row r="26" spans="1:11" ht="15.75" x14ac:dyDescent="0.25">
      <c r="A26" s="49" t="s">
        <v>63</v>
      </c>
      <c r="B26" s="71">
        <v>0</v>
      </c>
      <c r="C26" s="94">
        <v>0</v>
      </c>
      <c r="D26" s="71">
        <v>0</v>
      </c>
      <c r="E26" s="71">
        <v>0</v>
      </c>
      <c r="F26" s="71">
        <v>0</v>
      </c>
      <c r="G26" s="71">
        <v>0</v>
      </c>
      <c r="H26" s="71">
        <v>0</v>
      </c>
      <c r="I26" s="72">
        <v>0</v>
      </c>
      <c r="J26" s="5"/>
      <c r="K26" s="35"/>
    </row>
    <row r="27" spans="1:11" ht="15.75" x14ac:dyDescent="0.25">
      <c r="A27" s="49" t="s">
        <v>86</v>
      </c>
      <c r="B27" s="96">
        <v>0</v>
      </c>
      <c r="C27" s="71">
        <v>0</v>
      </c>
      <c r="D27" s="71">
        <v>0</v>
      </c>
      <c r="E27" s="71">
        <v>0</v>
      </c>
      <c r="F27" s="71">
        <v>0</v>
      </c>
      <c r="G27" s="96">
        <v>0</v>
      </c>
      <c r="H27" s="71">
        <v>0</v>
      </c>
      <c r="I27" s="72">
        <v>0</v>
      </c>
      <c r="J27" s="5"/>
      <c r="K27" s="35"/>
    </row>
    <row r="28" spans="1:11" ht="15.75" x14ac:dyDescent="0.25">
      <c r="A28" s="49" t="s">
        <v>85</v>
      </c>
      <c r="B28" s="96">
        <v>0</v>
      </c>
      <c r="C28" s="96">
        <v>0</v>
      </c>
      <c r="D28" s="96">
        <v>0</v>
      </c>
      <c r="E28" s="96">
        <v>0</v>
      </c>
      <c r="F28" s="96">
        <v>0</v>
      </c>
      <c r="G28" s="96">
        <v>0</v>
      </c>
      <c r="H28" s="96">
        <v>0</v>
      </c>
      <c r="I28" s="139">
        <v>0</v>
      </c>
      <c r="J28" s="5"/>
      <c r="K28" s="35"/>
    </row>
    <row r="29" spans="1:11" ht="16.5" thickBot="1" x14ac:dyDescent="0.3">
      <c r="A29" s="142" t="s">
        <v>154</v>
      </c>
      <c r="B29" s="141"/>
      <c r="C29" s="141"/>
      <c r="D29" s="141"/>
      <c r="E29" s="141"/>
      <c r="F29" s="141"/>
      <c r="G29" s="141"/>
      <c r="H29" s="141"/>
      <c r="I29" s="101">
        <v>0</v>
      </c>
      <c r="J29" s="5"/>
      <c r="K29" s="35"/>
    </row>
    <row r="30" spans="1:11" ht="16.5" thickBot="1" x14ac:dyDescent="0.3">
      <c r="A30" s="59" t="s">
        <v>153</v>
      </c>
      <c r="B30" s="36">
        <f t="shared" ref="B30:H30" si="2">SUM(B19:B28)</f>
        <v>0</v>
      </c>
      <c r="C30" s="36">
        <f t="shared" si="2"/>
        <v>0</v>
      </c>
      <c r="D30" s="36">
        <f t="shared" si="2"/>
        <v>0</v>
      </c>
      <c r="E30" s="36">
        <f t="shared" si="2"/>
        <v>0</v>
      </c>
      <c r="F30" s="36">
        <f t="shared" si="2"/>
        <v>0</v>
      </c>
      <c r="G30" s="36">
        <f t="shared" si="2"/>
        <v>0</v>
      </c>
      <c r="H30" s="36">
        <f t="shared" si="2"/>
        <v>0</v>
      </c>
      <c r="I30" s="140">
        <f>SUM(I19:I29)</f>
        <v>0</v>
      </c>
      <c r="J30" s="5"/>
      <c r="K30" s="35"/>
    </row>
    <row r="31" spans="1:11" ht="16.5" thickBot="1" x14ac:dyDescent="0.3">
      <c r="A31" s="61" t="s">
        <v>25</v>
      </c>
      <c r="B31" s="97">
        <v>0</v>
      </c>
      <c r="C31" s="97">
        <v>0</v>
      </c>
      <c r="D31" s="97">
        <v>0</v>
      </c>
      <c r="E31" s="97">
        <v>0</v>
      </c>
      <c r="F31" s="97">
        <v>0</v>
      </c>
      <c r="G31" s="97">
        <v>0</v>
      </c>
      <c r="H31" s="97">
        <v>0</v>
      </c>
      <c r="I31" s="102">
        <v>0</v>
      </c>
      <c r="J31" s="5"/>
    </row>
    <row r="32" spans="1:11" x14ac:dyDescent="0.25">
      <c r="A32" s="5"/>
      <c r="B32" s="5"/>
      <c r="C32" s="5"/>
      <c r="D32" s="5"/>
      <c r="E32" s="5"/>
      <c r="F32" s="5"/>
      <c r="G32" s="5"/>
      <c r="H32" s="5"/>
      <c r="I32" s="5"/>
    </row>
    <row r="33" spans="2:3" ht="15.75" x14ac:dyDescent="0.25">
      <c r="B33" s="89"/>
      <c r="C33" s="90" t="s">
        <v>144</v>
      </c>
    </row>
  </sheetData>
  <mergeCells count="1">
    <mergeCell ref="A1:I1"/>
  </mergeCells>
  <phoneticPr fontId="7" type="noConversion"/>
  <pageMargins left="0.7" right="0.7" top="0.75" bottom="0.75" header="0.3" footer="0.3"/>
  <pageSetup paperSize="9" orientation="portrait" r:id="rId1"/>
  <ignoredErrors>
    <ignoredError sqref="B30:H30"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1CB64-9792-486A-B0B8-EB69E4DDD12F}">
  <dimension ref="A1:L40"/>
  <sheetViews>
    <sheetView zoomScale="90" zoomScaleNormal="90" workbookViewId="0">
      <selection activeCell="F37" sqref="F37"/>
    </sheetView>
  </sheetViews>
  <sheetFormatPr defaultColWidth="11.85546875" defaultRowHeight="15" x14ac:dyDescent="0.25"/>
  <cols>
    <col min="1" max="1" width="43" style="48" customWidth="1"/>
    <col min="2" max="2" width="21.5703125" style="48" bestFit="1" customWidth="1"/>
    <col min="3" max="3" width="21.140625" style="48" bestFit="1" customWidth="1"/>
    <col min="4" max="4" width="18.140625" style="48" bestFit="1" customWidth="1"/>
    <col min="5" max="5" width="17.7109375" style="48" customWidth="1"/>
    <col min="6" max="7" width="18.7109375" style="48" bestFit="1" customWidth="1"/>
    <col min="8" max="9" width="16.42578125" style="48" bestFit="1" customWidth="1"/>
    <col min="10" max="10" width="20" style="48" bestFit="1" customWidth="1"/>
    <col min="11" max="11" width="20.85546875" style="48" bestFit="1" customWidth="1"/>
    <col min="12" max="16384" width="11.85546875" style="48"/>
  </cols>
  <sheetData>
    <row r="1" spans="1:11" s="88" customFormat="1" ht="24.75" customHeight="1" x14ac:dyDescent="0.25">
      <c r="A1" s="162" t="s">
        <v>35</v>
      </c>
      <c r="B1" s="163"/>
      <c r="C1" s="163"/>
      <c r="D1" s="163"/>
      <c r="E1" s="163"/>
      <c r="F1" s="163"/>
      <c r="G1" s="163"/>
      <c r="H1" s="163"/>
      <c r="I1" s="163"/>
      <c r="J1" s="163"/>
      <c r="K1" s="164"/>
    </row>
    <row r="2" spans="1:11" ht="15.75" x14ac:dyDescent="0.25">
      <c r="A2" s="80"/>
      <c r="B2" s="81" t="s">
        <v>44</v>
      </c>
      <c r="C2" s="81" t="s">
        <v>12</v>
      </c>
      <c r="D2" s="81" t="s">
        <v>45</v>
      </c>
      <c r="E2" s="81" t="s">
        <v>46</v>
      </c>
      <c r="F2" s="81" t="s">
        <v>47</v>
      </c>
      <c r="G2" s="81" t="s">
        <v>48</v>
      </c>
      <c r="H2" s="81" t="s">
        <v>49</v>
      </c>
      <c r="I2" s="81" t="s">
        <v>50</v>
      </c>
      <c r="J2" s="81" t="s">
        <v>34</v>
      </c>
      <c r="K2" s="82" t="s">
        <v>51</v>
      </c>
    </row>
    <row r="3" spans="1:11" ht="31.5" x14ac:dyDescent="0.25">
      <c r="A3" s="49" t="s">
        <v>14</v>
      </c>
      <c r="B3" s="50" t="s">
        <v>98</v>
      </c>
      <c r="C3" s="50" t="s">
        <v>102</v>
      </c>
      <c r="D3" s="50" t="s">
        <v>102</v>
      </c>
      <c r="E3" s="50" t="s">
        <v>110</v>
      </c>
      <c r="F3" s="50" t="s">
        <v>114</v>
      </c>
      <c r="G3" s="42" t="s">
        <v>110</v>
      </c>
      <c r="H3" s="42" t="s">
        <v>120</v>
      </c>
      <c r="I3" s="42" t="s">
        <v>15</v>
      </c>
      <c r="J3" s="42" t="s">
        <v>125</v>
      </c>
      <c r="K3" s="64" t="s">
        <v>114</v>
      </c>
    </row>
    <row r="4" spans="1:11" ht="47.25" x14ac:dyDescent="0.25">
      <c r="A4" s="49" t="s">
        <v>16</v>
      </c>
      <c r="B4" s="50" t="s">
        <v>101</v>
      </c>
      <c r="C4" s="50" t="s">
        <v>105</v>
      </c>
      <c r="D4" s="50" t="s">
        <v>107</v>
      </c>
      <c r="E4" s="50" t="s">
        <v>111</v>
      </c>
      <c r="F4" s="50" t="s">
        <v>117</v>
      </c>
      <c r="G4" s="8" t="s">
        <v>146</v>
      </c>
      <c r="H4" s="8" t="s">
        <v>151</v>
      </c>
      <c r="I4" s="8" t="s">
        <v>122</v>
      </c>
      <c r="J4" s="8" t="s">
        <v>126</v>
      </c>
      <c r="K4" s="51" t="s">
        <v>147</v>
      </c>
    </row>
    <row r="5" spans="1:11" ht="47.25" x14ac:dyDescent="0.25">
      <c r="A5" s="49" t="s">
        <v>17</v>
      </c>
      <c r="B5" s="39" t="s">
        <v>104</v>
      </c>
      <c r="C5" s="50" t="s">
        <v>104</v>
      </c>
      <c r="D5" s="39" t="s">
        <v>108</v>
      </c>
      <c r="E5" s="50" t="s">
        <v>118</v>
      </c>
      <c r="F5" s="50" t="s">
        <v>116</v>
      </c>
      <c r="G5" s="8" t="s">
        <v>118</v>
      </c>
      <c r="H5" s="8"/>
      <c r="I5" s="8" t="s">
        <v>121</v>
      </c>
      <c r="J5" s="8"/>
      <c r="K5" s="51"/>
    </row>
    <row r="6" spans="1:11" ht="31.5" x14ac:dyDescent="0.25">
      <c r="A6" s="49" t="s">
        <v>18</v>
      </c>
      <c r="B6" s="39" t="s">
        <v>53</v>
      </c>
      <c r="C6" s="50" t="s">
        <v>53</v>
      </c>
      <c r="D6" s="39" t="s">
        <v>78</v>
      </c>
      <c r="E6" s="50" t="s">
        <v>53</v>
      </c>
      <c r="F6" s="50" t="s">
        <v>53</v>
      </c>
      <c r="G6" s="50" t="s">
        <v>53</v>
      </c>
      <c r="H6" s="39" t="s">
        <v>78</v>
      </c>
      <c r="I6" s="39" t="s">
        <v>78</v>
      </c>
      <c r="J6" s="39" t="s">
        <v>78</v>
      </c>
      <c r="K6" s="63" t="s">
        <v>53</v>
      </c>
    </row>
    <row r="7" spans="1:11" ht="31.5" x14ac:dyDescent="0.25">
      <c r="A7" s="49" t="s">
        <v>19</v>
      </c>
      <c r="B7" s="50" t="s">
        <v>79</v>
      </c>
      <c r="C7" s="50" t="s">
        <v>79</v>
      </c>
      <c r="D7" s="50" t="s">
        <v>79</v>
      </c>
      <c r="E7" s="50" t="s">
        <v>79</v>
      </c>
      <c r="F7" s="50" t="s">
        <v>79</v>
      </c>
      <c r="G7" s="50" t="s">
        <v>79</v>
      </c>
      <c r="H7" s="50" t="s">
        <v>79</v>
      </c>
      <c r="I7" s="50" t="s">
        <v>79</v>
      </c>
      <c r="J7" s="50" t="s">
        <v>79</v>
      </c>
      <c r="K7" s="63" t="s">
        <v>79</v>
      </c>
    </row>
    <row r="8" spans="1:11" ht="47.25" x14ac:dyDescent="0.25">
      <c r="A8" s="49" t="s">
        <v>33</v>
      </c>
      <c r="B8" s="50" t="s">
        <v>99</v>
      </c>
      <c r="C8" s="50" t="s">
        <v>103</v>
      </c>
      <c r="D8" s="50" t="s">
        <v>106</v>
      </c>
      <c r="E8" s="50" t="s">
        <v>112</v>
      </c>
      <c r="F8" s="50" t="s">
        <v>106</v>
      </c>
      <c r="G8" s="50" t="s">
        <v>112</v>
      </c>
      <c r="H8" s="50" t="s">
        <v>106</v>
      </c>
      <c r="I8" s="8"/>
      <c r="J8" s="50" t="s">
        <v>127</v>
      </c>
      <c r="K8" s="64" t="s">
        <v>129</v>
      </c>
    </row>
    <row r="9" spans="1:11" ht="16.5" thickBot="1" x14ac:dyDescent="0.3">
      <c r="A9" s="52" t="s">
        <v>20</v>
      </c>
      <c r="B9" s="53" t="s">
        <v>100</v>
      </c>
      <c r="C9" s="53" t="s">
        <v>100</v>
      </c>
      <c r="D9" s="53" t="s">
        <v>100</v>
      </c>
      <c r="E9" s="53" t="s">
        <v>100</v>
      </c>
      <c r="F9" s="53" t="s">
        <v>100</v>
      </c>
      <c r="G9" s="53" t="s">
        <v>100</v>
      </c>
      <c r="H9" s="54" t="s">
        <v>119</v>
      </c>
      <c r="I9" s="54" t="s">
        <v>119</v>
      </c>
      <c r="J9" s="54" t="s">
        <v>100</v>
      </c>
      <c r="K9" s="55" t="s">
        <v>100</v>
      </c>
    </row>
    <row r="10" spans="1:11" ht="15.75" x14ac:dyDescent="0.25">
      <c r="A10" s="110" t="s">
        <v>37</v>
      </c>
      <c r="B10" s="134">
        <v>55787</v>
      </c>
      <c r="C10" s="134">
        <v>33028.099170000001</v>
      </c>
      <c r="D10" s="134">
        <v>32950.413220000002</v>
      </c>
      <c r="E10" s="134">
        <v>16857</v>
      </c>
      <c r="F10" s="134">
        <v>31756.198349999999</v>
      </c>
      <c r="G10" s="134">
        <v>16857</v>
      </c>
      <c r="H10" s="134">
        <v>55650</v>
      </c>
      <c r="I10" s="134">
        <v>25611.570250000001</v>
      </c>
      <c r="J10" s="134">
        <v>39750</v>
      </c>
      <c r="K10" s="135">
        <v>31075</v>
      </c>
    </row>
    <row r="11" spans="1:11" ht="15.75" x14ac:dyDescent="0.25">
      <c r="A11" s="114" t="s">
        <v>149</v>
      </c>
      <c r="B11" s="136">
        <v>0</v>
      </c>
      <c r="C11" s="136">
        <v>0</v>
      </c>
      <c r="D11" s="136">
        <v>0</v>
      </c>
      <c r="E11" s="136">
        <v>0</v>
      </c>
      <c r="F11" s="136">
        <v>0</v>
      </c>
      <c r="G11" s="136">
        <v>0</v>
      </c>
      <c r="H11" s="136">
        <v>0</v>
      </c>
      <c r="I11" s="136">
        <v>0</v>
      </c>
      <c r="J11" s="136">
        <v>0</v>
      </c>
      <c r="K11" s="137">
        <v>0</v>
      </c>
    </row>
    <row r="12" spans="1:11" ht="31.5" x14ac:dyDescent="0.25">
      <c r="A12" s="133" t="s">
        <v>150</v>
      </c>
      <c r="B12" s="136">
        <v>42843.8</v>
      </c>
      <c r="C12" s="136">
        <v>0</v>
      </c>
      <c r="D12" s="136">
        <v>0</v>
      </c>
      <c r="E12" s="136">
        <v>4132.2314050000004</v>
      </c>
      <c r="F12" s="136">
        <v>0</v>
      </c>
      <c r="G12" s="136">
        <v>0</v>
      </c>
      <c r="H12" s="136">
        <v>0</v>
      </c>
      <c r="I12" s="136">
        <v>0</v>
      </c>
      <c r="J12" s="136">
        <v>6198.3471069999996</v>
      </c>
      <c r="K12" s="137">
        <v>10330.578509999999</v>
      </c>
    </row>
    <row r="13" spans="1:11" ht="15.75" x14ac:dyDescent="0.25">
      <c r="A13" s="133" t="s">
        <v>58</v>
      </c>
      <c r="B13" s="136">
        <v>0</v>
      </c>
      <c r="C13" s="136">
        <v>0</v>
      </c>
      <c r="D13" s="136">
        <v>0</v>
      </c>
      <c r="E13" s="136">
        <v>6305</v>
      </c>
      <c r="F13" s="136">
        <v>0</v>
      </c>
      <c r="G13" s="136">
        <v>6305</v>
      </c>
      <c r="H13" s="136">
        <v>0</v>
      </c>
      <c r="I13" s="136">
        <v>0</v>
      </c>
      <c r="J13" s="136">
        <v>0</v>
      </c>
      <c r="K13" s="137">
        <v>0</v>
      </c>
    </row>
    <row r="14" spans="1:11" ht="15.75" x14ac:dyDescent="0.25">
      <c r="A14" s="130" t="s">
        <v>158</v>
      </c>
      <c r="B14" s="131">
        <v>0</v>
      </c>
      <c r="C14" s="131">
        <v>0</v>
      </c>
      <c r="D14" s="131">
        <v>0</v>
      </c>
      <c r="E14" s="131">
        <v>0</v>
      </c>
      <c r="F14" s="131">
        <v>0</v>
      </c>
      <c r="G14" s="131">
        <v>0</v>
      </c>
      <c r="H14" s="131">
        <v>0</v>
      </c>
      <c r="I14" s="131">
        <v>0</v>
      </c>
      <c r="J14" s="131">
        <v>0</v>
      </c>
      <c r="K14" s="132">
        <v>0</v>
      </c>
    </row>
    <row r="15" spans="1:11" ht="15.75" x14ac:dyDescent="0.25">
      <c r="A15" s="130" t="s">
        <v>157</v>
      </c>
      <c r="B15" s="131">
        <v>0</v>
      </c>
      <c r="C15" s="131">
        <v>0</v>
      </c>
      <c r="D15" s="131">
        <v>0</v>
      </c>
      <c r="E15" s="131">
        <v>0</v>
      </c>
      <c r="F15" s="131">
        <v>0</v>
      </c>
      <c r="G15" s="131">
        <v>0</v>
      </c>
      <c r="H15" s="131">
        <v>0</v>
      </c>
      <c r="I15" s="131">
        <v>0</v>
      </c>
      <c r="J15" s="131">
        <v>0</v>
      </c>
      <c r="K15" s="132">
        <v>0</v>
      </c>
    </row>
    <row r="16" spans="1:11" ht="16.5" thickBot="1" x14ac:dyDescent="0.3">
      <c r="A16" s="130" t="s">
        <v>57</v>
      </c>
      <c r="B16" s="131">
        <f>(B10+B11+B12+B14)*0.21</f>
        <v>20712.468000000001</v>
      </c>
      <c r="C16" s="131">
        <f t="shared" ref="C16:G16" si="0">(C10+C11+C12+C14)*0.21</f>
        <v>6935.9008256999996</v>
      </c>
      <c r="D16" s="131">
        <f t="shared" si="0"/>
        <v>6919.5867761999998</v>
      </c>
      <c r="E16" s="131">
        <f t="shared" si="0"/>
        <v>4407.7385950499993</v>
      </c>
      <c r="F16" s="131">
        <f t="shared" si="0"/>
        <v>6668.8016534999997</v>
      </c>
      <c r="G16" s="131">
        <f t="shared" si="0"/>
        <v>3539.97</v>
      </c>
      <c r="H16" s="131">
        <f t="shared" ref="H16" si="1">(H10+H11+H12+H14)*0.21</f>
        <v>11686.5</v>
      </c>
      <c r="I16" s="131">
        <f t="shared" ref="I16" si="2">(I10+I11+I12+I14)*0.21</f>
        <v>5378.4297525000002</v>
      </c>
      <c r="J16" s="131">
        <f t="shared" ref="J16" si="3">(J10+J11+J12+J14)*0.21</f>
        <v>9649.1528924699996</v>
      </c>
      <c r="K16" s="132">
        <f>(K10+K11+K12+K14)*0.21</f>
        <v>8695.1714871000004</v>
      </c>
    </row>
    <row r="17" spans="1:12" ht="15.75" x14ac:dyDescent="0.25">
      <c r="A17" s="113" t="s">
        <v>36</v>
      </c>
      <c r="B17" s="138">
        <f>SUM(B10:B16)</f>
        <v>119343.26800000001</v>
      </c>
      <c r="C17" s="138">
        <f t="shared" ref="C17:K17" si="4">SUM(C10:C16)</f>
        <v>39963.999995700004</v>
      </c>
      <c r="D17" s="138">
        <f t="shared" si="4"/>
        <v>39869.9999962</v>
      </c>
      <c r="E17" s="138">
        <f t="shared" si="4"/>
        <v>31701.970000049998</v>
      </c>
      <c r="F17" s="138">
        <f t="shared" si="4"/>
        <v>38425.000003499998</v>
      </c>
      <c r="G17" s="138">
        <f t="shared" si="4"/>
        <v>26701.97</v>
      </c>
      <c r="H17" s="138">
        <f t="shared" si="4"/>
        <v>67336.5</v>
      </c>
      <c r="I17" s="138">
        <f t="shared" si="4"/>
        <v>30990.000002500001</v>
      </c>
      <c r="J17" s="138">
        <f t="shared" si="4"/>
        <v>55597.499999470005</v>
      </c>
      <c r="K17" s="138">
        <f t="shared" si="4"/>
        <v>50100.7499971</v>
      </c>
    </row>
    <row r="18" spans="1:12" ht="16.5" thickBot="1" x14ac:dyDescent="0.3">
      <c r="A18" s="123" t="s">
        <v>56</v>
      </c>
      <c r="B18" s="128">
        <v>0</v>
      </c>
      <c r="C18" s="128">
        <v>0</v>
      </c>
      <c r="D18" s="128">
        <v>0</v>
      </c>
      <c r="E18" s="128">
        <v>0</v>
      </c>
      <c r="F18" s="128">
        <v>0</v>
      </c>
      <c r="G18" s="128">
        <v>0</v>
      </c>
      <c r="H18" s="128">
        <v>0</v>
      </c>
      <c r="I18" s="128">
        <v>0</v>
      </c>
      <c r="J18" s="128">
        <v>0</v>
      </c>
      <c r="K18" s="129">
        <v>0</v>
      </c>
    </row>
    <row r="19" spans="1:12" ht="15.75" x14ac:dyDescent="0.25">
      <c r="A19" s="73" t="s">
        <v>2</v>
      </c>
      <c r="B19" s="83">
        <f>'Inschrijfformulier P1'!C22</f>
        <v>84</v>
      </c>
      <c r="C19" s="83">
        <f>'Inschrijfformulier P1'!C25</f>
        <v>84</v>
      </c>
      <c r="D19" s="83">
        <f>'Inschrijfformulier P1'!C26</f>
        <v>48</v>
      </c>
      <c r="E19" s="83">
        <f>'Inschrijfformulier P1'!C27</f>
        <v>60</v>
      </c>
      <c r="F19" s="83">
        <f>'Inschrijfformulier P1'!C30</f>
        <v>72</v>
      </c>
      <c r="G19" s="83">
        <f>'Inschrijfformulier P1'!C31</f>
        <v>60</v>
      </c>
      <c r="H19" s="83">
        <f>'Inschrijfformulier P1'!C32</f>
        <v>60</v>
      </c>
      <c r="I19" s="83">
        <f>'Inschrijfformulier P1'!C33</f>
        <v>60</v>
      </c>
      <c r="J19" s="83">
        <f>'Inschrijfformulier P1'!C37</f>
        <v>60</v>
      </c>
      <c r="K19" s="84">
        <f>'Inschrijfformulier P1'!C37</f>
        <v>60</v>
      </c>
    </row>
    <row r="20" spans="1:12" ht="16.5" thickBot="1" x14ac:dyDescent="0.3">
      <c r="A20" s="85" t="s">
        <v>32</v>
      </c>
      <c r="B20" s="86">
        <v>15000</v>
      </c>
      <c r="C20" s="86">
        <v>15000</v>
      </c>
      <c r="D20" s="86">
        <v>10000</v>
      </c>
      <c r="E20" s="86">
        <v>10000</v>
      </c>
      <c r="F20" s="86">
        <v>10000</v>
      </c>
      <c r="G20" s="86">
        <v>10000</v>
      </c>
      <c r="H20" s="86">
        <v>10000</v>
      </c>
      <c r="I20" s="86">
        <v>10000</v>
      </c>
      <c r="J20" s="86">
        <v>10000</v>
      </c>
      <c r="K20" s="87">
        <v>15000</v>
      </c>
    </row>
    <row r="21" spans="1:12" ht="15.75" x14ac:dyDescent="0.25">
      <c r="A21" s="56" t="s">
        <v>21</v>
      </c>
      <c r="B21" s="103">
        <v>0</v>
      </c>
      <c r="C21" s="103">
        <v>0</v>
      </c>
      <c r="D21" s="103">
        <v>0</v>
      </c>
      <c r="E21" s="103">
        <v>0</v>
      </c>
      <c r="F21" s="103">
        <v>0</v>
      </c>
      <c r="G21" s="103">
        <v>0</v>
      </c>
      <c r="H21" s="103">
        <v>0</v>
      </c>
      <c r="I21" s="103">
        <v>0</v>
      </c>
      <c r="J21" s="103">
        <v>0</v>
      </c>
      <c r="K21" s="106">
        <v>0</v>
      </c>
    </row>
    <row r="22" spans="1:12" ht="15.75" x14ac:dyDescent="0.25">
      <c r="A22" s="49" t="s">
        <v>22</v>
      </c>
      <c r="B22" s="104">
        <v>0</v>
      </c>
      <c r="C22" s="104">
        <v>0</v>
      </c>
      <c r="D22" s="104">
        <v>0</v>
      </c>
      <c r="E22" s="104">
        <v>0</v>
      </c>
      <c r="F22" s="104">
        <v>0</v>
      </c>
      <c r="G22" s="104">
        <v>0</v>
      </c>
      <c r="H22" s="104">
        <v>0</v>
      </c>
      <c r="I22" s="104">
        <v>0</v>
      </c>
      <c r="J22" s="104">
        <v>0</v>
      </c>
      <c r="K22" s="107">
        <v>0</v>
      </c>
    </row>
    <row r="23" spans="1:12" ht="15.75" x14ac:dyDescent="0.25">
      <c r="A23" s="49" t="s">
        <v>23</v>
      </c>
      <c r="B23" s="104">
        <v>0</v>
      </c>
      <c r="C23" s="104">
        <v>0</v>
      </c>
      <c r="D23" s="104">
        <v>0</v>
      </c>
      <c r="E23" s="104">
        <v>0</v>
      </c>
      <c r="F23" s="104">
        <v>0</v>
      </c>
      <c r="G23" s="104">
        <v>0</v>
      </c>
      <c r="H23" s="104">
        <v>0</v>
      </c>
      <c r="I23" s="104">
        <v>0</v>
      </c>
      <c r="J23" s="104">
        <v>0</v>
      </c>
      <c r="K23" s="107">
        <v>0</v>
      </c>
    </row>
    <row r="24" spans="1:12" ht="15.75" x14ac:dyDescent="0.25">
      <c r="A24" s="49" t="s">
        <v>59</v>
      </c>
      <c r="B24" s="104">
        <v>0</v>
      </c>
      <c r="C24" s="104">
        <v>0</v>
      </c>
      <c r="D24" s="104">
        <v>0</v>
      </c>
      <c r="E24" s="104">
        <v>0</v>
      </c>
      <c r="F24" s="104">
        <v>0</v>
      </c>
      <c r="G24" s="104">
        <v>0</v>
      </c>
      <c r="H24" s="104">
        <v>0</v>
      </c>
      <c r="I24" s="104">
        <v>0</v>
      </c>
      <c r="J24" s="104">
        <v>0</v>
      </c>
      <c r="K24" s="107">
        <v>0</v>
      </c>
    </row>
    <row r="25" spans="1:12" ht="15.75" x14ac:dyDescent="0.25">
      <c r="A25" s="49" t="s">
        <v>60</v>
      </c>
      <c r="B25" s="104">
        <v>0</v>
      </c>
      <c r="C25" s="104">
        <v>0</v>
      </c>
      <c r="D25" s="104">
        <v>0</v>
      </c>
      <c r="E25" s="104">
        <v>0</v>
      </c>
      <c r="F25" s="104">
        <v>0</v>
      </c>
      <c r="G25" s="104">
        <v>0</v>
      </c>
      <c r="H25" s="104">
        <v>0</v>
      </c>
      <c r="I25" s="104">
        <v>0</v>
      </c>
      <c r="J25" s="104">
        <v>0</v>
      </c>
      <c r="K25" s="107">
        <v>0</v>
      </c>
    </row>
    <row r="26" spans="1:12" ht="31.5" x14ac:dyDescent="0.25">
      <c r="A26" s="49" t="s">
        <v>62</v>
      </c>
      <c r="B26" s="104">
        <v>0</v>
      </c>
      <c r="C26" s="104">
        <v>0</v>
      </c>
      <c r="D26" s="104">
        <v>0</v>
      </c>
      <c r="E26" s="104">
        <v>0</v>
      </c>
      <c r="F26" s="104">
        <v>0</v>
      </c>
      <c r="G26" s="104">
        <v>0</v>
      </c>
      <c r="H26" s="104">
        <v>0</v>
      </c>
      <c r="I26" s="104">
        <v>0</v>
      </c>
      <c r="J26" s="104">
        <v>0</v>
      </c>
      <c r="K26" s="107">
        <v>0</v>
      </c>
    </row>
    <row r="27" spans="1:12" ht="15.75" x14ac:dyDescent="0.25">
      <c r="A27" s="49" t="s">
        <v>61</v>
      </c>
      <c r="B27" s="104">
        <v>0</v>
      </c>
      <c r="C27" s="104">
        <v>0</v>
      </c>
      <c r="D27" s="104">
        <v>0</v>
      </c>
      <c r="E27" s="104">
        <v>0</v>
      </c>
      <c r="F27" s="104">
        <v>0</v>
      </c>
      <c r="G27" s="104">
        <v>0</v>
      </c>
      <c r="H27" s="104">
        <v>0</v>
      </c>
      <c r="I27" s="104">
        <v>0</v>
      </c>
      <c r="J27" s="104">
        <v>0</v>
      </c>
      <c r="K27" s="107">
        <v>0</v>
      </c>
      <c r="L27" s="58"/>
    </row>
    <row r="28" spans="1:12" ht="15.75" x14ac:dyDescent="0.25">
      <c r="A28" s="49" t="s">
        <v>63</v>
      </c>
      <c r="B28" s="65">
        <v>0</v>
      </c>
      <c r="C28" s="65">
        <v>0</v>
      </c>
      <c r="D28" s="65">
        <v>0</v>
      </c>
      <c r="E28" s="65">
        <v>0</v>
      </c>
      <c r="F28" s="65">
        <v>0</v>
      </c>
      <c r="G28" s="108">
        <v>0</v>
      </c>
      <c r="H28" s="65">
        <v>0</v>
      </c>
      <c r="I28" s="65">
        <v>0</v>
      </c>
      <c r="J28" s="104">
        <v>0</v>
      </c>
      <c r="K28" s="107">
        <v>0</v>
      </c>
      <c r="L28" s="58"/>
    </row>
    <row r="29" spans="1:12" ht="31.5" x14ac:dyDescent="0.25">
      <c r="A29" s="49" t="s">
        <v>128</v>
      </c>
      <c r="B29" s="65">
        <v>0</v>
      </c>
      <c r="C29" s="65">
        <v>0</v>
      </c>
      <c r="D29" s="65">
        <v>0</v>
      </c>
      <c r="E29" s="65">
        <v>0</v>
      </c>
      <c r="F29" s="65">
        <v>0</v>
      </c>
      <c r="G29" s="108">
        <v>0</v>
      </c>
      <c r="H29" s="65">
        <v>0</v>
      </c>
      <c r="I29" s="65">
        <v>0</v>
      </c>
      <c r="J29" s="104">
        <v>0</v>
      </c>
      <c r="K29" s="107">
        <v>0</v>
      </c>
      <c r="L29" s="58"/>
    </row>
    <row r="30" spans="1:12" ht="31.5" x14ac:dyDescent="0.25">
      <c r="A30" s="49" t="s">
        <v>113</v>
      </c>
      <c r="B30" s="65">
        <v>0</v>
      </c>
      <c r="C30" s="65">
        <v>0</v>
      </c>
      <c r="D30" s="65">
        <v>0</v>
      </c>
      <c r="E30" s="65">
        <v>0</v>
      </c>
      <c r="F30" s="65">
        <v>0</v>
      </c>
      <c r="G30" s="108">
        <v>0</v>
      </c>
      <c r="H30" s="65">
        <v>0</v>
      </c>
      <c r="I30" s="65">
        <v>0</v>
      </c>
      <c r="J30" s="104">
        <v>0</v>
      </c>
      <c r="K30" s="107">
        <v>0</v>
      </c>
      <c r="L30" s="58"/>
    </row>
    <row r="31" spans="1:12" ht="16.5" thickBot="1" x14ac:dyDescent="0.3">
      <c r="A31" s="49" t="s">
        <v>67</v>
      </c>
      <c r="B31" s="104">
        <v>0</v>
      </c>
      <c r="C31" s="104">
        <v>0</v>
      </c>
      <c r="D31" s="104">
        <v>0</v>
      </c>
      <c r="E31" s="104">
        <v>0</v>
      </c>
      <c r="F31" s="104">
        <v>0</v>
      </c>
      <c r="G31" s="104">
        <v>0</v>
      </c>
      <c r="H31" s="104">
        <v>0</v>
      </c>
      <c r="I31" s="104">
        <v>0</v>
      </c>
      <c r="J31" s="104">
        <v>0</v>
      </c>
      <c r="K31" s="107">
        <v>0</v>
      </c>
      <c r="L31" s="58"/>
    </row>
    <row r="32" spans="1:12" ht="16.5" thickBot="1" x14ac:dyDescent="0.3">
      <c r="A32" s="59" t="s">
        <v>24</v>
      </c>
      <c r="B32" s="60">
        <f>SUM(B21:B31)</f>
        <v>0</v>
      </c>
      <c r="C32" s="60">
        <f t="shared" ref="C32:K32" si="5">SUM(C21:C31)</f>
        <v>0</v>
      </c>
      <c r="D32" s="60">
        <f t="shared" si="5"/>
        <v>0</v>
      </c>
      <c r="E32" s="60">
        <f t="shared" si="5"/>
        <v>0</v>
      </c>
      <c r="F32" s="60">
        <f t="shared" si="5"/>
        <v>0</v>
      </c>
      <c r="G32" s="60">
        <f t="shared" si="5"/>
        <v>0</v>
      </c>
      <c r="H32" s="60">
        <f t="shared" si="5"/>
        <v>0</v>
      </c>
      <c r="I32" s="60">
        <f t="shared" si="5"/>
        <v>0</v>
      </c>
      <c r="J32" s="60">
        <f t="shared" si="5"/>
        <v>0</v>
      </c>
      <c r="K32" s="66">
        <f t="shared" si="5"/>
        <v>0</v>
      </c>
      <c r="L32" s="58"/>
    </row>
    <row r="33" spans="1:12" ht="16.5" thickBot="1" x14ac:dyDescent="0.3">
      <c r="A33" s="61" t="s">
        <v>25</v>
      </c>
      <c r="B33" s="105">
        <v>0</v>
      </c>
      <c r="C33" s="105">
        <v>0</v>
      </c>
      <c r="D33" s="105">
        <v>0</v>
      </c>
      <c r="E33" s="105">
        <v>0</v>
      </c>
      <c r="F33" s="105">
        <v>0</v>
      </c>
      <c r="G33" s="105">
        <v>0</v>
      </c>
      <c r="H33" s="105">
        <v>0</v>
      </c>
      <c r="I33" s="105">
        <v>0</v>
      </c>
      <c r="J33" s="105">
        <v>0</v>
      </c>
      <c r="K33" s="109">
        <v>0</v>
      </c>
      <c r="L33" s="58"/>
    </row>
    <row r="34" spans="1:12" ht="15.75" x14ac:dyDescent="0.25">
      <c r="A34" s="47"/>
      <c r="B34" s="62"/>
      <c r="C34" s="62"/>
      <c r="D34" s="62"/>
      <c r="E34" s="62"/>
      <c r="F34" s="62"/>
      <c r="G34" s="47"/>
      <c r="H34" s="47"/>
      <c r="I34" s="47"/>
      <c r="J34" s="47"/>
      <c r="K34" s="47"/>
      <c r="L34" s="58"/>
    </row>
    <row r="35" spans="1:12" ht="15.75" x14ac:dyDescent="0.25">
      <c r="A35" s="47"/>
      <c r="B35" s="89"/>
      <c r="C35" s="90" t="s">
        <v>144</v>
      </c>
      <c r="D35" s="62"/>
      <c r="E35" s="62"/>
      <c r="F35" s="62"/>
      <c r="G35" s="47"/>
      <c r="H35" s="47"/>
      <c r="I35" s="47"/>
      <c r="J35" s="47"/>
      <c r="K35" s="47"/>
      <c r="L35" s="58"/>
    </row>
    <row r="36" spans="1:12" ht="15.75" x14ac:dyDescent="0.25">
      <c r="A36" s="47"/>
      <c r="B36" s="90"/>
      <c r="C36" s="62"/>
      <c r="D36" s="62"/>
      <c r="E36" s="62"/>
      <c r="F36" s="47"/>
      <c r="G36" s="47"/>
      <c r="H36" s="47"/>
      <c r="I36" s="47"/>
      <c r="J36" s="47"/>
      <c r="K36" s="58"/>
    </row>
    <row r="37" spans="1:12" ht="15.75" x14ac:dyDescent="0.25">
      <c r="A37" s="47"/>
      <c r="B37" s="62"/>
      <c r="C37" s="62"/>
      <c r="D37" s="62"/>
      <c r="E37" s="62"/>
      <c r="F37" s="62"/>
      <c r="G37" s="47"/>
      <c r="H37" s="47"/>
      <c r="I37" s="47"/>
      <c r="J37" s="47"/>
      <c r="K37" s="47"/>
      <c r="L37" s="58"/>
    </row>
    <row r="38" spans="1:12" ht="15.75" x14ac:dyDescent="0.25">
      <c r="A38" s="47"/>
      <c r="B38" s="62"/>
      <c r="C38" s="62"/>
      <c r="D38" s="62"/>
      <c r="E38" s="62"/>
      <c r="F38" s="62"/>
      <c r="G38" s="47"/>
      <c r="H38" s="47"/>
      <c r="I38" s="47"/>
      <c r="J38" s="47"/>
      <c r="K38" s="47"/>
      <c r="L38" s="58"/>
    </row>
    <row r="39" spans="1:12" ht="15.75" x14ac:dyDescent="0.25">
      <c r="A39" s="47"/>
      <c r="B39" s="62"/>
      <c r="C39" s="62"/>
      <c r="D39" s="62"/>
      <c r="E39" s="62"/>
      <c r="F39" s="62"/>
      <c r="G39" s="47"/>
      <c r="H39" s="47"/>
      <c r="I39" s="47"/>
      <c r="J39" s="47"/>
      <c r="K39" s="47"/>
      <c r="L39" s="58"/>
    </row>
    <row r="40" spans="1:12" x14ac:dyDescent="0.25">
      <c r="J40" s="58"/>
      <c r="K40" s="58"/>
      <c r="L40" s="58"/>
    </row>
  </sheetData>
  <mergeCells count="1">
    <mergeCell ref="A1:K1"/>
  </mergeCells>
  <phoneticPr fontId="7" type="noConversion"/>
  <pageMargins left="0.7" right="0.7" top="0.75" bottom="0.75" header="0.3" footer="0.3"/>
  <pageSetup paperSize="9" orientation="portrait" r:id="rId1"/>
  <ignoredErrors>
    <ignoredError sqref="C32:K32" formulaRange="1"/>
    <ignoredError sqref="B16:K16"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Inschrijfformulier P1</vt:lpstr>
      <vt:lpstr>Specificatie personenvoertuigen</vt:lpstr>
      <vt:lpstr>Specificatie bedrijfsvoertuigen</vt:lpstr>
      <vt:lpstr>'Inschrijfformulier P1'!Afdrukbereik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Weverling, Maarten</dc:creator>
  <cp:lastModifiedBy>Weverling, Maarten</cp:lastModifiedBy>
  <cp:lastPrinted>2022-09-26T14:34:35Z</cp:lastPrinted>
  <dcterms:created xsi:type="dcterms:W3CDTF">2021-05-28T09:28:34Z</dcterms:created>
  <dcterms:modified xsi:type="dcterms:W3CDTF">2022-11-25T08:28:29Z</dcterms:modified>
</cp:coreProperties>
</file>