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Snoeien (beheer) bomen 2023-2028 I2200700011\02 Specificatie\02 NvI\03 Definitief\"/>
    </mc:Choice>
  </mc:AlternateContent>
  <xr:revisionPtr revIDLastSave="0" documentId="8_{D4CE0F5B-5E55-4C28-B3FA-E9C77459BE90}" xr6:coauthVersionLast="47" xr6:coauthVersionMax="47" xr10:uidLastSave="{00000000-0000-0000-0000-000000000000}"/>
  <bookViews>
    <workbookView xWindow="-120" yWindow="-120" windowWidth="29040" windowHeight="15990" xr2:uid="{3F162B2F-0426-4A8F-8E50-F737F0427B58}"/>
  </bookViews>
  <sheets>
    <sheet name="GOW__-DM-CO2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4" i="1" l="1"/>
  <c r="C76" i="1" s="1"/>
  <c r="H68" i="1"/>
  <c r="F65" i="1"/>
  <c r="M64" i="1"/>
  <c r="M63" i="1"/>
  <c r="M62" i="1"/>
  <c r="M61" i="1"/>
  <c r="M60" i="1"/>
  <c r="M59" i="1"/>
  <c r="M58" i="1"/>
  <c r="M57" i="1"/>
  <c r="M56" i="1"/>
  <c r="M55" i="1"/>
  <c r="K54" i="1"/>
  <c r="C54" i="1"/>
  <c r="B52" i="1"/>
  <c r="A51" i="1"/>
  <c r="F49" i="1"/>
  <c r="M48" i="1"/>
  <c r="B48" i="1"/>
  <c r="B64" i="1" s="1"/>
  <c r="A48" i="1"/>
  <c r="A64" i="1" s="1"/>
  <c r="M47" i="1"/>
  <c r="B47" i="1"/>
  <c r="B63" i="1" s="1"/>
  <c r="A47" i="1"/>
  <c r="A63" i="1" s="1"/>
  <c r="M46" i="1"/>
  <c r="B46" i="1"/>
  <c r="B62" i="1" s="1"/>
  <c r="A46" i="1"/>
  <c r="A62" i="1" s="1"/>
  <c r="M45" i="1"/>
  <c r="B45" i="1"/>
  <c r="B61" i="1" s="1"/>
  <c r="A45" i="1"/>
  <c r="A61" i="1" s="1"/>
  <c r="M44" i="1"/>
  <c r="B44" i="1"/>
  <c r="B60" i="1" s="1"/>
  <c r="A44" i="1"/>
  <c r="A60" i="1" s="1"/>
  <c r="M43" i="1"/>
  <c r="B43" i="1"/>
  <c r="B59" i="1" s="1"/>
  <c r="A43" i="1"/>
  <c r="A59" i="1" s="1"/>
  <c r="M42" i="1"/>
  <c r="B42" i="1"/>
  <c r="B58" i="1" s="1"/>
  <c r="A42" i="1"/>
  <c r="A58" i="1" s="1"/>
  <c r="O41" i="1"/>
  <c r="M41" i="1"/>
  <c r="B41" i="1"/>
  <c r="B57" i="1" s="1"/>
  <c r="A41" i="1"/>
  <c r="A57" i="1" s="1"/>
  <c r="M40" i="1"/>
  <c r="B40" i="1"/>
  <c r="O40" i="1" s="1"/>
  <c r="A40" i="1"/>
  <c r="A56" i="1" s="1"/>
  <c r="M39" i="1"/>
  <c r="B39" i="1"/>
  <c r="A39" i="1"/>
  <c r="A55" i="1" s="1"/>
  <c r="K38" i="1"/>
  <c r="I38" i="1"/>
  <c r="I54" i="1" s="1"/>
  <c r="G38" i="1"/>
  <c r="G54" i="1" s="1"/>
  <c r="E38" i="1"/>
  <c r="E54" i="1" s="1"/>
  <c r="C38" i="1"/>
  <c r="B36" i="1"/>
  <c r="L41" i="1" s="1"/>
  <c r="A35" i="1"/>
  <c r="F33" i="1"/>
  <c r="M32" i="1"/>
  <c r="B32" i="1"/>
  <c r="O32" i="1" s="1"/>
  <c r="A32" i="1"/>
  <c r="M31" i="1"/>
  <c r="B31" i="1"/>
  <c r="O31" i="1" s="1"/>
  <c r="A31" i="1"/>
  <c r="M30" i="1"/>
  <c r="B30" i="1"/>
  <c r="O30" i="1" s="1"/>
  <c r="A30" i="1"/>
  <c r="M29" i="1"/>
  <c r="B29" i="1"/>
  <c r="O29" i="1" s="1"/>
  <c r="A29" i="1"/>
  <c r="M28" i="1"/>
  <c r="B28" i="1"/>
  <c r="O28" i="1" s="1"/>
  <c r="A28" i="1"/>
  <c r="M27" i="1"/>
  <c r="B27" i="1"/>
  <c r="O27" i="1" s="1"/>
  <c r="A27" i="1"/>
  <c r="M26" i="1"/>
  <c r="B26" i="1"/>
  <c r="O26" i="1" s="1"/>
  <c r="A26" i="1"/>
  <c r="M25" i="1"/>
  <c r="B25" i="1"/>
  <c r="O25" i="1" s="1"/>
  <c r="A25" i="1"/>
  <c r="M24" i="1"/>
  <c r="B24" i="1"/>
  <c r="O24" i="1" s="1"/>
  <c r="A24" i="1"/>
  <c r="M23" i="1"/>
  <c r="B23" i="1"/>
  <c r="O23" i="1" s="1"/>
  <c r="A23" i="1"/>
  <c r="K22" i="1"/>
  <c r="I22" i="1"/>
  <c r="G22" i="1"/>
  <c r="E22" i="1"/>
  <c r="C22" i="1"/>
  <c r="M21" i="1"/>
  <c r="M37" i="1" s="1"/>
  <c r="M53" i="1" s="1"/>
  <c r="B20" i="1"/>
  <c r="J32" i="1" s="1"/>
  <c r="A19" i="1"/>
  <c r="F17" i="1"/>
  <c r="B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O7" i="1"/>
  <c r="M7" i="1"/>
  <c r="B4" i="1"/>
  <c r="J16" i="1" s="1"/>
  <c r="A3" i="1"/>
  <c r="L9" i="1" l="1"/>
  <c r="D15" i="1"/>
  <c r="D7" i="1"/>
  <c r="H12" i="1"/>
  <c r="H8" i="1"/>
  <c r="D11" i="1"/>
  <c r="L13" i="1"/>
  <c r="H16" i="1"/>
  <c r="L7" i="1"/>
  <c r="D9" i="1"/>
  <c r="H10" i="1"/>
  <c r="L11" i="1"/>
  <c r="D13" i="1"/>
  <c r="H14" i="1"/>
  <c r="L15" i="1"/>
  <c r="D27" i="1"/>
  <c r="D28" i="1"/>
  <c r="L29" i="1"/>
  <c r="D30" i="1"/>
  <c r="L31" i="1"/>
  <c r="D41" i="1"/>
  <c r="H7" i="1"/>
  <c r="D8" i="1"/>
  <c r="L8" i="1"/>
  <c r="H9" i="1"/>
  <c r="D10" i="1"/>
  <c r="L10" i="1"/>
  <c r="H11" i="1"/>
  <c r="D12" i="1"/>
  <c r="L12" i="1"/>
  <c r="H13" i="1"/>
  <c r="D14" i="1"/>
  <c r="L14" i="1"/>
  <c r="H15" i="1"/>
  <c r="D16" i="1"/>
  <c r="L16" i="1"/>
  <c r="D25" i="1"/>
  <c r="L28" i="1"/>
  <c r="D29" i="1"/>
  <c r="L30" i="1"/>
  <c r="D31" i="1"/>
  <c r="L32" i="1"/>
  <c r="L39" i="1"/>
  <c r="L25" i="1"/>
  <c r="D26" i="1"/>
  <c r="D32" i="1"/>
  <c r="H29" i="1"/>
  <c r="H30" i="1"/>
  <c r="H31" i="1"/>
  <c r="H32" i="1"/>
  <c r="L26" i="1"/>
  <c r="H23" i="1"/>
  <c r="H28" i="1"/>
  <c r="L24" i="1"/>
  <c r="D24" i="1"/>
  <c r="H39" i="1"/>
  <c r="D23" i="1"/>
  <c r="L23" i="1"/>
  <c r="D39" i="1"/>
  <c r="H24" i="1"/>
  <c r="D40" i="1"/>
  <c r="L40" i="1"/>
  <c r="B56" i="1"/>
  <c r="O56" i="1" s="1"/>
  <c r="H40" i="1"/>
  <c r="H25" i="1"/>
  <c r="H41" i="1"/>
  <c r="O17" i="1"/>
  <c r="H26" i="1"/>
  <c r="L27" i="1"/>
  <c r="H27" i="1"/>
  <c r="B33" i="1"/>
  <c r="O57" i="1"/>
  <c r="F57" i="1"/>
  <c r="O59" i="1"/>
  <c r="F59" i="1"/>
  <c r="O61" i="1"/>
  <c r="F61" i="1"/>
  <c r="O63" i="1"/>
  <c r="F63" i="1"/>
  <c r="O33" i="1"/>
  <c r="N33" i="1" s="1"/>
  <c r="O58" i="1"/>
  <c r="J58" i="1"/>
  <c r="O60" i="1"/>
  <c r="J60" i="1"/>
  <c r="O62" i="1"/>
  <c r="J62" i="1"/>
  <c r="O64" i="1"/>
  <c r="J64" i="1"/>
  <c r="J42" i="1"/>
  <c r="O42" i="1"/>
  <c r="J43" i="1"/>
  <c r="O43" i="1"/>
  <c r="J44" i="1"/>
  <c r="O44" i="1"/>
  <c r="J45" i="1"/>
  <c r="O45" i="1"/>
  <c r="J46" i="1"/>
  <c r="O46" i="1"/>
  <c r="J47" i="1"/>
  <c r="O47" i="1"/>
  <c r="J48" i="1"/>
  <c r="O48" i="1"/>
  <c r="J56" i="1"/>
  <c r="F7" i="1"/>
  <c r="N7" i="1" s="1"/>
  <c r="J7" i="1"/>
  <c r="F8" i="1"/>
  <c r="N8" i="1" s="1"/>
  <c r="J8" i="1"/>
  <c r="F9" i="1"/>
  <c r="N9" i="1" s="1"/>
  <c r="J9" i="1"/>
  <c r="F10" i="1"/>
  <c r="N10" i="1" s="1"/>
  <c r="J10" i="1"/>
  <c r="F11" i="1"/>
  <c r="N11" i="1" s="1"/>
  <c r="J11" i="1"/>
  <c r="F12" i="1"/>
  <c r="N12" i="1" s="1"/>
  <c r="J12" i="1"/>
  <c r="F13" i="1"/>
  <c r="J13" i="1"/>
  <c r="F14" i="1"/>
  <c r="J14" i="1"/>
  <c r="F15" i="1"/>
  <c r="J15" i="1"/>
  <c r="F16" i="1"/>
  <c r="F23" i="1"/>
  <c r="N23" i="1" s="1"/>
  <c r="J23" i="1"/>
  <c r="F24" i="1"/>
  <c r="N24" i="1" s="1"/>
  <c r="J24" i="1"/>
  <c r="F25" i="1"/>
  <c r="N25" i="1" s="1"/>
  <c r="J25" i="1"/>
  <c r="F26" i="1"/>
  <c r="N26" i="1" s="1"/>
  <c r="J26" i="1"/>
  <c r="F27" i="1"/>
  <c r="N27" i="1" s="1"/>
  <c r="J27" i="1"/>
  <c r="F28" i="1"/>
  <c r="N28" i="1" s="1"/>
  <c r="J28" i="1"/>
  <c r="F29" i="1"/>
  <c r="J29" i="1"/>
  <c r="F30" i="1"/>
  <c r="J30" i="1"/>
  <c r="F31" i="1"/>
  <c r="J31" i="1"/>
  <c r="F32" i="1"/>
  <c r="L48" i="1"/>
  <c r="H48" i="1"/>
  <c r="D48" i="1"/>
  <c r="L47" i="1"/>
  <c r="H47" i="1"/>
  <c r="D47" i="1"/>
  <c r="L46" i="1"/>
  <c r="H46" i="1"/>
  <c r="D46" i="1"/>
  <c r="L45" i="1"/>
  <c r="H45" i="1"/>
  <c r="D45" i="1"/>
  <c r="L44" i="1"/>
  <c r="H44" i="1"/>
  <c r="D44" i="1"/>
  <c r="L43" i="1"/>
  <c r="H43" i="1"/>
  <c r="D43" i="1"/>
  <c r="L42" i="1"/>
  <c r="H42" i="1"/>
  <c r="D42" i="1"/>
  <c r="B49" i="1"/>
  <c r="F39" i="1"/>
  <c r="J39" i="1"/>
  <c r="O39" i="1"/>
  <c r="F40" i="1"/>
  <c r="N40" i="1" s="1"/>
  <c r="J40" i="1"/>
  <c r="F41" i="1"/>
  <c r="N41" i="1" s="1"/>
  <c r="J41" i="1"/>
  <c r="F42" i="1"/>
  <c r="F43" i="1"/>
  <c r="F44" i="1"/>
  <c r="F45" i="1"/>
  <c r="F46" i="1"/>
  <c r="F47" i="1"/>
  <c r="F48" i="1"/>
  <c r="L64" i="1"/>
  <c r="H64" i="1"/>
  <c r="D64" i="1"/>
  <c r="L63" i="1"/>
  <c r="H63" i="1"/>
  <c r="D63" i="1"/>
  <c r="L62" i="1"/>
  <c r="H62" i="1"/>
  <c r="D62" i="1"/>
  <c r="L61" i="1"/>
  <c r="H61" i="1"/>
  <c r="D61" i="1"/>
  <c r="L60" i="1"/>
  <c r="H60" i="1"/>
  <c r="D60" i="1"/>
  <c r="L59" i="1"/>
  <c r="H59" i="1"/>
  <c r="D59" i="1"/>
  <c r="L58" i="1"/>
  <c r="H58" i="1"/>
  <c r="D58" i="1"/>
  <c r="L57" i="1"/>
  <c r="H57" i="1"/>
  <c r="D57" i="1"/>
  <c r="H56" i="1"/>
  <c r="B55" i="1"/>
  <c r="J57" i="1"/>
  <c r="F58" i="1"/>
  <c r="J59" i="1"/>
  <c r="F60" i="1"/>
  <c r="J61" i="1"/>
  <c r="F62" i="1"/>
  <c r="J63" i="1"/>
  <c r="F64" i="1"/>
  <c r="N17" i="1" l="1"/>
  <c r="N16" i="1"/>
  <c r="N15" i="1"/>
  <c r="N14" i="1"/>
  <c r="N13" i="1"/>
  <c r="N32" i="1"/>
  <c r="N31" i="1"/>
  <c r="N30" i="1"/>
  <c r="N29" i="1"/>
  <c r="F56" i="1"/>
  <c r="D56" i="1"/>
  <c r="N56" i="1" s="1"/>
  <c r="L56" i="1"/>
  <c r="B65" i="1"/>
  <c r="O55" i="1"/>
  <c r="F55" i="1"/>
  <c r="H55" i="1"/>
  <c r="O49" i="1"/>
  <c r="N39" i="1"/>
  <c r="N48" i="1"/>
  <c r="N47" i="1"/>
  <c r="N46" i="1"/>
  <c r="N45" i="1"/>
  <c r="N44" i="1"/>
  <c r="N43" i="1"/>
  <c r="N42" i="1"/>
  <c r="N64" i="1"/>
  <c r="N62" i="1"/>
  <c r="N60" i="1"/>
  <c r="N58" i="1"/>
  <c r="N63" i="1"/>
  <c r="N61" i="1"/>
  <c r="N59" i="1"/>
  <c r="N57" i="1"/>
  <c r="J55" i="1"/>
  <c r="D55" i="1"/>
  <c r="L55" i="1"/>
  <c r="N49" i="1" l="1"/>
  <c r="N55" i="1"/>
  <c r="O65" i="1"/>
  <c r="N65" i="1" s="1"/>
  <c r="N68" i="1" l="1"/>
  <c r="C80" i="1" s="1"/>
</calcChain>
</file>

<file path=xl/sharedStrings.xml><?xml version="1.0" encoding="utf-8"?>
<sst xmlns="http://schemas.openxmlformats.org/spreadsheetml/2006/main" count="103" uniqueCount="52">
  <si>
    <t>K.2a</t>
  </si>
  <si>
    <t>Inzet duurzaam materieel</t>
  </si>
  <si>
    <t>Aanneemsom</t>
  </si>
  <si>
    <t>Maximale fictieve korting:</t>
  </si>
  <si>
    <t>Soorten brandstof/aandrijving + weging in % en fictieve korting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</si>
  <si>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</si>
  <si>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Weging in %</t>
  </si>
  <si>
    <t>Electrisch / H2</t>
  </si>
  <si>
    <t>Fictieve korting</t>
  </si>
  <si>
    <t>(Plug in) Hybride met benzine</t>
  </si>
  <si>
    <t>HVO20 of hoger / CNG</t>
  </si>
  <si>
    <t>HVO&lt;20 / BTL</t>
  </si>
  <si>
    <t>Conventio-neel / overig</t>
  </si>
  <si>
    <t>Totaal
duurzaam-
heidsper-
centage</t>
  </si>
  <si>
    <t>Totaal fictieve korting</t>
  </si>
  <si>
    <t>Machine 7</t>
  </si>
  <si>
    <t>Machine 8</t>
  </si>
  <si>
    <t>Machine 9</t>
  </si>
  <si>
    <t>Machine 10</t>
  </si>
  <si>
    <t>TOTAAL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</si>
  <si>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</si>
  <si>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</si>
  <si>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volgende contractjaren</t>
    </r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</si>
  <si>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</si>
  <si>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</si>
  <si>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</si>
  <si>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</si>
  <si>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K.2b</t>
  </si>
  <si>
    <t>CO2-prestatieladder</t>
  </si>
  <si>
    <t>De fictieve korting voor de CO2 prestatieladder wordt als volgt bepaald:</t>
  </si>
  <si>
    <t>Niveau</t>
  </si>
  <si>
    <t>Percentage van de aanneemsom</t>
  </si>
  <si>
    <t>Fictieve korting CO2-prestatieladder</t>
  </si>
  <si>
    <t>Niveau inschrijver op inschrijvingsdatum</t>
  </si>
  <si>
    <t>Maak keuze</t>
  </si>
  <si>
    <t>Geen certificaat</t>
  </si>
  <si>
    <t>Getekend voor akkoord:</t>
  </si>
  <si>
    <t>Totaal fictieve korting voor K.2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</si>
  <si>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</si>
  <si>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</si>
  <si>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</si>
  <si>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</si>
  <si>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</si>
  <si>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</si>
  <si>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datum:</t>
  </si>
  <si>
    <t>Vrachtauto</t>
  </si>
  <si>
    <t>Hoogwerker</t>
  </si>
  <si>
    <t>Kettingzaag</t>
  </si>
  <si>
    <t>Mobile kraan</t>
  </si>
  <si>
    <t>Tractor</t>
  </si>
  <si>
    <t>Bladblazer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</si>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</sst>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/mm/yyyy"/>
    <numFmt numFmtId="165" formatCode="[$-F800]dddd\,\ mmmm\ dd\,\ 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2" fillId="4" borderId="1" xfId="0" applyFont="1" applyFill="1" applyBorder="1"/>
    <xf numFmtId="9" fontId="0" fillId="4" borderId="1" xfId="1" applyFont="1" applyFill="1" applyBorder="1" applyAlignment="1" applyProtection="1">
      <alignment horizontal="center"/>
    </xf>
    <xf numFmtId="9" fontId="0" fillId="2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9" fontId="0" fillId="0" borderId="1" xfId="1" applyFont="1" applyFill="1" applyBorder="1" applyAlignment="1" applyProtection="1">
      <alignment horizontal="center"/>
    </xf>
    <xf numFmtId="44" fontId="0" fillId="5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2" fillId="0" borderId="4" xfId="0" applyFont="1" applyBorder="1"/>
    <xf numFmtId="9" fontId="7" fillId="0" borderId="1" xfId="0" applyNumberFormat="1" applyFont="1" applyBorder="1" applyAlignment="1">
      <alignment horizontal="center"/>
    </xf>
    <xf numFmtId="0" fontId="2" fillId="5" borderId="5" xfId="0" applyFont="1" applyFill="1" applyBorder="1"/>
    <xf numFmtId="44" fontId="4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9" fontId="0" fillId="0" borderId="1" xfId="1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9" fontId="8" fillId="0" borderId="1" xfId="1" applyFont="1" applyFill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wrapText="1"/>
    </xf>
    <xf numFmtId="0" fontId="2" fillId="0" borderId="1" xfId="0" applyFont="1" applyFill="1" applyBorder="1"/>
    <xf numFmtId="0" fontId="3" fillId="0" borderId="0" xfId="0" applyFont="1" applyAlignment="1">
      <alignment horizontal="left" vertical="center"/>
    </xf>
    <xf numFmtId="44" fontId="4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4" fontId="4" fillId="5" borderId="1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44" fontId="4" fillId="5" borderId="8" xfId="0" applyNumberFormat="1" applyFont="1" applyFill="1" applyBorder="1" applyAlignment="1">
      <alignment horizontal="center" vertical="center" wrapText="1"/>
    </xf>
    <xf numFmtId="44" fontId="4" fillId="5" borderId="9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165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5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Procent" xfId="1" builtinId="5"/>
    <cellStyle name="Standaard" xfId="0" builtinId="0"/>
  </cellStyles>
  <dxfs count="29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83</xdr:row>
      <xdr:rowOff>19050</xdr:rowOff>
    </xdr:from>
    <xdr:to>
      <xdr:col>13</xdr:col>
      <xdr:colOff>647700</xdr:colOff>
      <xdr:row>85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51AEDBAB-4BCD-4E85-BF59-8E90CF56F596}"/>
            </a:ext>
          </a:extLst>
        </xdr:cNvPr>
        <xdr:cNvSpPr/>
      </xdr:nvSpPr>
      <xdr:spPr>
        <a:xfrm>
          <a:off x="10708005" y="16640175"/>
          <a:ext cx="6838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920A-9206-4EAE-9415-7B0FC20A327A}">
  <sheetPr>
    <pageSetUpPr fitToPage="1"/>
  </sheetPr>
  <dimension ref="A1:O85"/>
  <sheetViews>
    <sheetView tabSelected="1" zoomScaleNormal="100" workbookViewId="0">
      <selection activeCell="B2" sqref="B2:C2"/>
    </sheetView>
  </sheetViews>
  <sheetFormatPr defaultColWidth="8.85546875" defaultRowHeight="12.75" x14ac:dyDescent="0.2"/>
  <cols>
    <col min="1" max="1" width="25.42578125" customWidth="1"/>
    <col min="2" max="2" width="12.85546875" bestFit="1" customWidth="1"/>
    <col min="3" max="3" width="11" bestFit="1" customWidth="1"/>
    <col min="4" max="4" width="11.85546875" bestFit="1" customWidth="1"/>
    <col min="5" max="5" width="11.42578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42578125" bestFit="1" customWidth="1"/>
    <col min="12" max="12" width="9.140625" bestFit="1" customWidth="1"/>
    <col min="13" max="13" width="10.7109375" bestFit="1" customWidth="1"/>
    <col min="14" max="14" width="15.85546875" bestFit="1" customWidth="1"/>
    <col min="15" max="15" width="12.85546875" bestFit="1" customWidth="1"/>
  </cols>
  <sheetData>
    <row r="1" spans="1:15" ht="15.75" x14ac:dyDescent="0.2">
      <c r="A1" s="1" t="s">
        <v>0</v>
      </c>
      <c r="B1" s="37" t="s">
        <v>1</v>
      </c>
      <c r="C1" s="37"/>
      <c r="D1" s="37"/>
    </row>
    <row r="2" spans="1:15" ht="15.75" x14ac:dyDescent="0.25">
      <c r="A2" s="2" t="s">
        <v>2</v>
      </c>
      <c r="B2" s="38">
        <v>0</v>
      </c>
      <c r="C2" s="38"/>
      <c r="D2" s="3"/>
    </row>
    <row r="3" spans="1:15" ht="15.75" x14ac:dyDescent="0.2">
      <c r="A3" s="39" t="str">
        <f>CONCATENATE("Percentage van de ",$A$2)</f>
        <v>Percentage van de Aanneemsom</v>
      </c>
      <c r="B3" s="39"/>
      <c r="C3" s="4">
        <v>0.04</v>
      </c>
      <c r="D3" s="3"/>
    </row>
    <row r="4" spans="1:15" x14ac:dyDescent="0.2">
      <c r="A4" s="5" t="s">
        <v>3</v>
      </c>
      <c r="B4" s="6">
        <f>$B$2*C3</f>
        <v>0</v>
      </c>
      <c r="C4" s="40" t="s">
        <v>4</v>
      </c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5" ht="38.25" x14ac:dyDescent="0.2">
      <c r="A5" s="7" t="s">
        <v>5</v>
      </c>
      <c r="B5" s="41" t="s">
        <v>6</v>
      </c>
      <c r="C5" s="8" t="s">
        <v>7</v>
      </c>
      <c r="D5" s="43" t="s">
        <v>8</v>
      </c>
      <c r="E5" s="8" t="s">
        <v>9</v>
      </c>
      <c r="F5" s="43" t="s">
        <v>8</v>
      </c>
      <c r="G5" s="8" t="s">
        <v>10</v>
      </c>
      <c r="H5" s="43" t="s">
        <v>8</v>
      </c>
      <c r="I5" s="8" t="s">
        <v>11</v>
      </c>
      <c r="J5" s="43" t="s">
        <v>8</v>
      </c>
      <c r="K5" s="8" t="s">
        <v>12</v>
      </c>
      <c r="L5" s="43" t="s">
        <v>8</v>
      </c>
      <c r="M5" s="41" t="s">
        <v>13</v>
      </c>
      <c r="N5" s="41" t="s">
        <v>14</v>
      </c>
    </row>
    <row r="6" spans="1:15" x14ac:dyDescent="0.2">
      <c r="B6" s="42"/>
      <c r="C6" s="9">
        <v>1</v>
      </c>
      <c r="D6" s="44"/>
      <c r="E6" s="9">
        <v>0.75</v>
      </c>
      <c r="F6" s="44"/>
      <c r="G6" s="9">
        <v>0.5</v>
      </c>
      <c r="H6" s="44"/>
      <c r="I6" s="9">
        <v>0.25</v>
      </c>
      <c r="J6" s="44"/>
      <c r="K6" s="9">
        <v>0</v>
      </c>
      <c r="L6" s="44"/>
      <c r="M6" s="42"/>
      <c r="N6" s="42"/>
    </row>
    <row r="7" spans="1:15" x14ac:dyDescent="0.2">
      <c r="A7" s="36" t="s">
        <v>45</v>
      </c>
      <c r="B7" s="14">
        <v>0.15</v>
      </c>
      <c r="C7" s="12">
        <v>0</v>
      </c>
      <c r="D7" s="13">
        <f>$B$4*$C$6*$B7*$C7</f>
        <v>0</v>
      </c>
      <c r="E7" s="12">
        <v>0</v>
      </c>
      <c r="F7" s="13">
        <f>$B$4*$E$6*$B7*$E7</f>
        <v>0</v>
      </c>
      <c r="G7" s="12">
        <v>0</v>
      </c>
      <c r="H7" s="13">
        <f>$B$4*$G$6*$B7*$G7</f>
        <v>0</v>
      </c>
      <c r="I7" s="12">
        <v>0</v>
      </c>
      <c r="J7" s="13">
        <f>$B$4*$I$6*$B7*$I7</f>
        <v>0</v>
      </c>
      <c r="K7" s="12">
        <v>0</v>
      </c>
      <c r="L7" s="13">
        <f>$B$4*$K$6*$B7*$K7</f>
        <v>0</v>
      </c>
      <c r="M7" s="14">
        <f>(C7*$C$6)+(E7*$E$6)+(G7*$G$6)+(I7*$I$6)+(K7*$K$6)</f>
        <v>0</v>
      </c>
      <c r="N7" s="15" t="str">
        <f t="shared" ref="N7:N9" si="0">IF(O7="geen 100%","geen 100%",SUM(D7+F7+H7+J7+L7))</f>
        <v>geen 100%</v>
      </c>
      <c r="O7" s="16" t="str">
        <f>IF(B7=0%,"n.v.t.",IF(SUM(C7+E7+G7+I7+K7)&lt;&gt;100%,"geen 100%","100% ingevuld"))</f>
        <v>geen 100%</v>
      </c>
    </row>
    <row r="8" spans="1:15" x14ac:dyDescent="0.2">
      <c r="A8" s="36" t="s">
        <v>48</v>
      </c>
      <c r="B8" s="14">
        <v>0.15</v>
      </c>
      <c r="C8" s="12">
        <v>0</v>
      </c>
      <c r="D8" s="13">
        <f t="shared" ref="D8:D16" si="1">$B$4*$C$6*$B8*$C8</f>
        <v>0</v>
      </c>
      <c r="E8" s="12">
        <v>0</v>
      </c>
      <c r="F8" s="13">
        <f t="shared" ref="F8:F16" si="2">$B$4*$E$6*$B8*$E8</f>
        <v>0</v>
      </c>
      <c r="G8" s="12">
        <v>0</v>
      </c>
      <c r="H8" s="13">
        <f t="shared" ref="H8:H16" si="3">$B$4*$G$6*$B8*$G8</f>
        <v>0</v>
      </c>
      <c r="I8" s="12">
        <v>0</v>
      </c>
      <c r="J8" s="13">
        <f t="shared" ref="J8:J16" si="4">$B$4*$I$6*$B8*$I8</f>
        <v>0</v>
      </c>
      <c r="K8" s="12">
        <v>0</v>
      </c>
      <c r="L8" s="13">
        <f t="shared" ref="L8:L16" si="5">$B$4*$K$6*$B8*$K8</f>
        <v>0</v>
      </c>
      <c r="M8" s="14">
        <f t="shared" ref="M8:M16" si="6">(C8*$C$6)+(E8*$E$6)+(G8*$G$6)+(I8*$I$6)+(K8*$K$6)</f>
        <v>0</v>
      </c>
      <c r="N8" s="15" t="str">
        <f t="shared" si="0"/>
        <v>geen 100%</v>
      </c>
      <c r="O8" s="16" t="str">
        <f>IF(B8=0%,"n.v.t.",IF(SUM(C8+E8+G8+I8+K8)&lt;&gt;100%,"geen 100%","100% ingevuld"))</f>
        <v>geen 100%</v>
      </c>
    </row>
    <row r="9" spans="1:15" x14ac:dyDescent="0.2">
      <c r="A9" s="36" t="s">
        <v>46</v>
      </c>
      <c r="B9" s="14">
        <v>0.2</v>
      </c>
      <c r="C9" s="12">
        <v>0</v>
      </c>
      <c r="D9" s="13">
        <f t="shared" si="1"/>
        <v>0</v>
      </c>
      <c r="E9" s="12">
        <v>0</v>
      </c>
      <c r="F9" s="13">
        <f t="shared" si="2"/>
        <v>0</v>
      </c>
      <c r="G9" s="12">
        <v>0</v>
      </c>
      <c r="H9" s="13">
        <f t="shared" si="3"/>
        <v>0</v>
      </c>
      <c r="I9" s="12">
        <v>0</v>
      </c>
      <c r="J9" s="13">
        <f t="shared" si="4"/>
        <v>0</v>
      </c>
      <c r="K9" s="12">
        <v>0</v>
      </c>
      <c r="L9" s="13">
        <f t="shared" si="5"/>
        <v>0</v>
      </c>
      <c r="M9" s="14">
        <f t="shared" si="6"/>
        <v>0</v>
      </c>
      <c r="N9" s="15" t="str">
        <f t="shared" si="0"/>
        <v>geen 100%</v>
      </c>
      <c r="O9" s="16" t="str">
        <f t="shared" ref="O9:O16" si="7">IF(B9=0%,"n.v.t.",IF(SUM(C9+E9+G9+I9+K9)&lt;&gt;100%,"geen 100%","100% ingevuld"))</f>
        <v>geen 100%</v>
      </c>
    </row>
    <row r="10" spans="1:15" x14ac:dyDescent="0.2">
      <c r="A10" s="36" t="s">
        <v>49</v>
      </c>
      <c r="B10" s="14">
        <v>0.15</v>
      </c>
      <c r="C10" s="12">
        <v>0</v>
      </c>
      <c r="D10" s="13">
        <f t="shared" si="1"/>
        <v>0</v>
      </c>
      <c r="E10" s="12">
        <v>0</v>
      </c>
      <c r="F10" s="13">
        <f t="shared" si="2"/>
        <v>0</v>
      </c>
      <c r="G10" s="12">
        <v>0</v>
      </c>
      <c r="H10" s="13">
        <f t="shared" si="3"/>
        <v>0</v>
      </c>
      <c r="I10" s="12">
        <v>0</v>
      </c>
      <c r="J10" s="13">
        <f t="shared" si="4"/>
        <v>0</v>
      </c>
      <c r="K10" s="12">
        <v>0</v>
      </c>
      <c r="L10" s="13">
        <f t="shared" si="5"/>
        <v>0</v>
      </c>
      <c r="M10" s="14">
        <f t="shared" si="6"/>
        <v>0</v>
      </c>
      <c r="N10" s="15" t="str">
        <f>IF(O10="geen 100%","geen 100%",SUM(D10+F10+H10+J10+L10))</f>
        <v>geen 100%</v>
      </c>
      <c r="O10" s="16" t="str">
        <f t="shared" si="7"/>
        <v>geen 100%</v>
      </c>
    </row>
    <row r="11" spans="1:15" x14ac:dyDescent="0.2">
      <c r="A11" s="36" t="s">
        <v>47</v>
      </c>
      <c r="B11" s="14">
        <v>0.2</v>
      </c>
      <c r="C11" s="12">
        <v>0</v>
      </c>
      <c r="D11" s="13">
        <f t="shared" si="1"/>
        <v>0</v>
      </c>
      <c r="E11" s="12">
        <v>0</v>
      </c>
      <c r="F11" s="13">
        <f t="shared" si="2"/>
        <v>0</v>
      </c>
      <c r="G11" s="12">
        <v>0</v>
      </c>
      <c r="H11" s="13">
        <f t="shared" si="3"/>
        <v>0</v>
      </c>
      <c r="I11" s="12">
        <v>0</v>
      </c>
      <c r="J11" s="13">
        <f t="shared" si="4"/>
        <v>0</v>
      </c>
      <c r="K11" s="12">
        <v>0</v>
      </c>
      <c r="L11" s="13">
        <f t="shared" si="5"/>
        <v>0</v>
      </c>
      <c r="M11" s="14">
        <f t="shared" si="6"/>
        <v>0</v>
      </c>
      <c r="N11" s="15" t="str">
        <f t="shared" ref="N11:N16" si="8">IF(O11="geen 100%","geen 100%",SUM(D11+F11+H11+J11+L11))</f>
        <v>geen 100%</v>
      </c>
      <c r="O11" s="16" t="str">
        <f t="shared" si="7"/>
        <v>geen 100%</v>
      </c>
    </row>
    <row r="12" spans="1:15" x14ac:dyDescent="0.2">
      <c r="A12" s="36" t="s">
        <v>50</v>
      </c>
      <c r="B12" s="14">
        <v>0.15</v>
      </c>
      <c r="C12" s="12">
        <v>0</v>
      </c>
      <c r="D12" s="13">
        <f t="shared" si="1"/>
        <v>0</v>
      </c>
      <c r="E12" s="12">
        <v>0</v>
      </c>
      <c r="F12" s="13">
        <f t="shared" si="2"/>
        <v>0</v>
      </c>
      <c r="G12" s="12">
        <v>0</v>
      </c>
      <c r="H12" s="13">
        <f t="shared" si="3"/>
        <v>0</v>
      </c>
      <c r="I12" s="12">
        <v>0</v>
      </c>
      <c r="J12" s="13">
        <f t="shared" si="4"/>
        <v>0</v>
      </c>
      <c r="K12" s="12">
        <v>0</v>
      </c>
      <c r="L12" s="13">
        <f t="shared" si="5"/>
        <v>0</v>
      </c>
      <c r="M12" s="14">
        <f t="shared" si="6"/>
        <v>0</v>
      </c>
      <c r="N12" s="15" t="str">
        <f t="shared" si="8"/>
        <v>geen 100%</v>
      </c>
      <c r="O12" s="16" t="str">
        <f t="shared" si="7"/>
        <v>geen 100%</v>
      </c>
    </row>
    <row r="13" spans="1:15" hidden="1" x14ac:dyDescent="0.2">
      <c r="A13" s="10" t="s">
        <v>15</v>
      </c>
      <c r="B13" s="11">
        <v>0</v>
      </c>
      <c r="C13" s="12">
        <v>0</v>
      </c>
      <c r="D13" s="13">
        <f t="shared" si="1"/>
        <v>0</v>
      </c>
      <c r="E13" s="12">
        <v>0</v>
      </c>
      <c r="F13" s="13">
        <f t="shared" si="2"/>
        <v>0</v>
      </c>
      <c r="G13" s="12">
        <v>0</v>
      </c>
      <c r="H13" s="13">
        <f t="shared" si="3"/>
        <v>0</v>
      </c>
      <c r="I13" s="12">
        <v>0</v>
      </c>
      <c r="J13" s="13">
        <f t="shared" si="4"/>
        <v>0</v>
      </c>
      <c r="K13" s="12">
        <v>0</v>
      </c>
      <c r="L13" s="13">
        <f t="shared" si="5"/>
        <v>0</v>
      </c>
      <c r="M13" s="14">
        <f t="shared" si="6"/>
        <v>0</v>
      </c>
      <c r="N13" s="15">
        <f t="shared" si="8"/>
        <v>0</v>
      </c>
      <c r="O13" s="16" t="str">
        <f t="shared" si="7"/>
        <v>n.v.t.</v>
      </c>
    </row>
    <row r="14" spans="1:15" hidden="1" x14ac:dyDescent="0.2">
      <c r="A14" s="10" t="s">
        <v>16</v>
      </c>
      <c r="B14" s="11">
        <v>0</v>
      </c>
      <c r="C14" s="12">
        <v>0</v>
      </c>
      <c r="D14" s="13">
        <f t="shared" si="1"/>
        <v>0</v>
      </c>
      <c r="E14" s="12">
        <v>0</v>
      </c>
      <c r="F14" s="13">
        <f t="shared" si="2"/>
        <v>0</v>
      </c>
      <c r="G14" s="12">
        <v>0</v>
      </c>
      <c r="H14" s="13">
        <f t="shared" si="3"/>
        <v>0</v>
      </c>
      <c r="I14" s="12">
        <v>0</v>
      </c>
      <c r="J14" s="13">
        <f t="shared" si="4"/>
        <v>0</v>
      </c>
      <c r="K14" s="12">
        <v>0</v>
      </c>
      <c r="L14" s="13">
        <f t="shared" si="5"/>
        <v>0</v>
      </c>
      <c r="M14" s="14">
        <f t="shared" si="6"/>
        <v>0</v>
      </c>
      <c r="N14" s="15">
        <f t="shared" si="8"/>
        <v>0</v>
      </c>
      <c r="O14" s="16" t="str">
        <f t="shared" si="7"/>
        <v>n.v.t.</v>
      </c>
    </row>
    <row r="15" spans="1:15" hidden="1" x14ac:dyDescent="0.2">
      <c r="A15" s="10" t="s">
        <v>17</v>
      </c>
      <c r="B15" s="11">
        <v>0</v>
      </c>
      <c r="C15" s="12">
        <v>0</v>
      </c>
      <c r="D15" s="13">
        <f t="shared" si="1"/>
        <v>0</v>
      </c>
      <c r="E15" s="12">
        <v>0</v>
      </c>
      <c r="F15" s="13">
        <f t="shared" si="2"/>
        <v>0</v>
      </c>
      <c r="G15" s="12">
        <v>0</v>
      </c>
      <c r="H15" s="13">
        <f t="shared" si="3"/>
        <v>0</v>
      </c>
      <c r="I15" s="12">
        <v>0</v>
      </c>
      <c r="J15" s="13">
        <f t="shared" si="4"/>
        <v>0</v>
      </c>
      <c r="K15" s="12">
        <v>0</v>
      </c>
      <c r="L15" s="13">
        <f t="shared" si="5"/>
        <v>0</v>
      </c>
      <c r="M15" s="14">
        <f t="shared" si="6"/>
        <v>0</v>
      </c>
      <c r="N15" s="15">
        <f t="shared" si="8"/>
        <v>0</v>
      </c>
      <c r="O15" s="16" t="str">
        <f t="shared" si="7"/>
        <v>n.v.t.</v>
      </c>
    </row>
    <row r="16" spans="1:15" hidden="1" x14ac:dyDescent="0.2">
      <c r="A16" s="10" t="s">
        <v>18</v>
      </c>
      <c r="B16" s="11">
        <v>0</v>
      </c>
      <c r="C16" s="12">
        <v>0</v>
      </c>
      <c r="D16" s="13">
        <f t="shared" si="1"/>
        <v>0</v>
      </c>
      <c r="E16" s="12">
        <v>0</v>
      </c>
      <c r="F16" s="13">
        <f t="shared" si="2"/>
        <v>0</v>
      </c>
      <c r="G16" s="12">
        <v>0</v>
      </c>
      <c r="H16" s="13">
        <f t="shared" si="3"/>
        <v>0</v>
      </c>
      <c r="I16" s="12">
        <v>0</v>
      </c>
      <c r="J16" s="13">
        <f t="shared" si="4"/>
        <v>0</v>
      </c>
      <c r="K16" s="12">
        <v>0</v>
      </c>
      <c r="L16" s="13">
        <f t="shared" si="5"/>
        <v>0</v>
      </c>
      <c r="M16" s="14">
        <f t="shared" si="6"/>
        <v>0</v>
      </c>
      <c r="N16" s="15">
        <f t="shared" si="8"/>
        <v>0</v>
      </c>
      <c r="O16" s="16" t="str">
        <f t="shared" si="7"/>
        <v>n.v.t.</v>
      </c>
    </row>
    <row r="17" spans="1:15" ht="15.75" x14ac:dyDescent="0.25">
      <c r="A17" s="17" t="s">
        <v>19</v>
      </c>
      <c r="B17" s="18">
        <f>SUM(B7:B16)</f>
        <v>1</v>
      </c>
      <c r="F17" s="45" t="str">
        <f xml:space="preserve"> CONCATENATE("Totaal fictieve korting ",$B$1," ",A5)</f>
        <v>Totaal fictieve korting Inzet duurzaam materieel 1e contractjaar</v>
      </c>
      <c r="G17" s="45"/>
      <c r="H17" s="45"/>
      <c r="I17" s="45"/>
      <c r="J17" s="45"/>
      <c r="K17" s="45"/>
      <c r="L17" s="45"/>
      <c r="M17" s="19"/>
      <c r="N17" s="20" t="str">
        <f>IF(B2=0,CONCATENATE($A$2," invullen"),IF(O17="geen 100%","geen 100%",SUM(N7:N16)))</f>
        <v>Aanneemsom invullen</v>
      </c>
      <c r="O17" s="16" t="str">
        <f>IF(OR(SUM(B7:B16)=0,O7="geen 100%",O8="geen 100%",O9="geen 100%",O10="geen 100%",O11="geen 100%",O12="geen 100%",O13="geen 100%",O14="geen 100%",O15="geen 100%",O16="geen 100%"),"geen 100%","100% ingevuld")</f>
        <v>geen 100%</v>
      </c>
    </row>
    <row r="18" spans="1:15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5" x14ac:dyDescent="0.2">
      <c r="A19" s="39" t="str">
        <f>CONCATENATE("Percentage van de ",$A$2)</f>
        <v>Percentage van de Aanneemsom</v>
      </c>
      <c r="B19" s="39"/>
      <c r="C19" s="4">
        <v>0.03</v>
      </c>
      <c r="D19" s="21"/>
      <c r="E19" s="21"/>
      <c r="F19" s="21"/>
      <c r="G19" s="21"/>
      <c r="H19" s="21"/>
      <c r="I19" s="21"/>
      <c r="J19" s="21"/>
    </row>
    <row r="20" spans="1:15" x14ac:dyDescent="0.2">
      <c r="A20" s="5" t="s">
        <v>3</v>
      </c>
      <c r="B20" s="6">
        <f>$B$2*C19</f>
        <v>0</v>
      </c>
      <c r="C20" s="40" t="s">
        <v>4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5" ht="38.25" x14ac:dyDescent="0.2">
      <c r="A21" s="22" t="s">
        <v>20</v>
      </c>
      <c r="B21" s="41" t="s">
        <v>6</v>
      </c>
      <c r="C21" s="8" t="s">
        <v>7</v>
      </c>
      <c r="D21" s="43" t="s">
        <v>8</v>
      </c>
      <c r="E21" s="8" t="s">
        <v>9</v>
      </c>
      <c r="F21" s="43" t="s">
        <v>8</v>
      </c>
      <c r="G21" s="8" t="s">
        <v>10</v>
      </c>
      <c r="H21" s="43" t="s">
        <v>8</v>
      </c>
      <c r="I21" s="8" t="s">
        <v>11</v>
      </c>
      <c r="J21" s="43" t="s">
        <v>8</v>
      </c>
      <c r="K21" s="8" t="s">
        <v>12</v>
      </c>
      <c r="L21" s="43" t="s">
        <v>8</v>
      </c>
      <c r="M21" s="41" t="str">
        <f>M5</f>
        <v>Totaal
duurzaam-
heidsper-
centage</v>
      </c>
      <c r="N21" s="41" t="s">
        <v>14</v>
      </c>
    </row>
    <row r="22" spans="1:15" x14ac:dyDescent="0.2">
      <c r="B22" s="42"/>
      <c r="C22" s="9">
        <f>C6</f>
        <v>1</v>
      </c>
      <c r="D22" s="44"/>
      <c r="E22" s="9">
        <f>E6</f>
        <v>0.75</v>
      </c>
      <c r="F22" s="44"/>
      <c r="G22" s="9">
        <f>G6</f>
        <v>0.5</v>
      </c>
      <c r="H22" s="44"/>
      <c r="I22" s="9">
        <f>I6</f>
        <v>0.25</v>
      </c>
      <c r="J22" s="44"/>
      <c r="K22" s="9">
        <f>K6</f>
        <v>0</v>
      </c>
      <c r="L22" s="44"/>
      <c r="M22" s="42"/>
      <c r="N22" s="42"/>
    </row>
    <row r="23" spans="1:15" x14ac:dyDescent="0.2">
      <c r="A23" s="23" t="str">
        <f t="shared" ref="A23:B32" si="9">A7</f>
        <v>Vrachtauto</v>
      </c>
      <c r="B23" s="14">
        <f t="shared" si="9"/>
        <v>0.15</v>
      </c>
      <c r="C23" s="12">
        <v>0</v>
      </c>
      <c r="D23" s="13">
        <f>$B$20*$C$6*$B23*$C23</f>
        <v>0</v>
      </c>
      <c r="E23" s="12">
        <v>0</v>
      </c>
      <c r="F23" s="13">
        <f>$B$20*$E$6*$B23*$E23</f>
        <v>0</v>
      </c>
      <c r="G23" s="12">
        <v>0</v>
      </c>
      <c r="H23" s="13">
        <f>$B$20*$G$6*$B23*$G23</f>
        <v>0</v>
      </c>
      <c r="I23" s="12">
        <v>0</v>
      </c>
      <c r="J23" s="13">
        <f>$B$20*$I$6*$B23*$I23</f>
        <v>0</v>
      </c>
      <c r="K23" s="12">
        <v>0</v>
      </c>
      <c r="L23" s="13">
        <f>$B$20*$K$6*$B23*$K23</f>
        <v>0</v>
      </c>
      <c r="M23" s="24">
        <f>(C23*$C$6)+(E23*$E$6)+(G23*$G$6)+(I23*$I$6)+(K23*$K$6)</f>
        <v>0</v>
      </c>
      <c r="N23" s="15" t="str">
        <f t="shared" ref="N23:N25" si="10">IF(O23="geen 100%","geen 100%",SUM(D23+F23+H23+J23+L23))</f>
        <v>geen 100%</v>
      </c>
      <c r="O23" s="16" t="str">
        <f>IF(B23=0%,"n.v.t.",IF(SUM(C23+E23+G23+I23+K23)&lt;&gt;100%,"geen 100%","100% ingevuld"))</f>
        <v>geen 100%</v>
      </c>
    </row>
    <row r="24" spans="1:15" x14ac:dyDescent="0.2">
      <c r="A24" s="23" t="str">
        <f t="shared" si="9"/>
        <v>Mobile kraan</v>
      </c>
      <c r="B24" s="14">
        <f t="shared" si="9"/>
        <v>0.15</v>
      </c>
      <c r="C24" s="12">
        <v>0</v>
      </c>
      <c r="D24" s="13">
        <f t="shared" ref="D24:D32" si="11">$B$20*$C$6*$B24*$C24</f>
        <v>0</v>
      </c>
      <c r="E24" s="12">
        <v>0</v>
      </c>
      <c r="F24" s="13">
        <f t="shared" ref="F24:F32" si="12">$B$20*$E$6*$B24*$E24</f>
        <v>0</v>
      </c>
      <c r="G24" s="12">
        <v>0</v>
      </c>
      <c r="H24" s="13">
        <f t="shared" ref="H24:H32" si="13">$B$20*$G$6*$B24*$G24</f>
        <v>0</v>
      </c>
      <c r="I24" s="12">
        <v>0</v>
      </c>
      <c r="J24" s="13">
        <f t="shared" ref="J24:J32" si="14">$B$20*$I$6*$B24*$I24</f>
        <v>0</v>
      </c>
      <c r="K24" s="12">
        <v>0</v>
      </c>
      <c r="L24" s="13">
        <f t="shared" ref="L24:L32" si="15">$B$20*$K$6*$B24*$K24</f>
        <v>0</v>
      </c>
      <c r="M24" s="24">
        <f t="shared" ref="M24:M32" si="16">(C24*$C$6)+(E24*$E$6)+(G24*$G$6)+(I24*$I$6)+(K24*$K$6)</f>
        <v>0</v>
      </c>
      <c r="N24" s="15" t="str">
        <f t="shared" si="10"/>
        <v>geen 100%</v>
      </c>
      <c r="O24" s="16" t="str">
        <f>IF(B24=0%,"n.v.t.",IF(SUM(C24+E24+G24+I24+K24)&lt;&gt;100%,"geen 100%","100% ingevuld"))</f>
        <v>geen 100%</v>
      </c>
    </row>
    <row r="25" spans="1:15" x14ac:dyDescent="0.2">
      <c r="A25" s="23" t="str">
        <f t="shared" si="9"/>
        <v>Hoogwerker</v>
      </c>
      <c r="B25" s="14">
        <f t="shared" si="9"/>
        <v>0.2</v>
      </c>
      <c r="C25" s="12">
        <v>0</v>
      </c>
      <c r="D25" s="13">
        <f t="shared" si="11"/>
        <v>0</v>
      </c>
      <c r="E25" s="12">
        <v>0</v>
      </c>
      <c r="F25" s="13">
        <f t="shared" si="12"/>
        <v>0</v>
      </c>
      <c r="G25" s="12">
        <v>0</v>
      </c>
      <c r="H25" s="13">
        <f t="shared" si="13"/>
        <v>0</v>
      </c>
      <c r="I25" s="12">
        <v>0</v>
      </c>
      <c r="J25" s="13">
        <f t="shared" si="14"/>
        <v>0</v>
      </c>
      <c r="K25" s="12">
        <v>0</v>
      </c>
      <c r="L25" s="13">
        <f t="shared" si="15"/>
        <v>0</v>
      </c>
      <c r="M25" s="24">
        <f t="shared" si="16"/>
        <v>0</v>
      </c>
      <c r="N25" s="15" t="str">
        <f t="shared" si="10"/>
        <v>geen 100%</v>
      </c>
      <c r="O25" s="16" t="str">
        <f t="shared" ref="O25:O32" si="17">IF(B25=0%,"n.v.t.",IF(SUM(C25+E25+G25+I25+K25)&lt;&gt;100%,"geen 100%","100% ingevuld"))</f>
        <v>geen 100%</v>
      </c>
    </row>
    <row r="26" spans="1:15" x14ac:dyDescent="0.2">
      <c r="A26" s="23" t="str">
        <f t="shared" si="9"/>
        <v>Tractor</v>
      </c>
      <c r="B26" s="14">
        <f t="shared" si="9"/>
        <v>0.15</v>
      </c>
      <c r="C26" s="12">
        <v>0</v>
      </c>
      <c r="D26" s="13">
        <f t="shared" si="11"/>
        <v>0</v>
      </c>
      <c r="E26" s="12">
        <v>0</v>
      </c>
      <c r="F26" s="13">
        <f t="shared" si="12"/>
        <v>0</v>
      </c>
      <c r="G26" s="12">
        <v>0</v>
      </c>
      <c r="H26" s="13">
        <f t="shared" si="13"/>
        <v>0</v>
      </c>
      <c r="I26" s="12">
        <v>0</v>
      </c>
      <c r="J26" s="13">
        <f t="shared" si="14"/>
        <v>0</v>
      </c>
      <c r="K26" s="12">
        <v>0</v>
      </c>
      <c r="L26" s="13">
        <f t="shared" si="15"/>
        <v>0</v>
      </c>
      <c r="M26" s="24">
        <f t="shared" si="16"/>
        <v>0</v>
      </c>
      <c r="N26" s="15" t="str">
        <f>IF(O26="geen 100%","geen 100%",SUM(D26+F26+H26+J26+L26))</f>
        <v>geen 100%</v>
      </c>
      <c r="O26" s="16" t="str">
        <f t="shared" si="17"/>
        <v>geen 100%</v>
      </c>
    </row>
    <row r="27" spans="1:15" x14ac:dyDescent="0.2">
      <c r="A27" s="23" t="str">
        <f t="shared" si="9"/>
        <v>Kettingzaag</v>
      </c>
      <c r="B27" s="14">
        <f t="shared" si="9"/>
        <v>0.2</v>
      </c>
      <c r="C27" s="12">
        <v>0</v>
      </c>
      <c r="D27" s="13">
        <f t="shared" si="11"/>
        <v>0</v>
      </c>
      <c r="E27" s="12">
        <v>0</v>
      </c>
      <c r="F27" s="13">
        <f t="shared" si="12"/>
        <v>0</v>
      </c>
      <c r="G27" s="12">
        <v>0</v>
      </c>
      <c r="H27" s="13">
        <f t="shared" si="13"/>
        <v>0</v>
      </c>
      <c r="I27" s="12">
        <v>0</v>
      </c>
      <c r="J27" s="13">
        <f t="shared" si="14"/>
        <v>0</v>
      </c>
      <c r="K27" s="12">
        <v>0</v>
      </c>
      <c r="L27" s="13">
        <f t="shared" si="15"/>
        <v>0</v>
      </c>
      <c r="M27" s="24">
        <f t="shared" si="16"/>
        <v>0</v>
      </c>
      <c r="N27" s="15" t="str">
        <f t="shared" ref="N27:N32" si="18">IF(O27="geen 100%","geen 100%",SUM(D27+F27+H27+J27+L27))</f>
        <v>geen 100%</v>
      </c>
      <c r="O27" s="16" t="str">
        <f t="shared" si="17"/>
        <v>geen 100%</v>
      </c>
    </row>
    <row r="28" spans="1:15" x14ac:dyDescent="0.2">
      <c r="A28" s="23" t="str">
        <f t="shared" si="9"/>
        <v>Bladblazer</v>
      </c>
      <c r="B28" s="14">
        <f t="shared" si="9"/>
        <v>0.15</v>
      </c>
      <c r="C28" s="12">
        <v>0</v>
      </c>
      <c r="D28" s="13">
        <f t="shared" si="11"/>
        <v>0</v>
      </c>
      <c r="E28" s="12">
        <v>0</v>
      </c>
      <c r="F28" s="13">
        <f t="shared" si="12"/>
        <v>0</v>
      </c>
      <c r="G28" s="12">
        <v>0</v>
      </c>
      <c r="H28" s="13">
        <f t="shared" si="13"/>
        <v>0</v>
      </c>
      <c r="I28" s="12">
        <v>0</v>
      </c>
      <c r="J28" s="13">
        <f t="shared" si="14"/>
        <v>0</v>
      </c>
      <c r="K28" s="12">
        <v>0</v>
      </c>
      <c r="L28" s="13">
        <f t="shared" si="15"/>
        <v>0</v>
      </c>
      <c r="M28" s="24">
        <f t="shared" si="16"/>
        <v>0</v>
      </c>
      <c r="N28" s="15" t="str">
        <f t="shared" si="18"/>
        <v>geen 100%</v>
      </c>
      <c r="O28" s="16" t="str">
        <f t="shared" si="17"/>
        <v>geen 100%</v>
      </c>
    </row>
    <row r="29" spans="1:15" hidden="1" x14ac:dyDescent="0.2">
      <c r="A29" s="23" t="str">
        <f t="shared" si="9"/>
        <v>Machine 7</v>
      </c>
      <c r="B29" s="14">
        <f t="shared" si="9"/>
        <v>0</v>
      </c>
      <c r="C29" s="12">
        <v>0</v>
      </c>
      <c r="D29" s="13">
        <f t="shared" si="11"/>
        <v>0</v>
      </c>
      <c r="E29" s="12">
        <v>0</v>
      </c>
      <c r="F29" s="13">
        <f t="shared" si="12"/>
        <v>0</v>
      </c>
      <c r="G29" s="12">
        <v>0</v>
      </c>
      <c r="H29" s="13">
        <f t="shared" si="13"/>
        <v>0</v>
      </c>
      <c r="I29" s="12">
        <v>0</v>
      </c>
      <c r="J29" s="13">
        <f t="shared" si="14"/>
        <v>0</v>
      </c>
      <c r="K29" s="12">
        <v>0</v>
      </c>
      <c r="L29" s="13">
        <f t="shared" si="15"/>
        <v>0</v>
      </c>
      <c r="M29" s="24">
        <f t="shared" si="16"/>
        <v>0</v>
      </c>
      <c r="N29" s="15">
        <f t="shared" si="18"/>
        <v>0</v>
      </c>
      <c r="O29" s="16" t="str">
        <f t="shared" si="17"/>
        <v>n.v.t.</v>
      </c>
    </row>
    <row r="30" spans="1:15" hidden="1" x14ac:dyDescent="0.2">
      <c r="A30" s="23" t="str">
        <f t="shared" si="9"/>
        <v>Machine 8</v>
      </c>
      <c r="B30" s="14">
        <f t="shared" si="9"/>
        <v>0</v>
      </c>
      <c r="C30" s="12">
        <v>0</v>
      </c>
      <c r="D30" s="13">
        <f t="shared" si="11"/>
        <v>0</v>
      </c>
      <c r="E30" s="12">
        <v>0</v>
      </c>
      <c r="F30" s="13">
        <f t="shared" si="12"/>
        <v>0</v>
      </c>
      <c r="G30" s="12">
        <v>0</v>
      </c>
      <c r="H30" s="13">
        <f t="shared" si="13"/>
        <v>0</v>
      </c>
      <c r="I30" s="12">
        <v>0</v>
      </c>
      <c r="J30" s="13">
        <f t="shared" si="14"/>
        <v>0</v>
      </c>
      <c r="K30" s="12">
        <v>0</v>
      </c>
      <c r="L30" s="13">
        <f t="shared" si="15"/>
        <v>0</v>
      </c>
      <c r="M30" s="24">
        <f t="shared" si="16"/>
        <v>0</v>
      </c>
      <c r="N30" s="15">
        <f t="shared" si="18"/>
        <v>0</v>
      </c>
      <c r="O30" s="16" t="str">
        <f t="shared" si="17"/>
        <v>n.v.t.</v>
      </c>
    </row>
    <row r="31" spans="1:15" hidden="1" x14ac:dyDescent="0.2">
      <c r="A31" s="23" t="str">
        <f t="shared" si="9"/>
        <v>Machine 9</v>
      </c>
      <c r="B31" s="14">
        <f t="shared" si="9"/>
        <v>0</v>
      </c>
      <c r="C31" s="12">
        <v>0</v>
      </c>
      <c r="D31" s="13">
        <f t="shared" si="11"/>
        <v>0</v>
      </c>
      <c r="E31" s="12">
        <v>0</v>
      </c>
      <c r="F31" s="13">
        <f t="shared" si="12"/>
        <v>0</v>
      </c>
      <c r="G31" s="12">
        <v>0</v>
      </c>
      <c r="H31" s="13">
        <f t="shared" si="13"/>
        <v>0</v>
      </c>
      <c r="I31" s="12">
        <v>0</v>
      </c>
      <c r="J31" s="13">
        <f t="shared" si="14"/>
        <v>0</v>
      </c>
      <c r="K31" s="12">
        <v>0</v>
      </c>
      <c r="L31" s="13">
        <f t="shared" si="15"/>
        <v>0</v>
      </c>
      <c r="M31" s="24">
        <f t="shared" si="16"/>
        <v>0</v>
      </c>
      <c r="N31" s="15">
        <f t="shared" si="18"/>
        <v>0</v>
      </c>
      <c r="O31" s="16" t="str">
        <f t="shared" si="17"/>
        <v>n.v.t.</v>
      </c>
    </row>
    <row r="32" spans="1:15" hidden="1" x14ac:dyDescent="0.2">
      <c r="A32" s="23" t="str">
        <f t="shared" si="9"/>
        <v>Machine 10</v>
      </c>
      <c r="B32" s="14">
        <f t="shared" si="9"/>
        <v>0</v>
      </c>
      <c r="C32" s="12">
        <v>0</v>
      </c>
      <c r="D32" s="13">
        <f t="shared" si="11"/>
        <v>0</v>
      </c>
      <c r="E32" s="12">
        <v>0</v>
      </c>
      <c r="F32" s="13">
        <f t="shared" si="12"/>
        <v>0</v>
      </c>
      <c r="G32" s="12">
        <v>0</v>
      </c>
      <c r="H32" s="13">
        <f t="shared" si="13"/>
        <v>0</v>
      </c>
      <c r="I32" s="12">
        <v>0</v>
      </c>
      <c r="J32" s="13">
        <f t="shared" si="14"/>
        <v>0</v>
      </c>
      <c r="K32" s="12">
        <v>0</v>
      </c>
      <c r="L32" s="13">
        <f t="shared" si="15"/>
        <v>0</v>
      </c>
      <c r="M32" s="24">
        <f t="shared" si="16"/>
        <v>0</v>
      </c>
      <c r="N32" s="15">
        <f t="shared" si="18"/>
        <v>0</v>
      </c>
      <c r="O32" s="16" t="str">
        <f t="shared" si="17"/>
        <v>n.v.t.</v>
      </c>
    </row>
    <row r="33" spans="1:15" ht="15.75" customHeight="1" x14ac:dyDescent="0.25">
      <c r="A33" s="17" t="s">
        <v>19</v>
      </c>
      <c r="B33" s="18">
        <f>SUM(B23:B32)</f>
        <v>1</v>
      </c>
      <c r="F33" s="46" t="str">
        <f xml:space="preserve"> CONCATENATE("Totaal fictieve korting ",$B$1," ",A21)</f>
        <v>Totaal fictieve korting Inzet duurzaam materieel 2e contractjaar</v>
      </c>
      <c r="G33" s="46"/>
      <c r="H33" s="46"/>
      <c r="I33" s="46"/>
      <c r="J33" s="46"/>
      <c r="K33" s="46"/>
      <c r="L33" s="46"/>
      <c r="M33" s="25"/>
      <c r="N33" s="20" t="str">
        <f>IF(B2=0,CONCATENATE($A$2," invullen"),IF(O33="geen 100%","geen 100%",SUM(N23:N32)))</f>
        <v>Aanneemsom invullen</v>
      </c>
      <c r="O33" s="16" t="str">
        <f>IF(OR(SUM(B23:B32)=0,O23="geen 100%",O24="geen 100%",O25="geen 100%",O26="geen 100%",O27="geen 100%",O28="geen 100%",O29="geen 100%",O30="geen 100%",O31="geen 100%",O32="geen 100%"),"geen 100%","100% ingevuld")</f>
        <v>geen 100%</v>
      </c>
    </row>
    <row r="35" spans="1:15" x14ac:dyDescent="0.2">
      <c r="A35" s="39" t="str">
        <f>CONCATENATE("Percentage van de ",$A$2)</f>
        <v>Percentage van de Aanneemsom</v>
      </c>
      <c r="B35" s="39"/>
      <c r="C35" s="4">
        <v>0.02</v>
      </c>
      <c r="D35" s="21"/>
      <c r="E35" s="21"/>
      <c r="F35" s="21"/>
      <c r="G35" s="21"/>
      <c r="H35" s="21"/>
      <c r="I35" s="21"/>
      <c r="J35" s="21"/>
    </row>
    <row r="36" spans="1:15" x14ac:dyDescent="0.2">
      <c r="A36" s="5" t="s">
        <v>3</v>
      </c>
      <c r="B36" s="6">
        <f>$B$2*C35</f>
        <v>0</v>
      </c>
      <c r="C36" s="40" t="s">
        <v>4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5" ht="38.25" x14ac:dyDescent="0.2">
      <c r="A37" s="22" t="s">
        <v>21</v>
      </c>
      <c r="B37" s="41" t="s">
        <v>6</v>
      </c>
      <c r="C37" s="8" t="s">
        <v>7</v>
      </c>
      <c r="D37" s="43" t="s">
        <v>8</v>
      </c>
      <c r="E37" s="8" t="s">
        <v>9</v>
      </c>
      <c r="F37" s="43" t="s">
        <v>8</v>
      </c>
      <c r="G37" s="8" t="s">
        <v>10</v>
      </c>
      <c r="H37" s="43" t="s">
        <v>8</v>
      </c>
      <c r="I37" s="8" t="s">
        <v>11</v>
      </c>
      <c r="J37" s="43" t="s">
        <v>8</v>
      </c>
      <c r="K37" s="8" t="s">
        <v>12</v>
      </c>
      <c r="L37" s="43" t="s">
        <v>8</v>
      </c>
      <c r="M37" s="41" t="str">
        <f>M21</f>
        <v>Totaal
duurzaam-
heidsper-
centage</v>
      </c>
      <c r="N37" s="41" t="s">
        <v>14</v>
      </c>
    </row>
    <row r="38" spans="1:15" x14ac:dyDescent="0.2">
      <c r="B38" s="42"/>
      <c r="C38" s="9">
        <f>C6</f>
        <v>1</v>
      </c>
      <c r="D38" s="44"/>
      <c r="E38" s="9">
        <f>E6</f>
        <v>0.75</v>
      </c>
      <c r="F38" s="44"/>
      <c r="G38" s="9">
        <f>G6</f>
        <v>0.5</v>
      </c>
      <c r="H38" s="44"/>
      <c r="I38" s="9">
        <f>I6</f>
        <v>0.25</v>
      </c>
      <c r="J38" s="44"/>
      <c r="K38" s="9">
        <f>K6</f>
        <v>0</v>
      </c>
      <c r="L38" s="44"/>
      <c r="M38" s="42"/>
      <c r="N38" s="42"/>
    </row>
    <row r="39" spans="1:15" x14ac:dyDescent="0.2">
      <c r="A39" s="23" t="str">
        <f>A7</f>
        <v>Vrachtauto</v>
      </c>
      <c r="B39" s="14">
        <f>B7</f>
        <v>0.15</v>
      </c>
      <c r="C39" s="12">
        <v>0</v>
      </c>
      <c r="D39" s="13">
        <f>$B$36*$C$6*$B39*$C39</f>
        <v>0</v>
      </c>
      <c r="E39" s="12">
        <v>0</v>
      </c>
      <c r="F39" s="13">
        <f>$B$36*$E$6*$B39*$E39</f>
        <v>0</v>
      </c>
      <c r="G39" s="12">
        <v>0</v>
      </c>
      <c r="H39" s="13">
        <f>$B$36*$G$6*$B39*$G39</f>
        <v>0</v>
      </c>
      <c r="I39" s="12">
        <v>0</v>
      </c>
      <c r="J39" s="13">
        <f>$B$36*$I$6*$B39*$I39</f>
        <v>0</v>
      </c>
      <c r="K39" s="12">
        <v>0</v>
      </c>
      <c r="L39" s="13">
        <f>$B$36*$K$6*$B39*$K39</f>
        <v>0</v>
      </c>
      <c r="M39" s="24">
        <f t="shared" ref="M39:M48" si="19">(C39*$C$6)+(E39*$E$6)+(G39*$G$6)+(I39*$I$6)+(K39*$K$6)</f>
        <v>0</v>
      </c>
      <c r="N39" s="15" t="str">
        <f t="shared" ref="N39:N41" si="20">IF(O39="geen 100%","geen 100%",SUM(D39+F39+H39+J39+L39))</f>
        <v>geen 100%</v>
      </c>
      <c r="O39" s="16" t="str">
        <f>IF(B39=0%,"n.v.t.",IF(SUM(C39+E39+G39+I39+K39)&lt;&gt;100%,"geen 100%","100% ingevuld"))</f>
        <v>geen 100%</v>
      </c>
    </row>
    <row r="40" spans="1:15" x14ac:dyDescent="0.2">
      <c r="A40" s="23" t="str">
        <f t="shared" ref="A40:B48" si="21">A8</f>
        <v>Mobile kraan</v>
      </c>
      <c r="B40" s="14">
        <f t="shared" si="21"/>
        <v>0.15</v>
      </c>
      <c r="C40" s="12">
        <v>0</v>
      </c>
      <c r="D40" s="13">
        <f t="shared" ref="D40:D48" si="22">$B$36*$C$6*$B40*$C40</f>
        <v>0</v>
      </c>
      <c r="E40" s="12">
        <v>0</v>
      </c>
      <c r="F40" s="13">
        <f t="shared" ref="F40:F48" si="23">$B$36*$E$6*$B40*$E40</f>
        <v>0</v>
      </c>
      <c r="G40" s="12">
        <v>0</v>
      </c>
      <c r="H40" s="13">
        <f t="shared" ref="H40:H48" si="24">$B$36*$G$6*$B40*$G40</f>
        <v>0</v>
      </c>
      <c r="I40" s="12">
        <v>0</v>
      </c>
      <c r="J40" s="13">
        <f t="shared" ref="J40:J48" si="25">$B$36*$I$6*$B40*$I40</f>
        <v>0</v>
      </c>
      <c r="K40" s="12">
        <v>0</v>
      </c>
      <c r="L40" s="13">
        <f t="shared" ref="L40:L48" si="26">$B$36*$K$6*$B40*$K40</f>
        <v>0</v>
      </c>
      <c r="M40" s="24">
        <f t="shared" si="19"/>
        <v>0</v>
      </c>
      <c r="N40" s="15" t="str">
        <f t="shared" si="20"/>
        <v>geen 100%</v>
      </c>
      <c r="O40" s="16" t="str">
        <f>IF(B40=0%,"n.v.t.",IF(SUM(C40+E40+G40+I40+K40)&lt;&gt;100%,"geen 100%","100% ingevuld"))</f>
        <v>geen 100%</v>
      </c>
    </row>
    <row r="41" spans="1:15" x14ac:dyDescent="0.2">
      <c r="A41" s="23" t="str">
        <f t="shared" si="21"/>
        <v>Hoogwerker</v>
      </c>
      <c r="B41" s="14">
        <f t="shared" si="21"/>
        <v>0.2</v>
      </c>
      <c r="C41" s="12">
        <v>0</v>
      </c>
      <c r="D41" s="13">
        <f t="shared" si="22"/>
        <v>0</v>
      </c>
      <c r="E41" s="12">
        <v>0</v>
      </c>
      <c r="F41" s="13">
        <f t="shared" si="23"/>
        <v>0</v>
      </c>
      <c r="G41" s="12">
        <v>0</v>
      </c>
      <c r="H41" s="13">
        <f t="shared" si="24"/>
        <v>0</v>
      </c>
      <c r="I41" s="12">
        <v>0</v>
      </c>
      <c r="J41" s="13">
        <f t="shared" si="25"/>
        <v>0</v>
      </c>
      <c r="K41" s="12">
        <v>0</v>
      </c>
      <c r="L41" s="13">
        <f t="shared" si="26"/>
        <v>0</v>
      </c>
      <c r="M41" s="24">
        <f t="shared" si="19"/>
        <v>0</v>
      </c>
      <c r="N41" s="15" t="str">
        <f t="shared" si="20"/>
        <v>geen 100%</v>
      </c>
      <c r="O41" s="16" t="str">
        <f t="shared" ref="O41:O48" si="27">IF(B41=0%,"n.v.t.",IF(SUM(C41+E41+G41+I41+K41)&lt;&gt;100%,"geen 100%","100% ingevuld"))</f>
        <v>geen 100%</v>
      </c>
    </row>
    <row r="42" spans="1:15" x14ac:dyDescent="0.2">
      <c r="A42" s="23" t="str">
        <f t="shared" si="21"/>
        <v>Tractor</v>
      </c>
      <c r="B42" s="14">
        <f t="shared" si="21"/>
        <v>0.15</v>
      </c>
      <c r="C42" s="12">
        <v>0</v>
      </c>
      <c r="D42" s="13">
        <f t="shared" si="22"/>
        <v>0</v>
      </c>
      <c r="E42" s="12">
        <v>0</v>
      </c>
      <c r="F42" s="13">
        <f t="shared" si="23"/>
        <v>0</v>
      </c>
      <c r="G42" s="12">
        <v>0</v>
      </c>
      <c r="H42" s="13">
        <f t="shared" si="24"/>
        <v>0</v>
      </c>
      <c r="I42" s="12">
        <v>0</v>
      </c>
      <c r="J42" s="13">
        <f t="shared" si="25"/>
        <v>0</v>
      </c>
      <c r="K42" s="12">
        <v>0</v>
      </c>
      <c r="L42" s="13">
        <f t="shared" si="26"/>
        <v>0</v>
      </c>
      <c r="M42" s="24">
        <f t="shared" si="19"/>
        <v>0</v>
      </c>
      <c r="N42" s="15" t="str">
        <f>IF(O42="geen 100%","geen 100%",SUM(D42+F42+H42+J42+L42))</f>
        <v>geen 100%</v>
      </c>
      <c r="O42" s="16" t="str">
        <f t="shared" si="27"/>
        <v>geen 100%</v>
      </c>
    </row>
    <row r="43" spans="1:15" x14ac:dyDescent="0.2">
      <c r="A43" s="23" t="str">
        <f t="shared" si="21"/>
        <v>Kettingzaag</v>
      </c>
      <c r="B43" s="14">
        <f t="shared" si="21"/>
        <v>0.2</v>
      </c>
      <c r="C43" s="12">
        <v>0</v>
      </c>
      <c r="D43" s="13">
        <f t="shared" si="22"/>
        <v>0</v>
      </c>
      <c r="E43" s="12">
        <v>0</v>
      </c>
      <c r="F43" s="13">
        <f t="shared" si="23"/>
        <v>0</v>
      </c>
      <c r="G43" s="12">
        <v>0</v>
      </c>
      <c r="H43" s="13">
        <f t="shared" si="24"/>
        <v>0</v>
      </c>
      <c r="I43" s="12">
        <v>0</v>
      </c>
      <c r="J43" s="13">
        <f t="shared" si="25"/>
        <v>0</v>
      </c>
      <c r="K43" s="12">
        <v>0</v>
      </c>
      <c r="L43" s="13">
        <f t="shared" si="26"/>
        <v>0</v>
      </c>
      <c r="M43" s="24">
        <f t="shared" si="19"/>
        <v>0</v>
      </c>
      <c r="N43" s="15" t="str">
        <f t="shared" ref="N43:N48" si="28">IF(O43="geen 100%","geen 100%",SUM(D43+F43+H43+J43+L43))</f>
        <v>geen 100%</v>
      </c>
      <c r="O43" s="16" t="str">
        <f t="shared" si="27"/>
        <v>geen 100%</v>
      </c>
    </row>
    <row r="44" spans="1:15" x14ac:dyDescent="0.2">
      <c r="A44" s="23" t="str">
        <f t="shared" si="21"/>
        <v>Bladblazer</v>
      </c>
      <c r="B44" s="14">
        <f t="shared" si="21"/>
        <v>0.15</v>
      </c>
      <c r="C44" s="12">
        <v>0</v>
      </c>
      <c r="D44" s="13">
        <f t="shared" si="22"/>
        <v>0</v>
      </c>
      <c r="E44" s="12">
        <v>0</v>
      </c>
      <c r="F44" s="13">
        <f t="shared" si="23"/>
        <v>0</v>
      </c>
      <c r="G44" s="12">
        <v>0</v>
      </c>
      <c r="H44" s="13">
        <f t="shared" si="24"/>
        <v>0</v>
      </c>
      <c r="I44" s="12">
        <v>0</v>
      </c>
      <c r="J44" s="13">
        <f t="shared" si="25"/>
        <v>0</v>
      </c>
      <c r="K44" s="12">
        <v>0</v>
      </c>
      <c r="L44" s="13">
        <f t="shared" si="26"/>
        <v>0</v>
      </c>
      <c r="M44" s="24">
        <f t="shared" si="19"/>
        <v>0</v>
      </c>
      <c r="N44" s="15" t="str">
        <f t="shared" si="28"/>
        <v>geen 100%</v>
      </c>
      <c r="O44" s="16" t="str">
        <f t="shared" si="27"/>
        <v>geen 100%</v>
      </c>
    </row>
    <row r="45" spans="1:15" hidden="1" x14ac:dyDescent="0.2">
      <c r="A45" s="23" t="str">
        <f t="shared" si="21"/>
        <v>Machine 7</v>
      </c>
      <c r="B45" s="14">
        <f t="shared" si="21"/>
        <v>0</v>
      </c>
      <c r="C45" s="12">
        <v>0</v>
      </c>
      <c r="D45" s="13">
        <f t="shared" si="22"/>
        <v>0</v>
      </c>
      <c r="E45" s="12">
        <v>0</v>
      </c>
      <c r="F45" s="13">
        <f t="shared" si="23"/>
        <v>0</v>
      </c>
      <c r="G45" s="12">
        <v>0</v>
      </c>
      <c r="H45" s="13">
        <f t="shared" si="24"/>
        <v>0</v>
      </c>
      <c r="I45" s="12">
        <v>0</v>
      </c>
      <c r="J45" s="13">
        <f t="shared" si="25"/>
        <v>0</v>
      </c>
      <c r="K45" s="12">
        <v>0</v>
      </c>
      <c r="L45" s="13">
        <f t="shared" si="26"/>
        <v>0</v>
      </c>
      <c r="M45" s="24">
        <f t="shared" si="19"/>
        <v>0</v>
      </c>
      <c r="N45" s="15">
        <f t="shared" si="28"/>
        <v>0</v>
      </c>
      <c r="O45" s="16" t="str">
        <f t="shared" si="27"/>
        <v>n.v.t.</v>
      </c>
    </row>
    <row r="46" spans="1:15" hidden="1" x14ac:dyDescent="0.2">
      <c r="A46" s="23" t="str">
        <f t="shared" si="21"/>
        <v>Machine 8</v>
      </c>
      <c r="B46" s="14">
        <f t="shared" si="21"/>
        <v>0</v>
      </c>
      <c r="C46" s="12">
        <v>0</v>
      </c>
      <c r="D46" s="13">
        <f t="shared" si="22"/>
        <v>0</v>
      </c>
      <c r="E46" s="12">
        <v>0</v>
      </c>
      <c r="F46" s="13">
        <f t="shared" si="23"/>
        <v>0</v>
      </c>
      <c r="G46" s="12">
        <v>0</v>
      </c>
      <c r="H46" s="13">
        <f t="shared" si="24"/>
        <v>0</v>
      </c>
      <c r="I46" s="12">
        <v>0</v>
      </c>
      <c r="J46" s="13">
        <f t="shared" si="25"/>
        <v>0</v>
      </c>
      <c r="K46" s="12">
        <v>0</v>
      </c>
      <c r="L46" s="13">
        <f t="shared" si="26"/>
        <v>0</v>
      </c>
      <c r="M46" s="24">
        <f t="shared" si="19"/>
        <v>0</v>
      </c>
      <c r="N46" s="15">
        <f t="shared" si="28"/>
        <v>0</v>
      </c>
      <c r="O46" s="16" t="str">
        <f t="shared" si="27"/>
        <v>n.v.t.</v>
      </c>
    </row>
    <row r="47" spans="1:15" hidden="1" x14ac:dyDescent="0.2">
      <c r="A47" s="23" t="str">
        <f t="shared" si="21"/>
        <v>Machine 9</v>
      </c>
      <c r="B47" s="14">
        <f t="shared" si="21"/>
        <v>0</v>
      </c>
      <c r="C47" s="12">
        <v>0</v>
      </c>
      <c r="D47" s="13">
        <f t="shared" si="22"/>
        <v>0</v>
      </c>
      <c r="E47" s="12">
        <v>0</v>
      </c>
      <c r="F47" s="13">
        <f t="shared" si="23"/>
        <v>0</v>
      </c>
      <c r="G47" s="12">
        <v>0</v>
      </c>
      <c r="H47" s="13">
        <f t="shared" si="24"/>
        <v>0</v>
      </c>
      <c r="I47" s="12">
        <v>0</v>
      </c>
      <c r="J47" s="13">
        <f t="shared" si="25"/>
        <v>0</v>
      </c>
      <c r="K47" s="12">
        <v>0</v>
      </c>
      <c r="L47" s="13">
        <f t="shared" si="26"/>
        <v>0</v>
      </c>
      <c r="M47" s="24">
        <f t="shared" si="19"/>
        <v>0</v>
      </c>
      <c r="N47" s="15">
        <f t="shared" si="28"/>
        <v>0</v>
      </c>
      <c r="O47" s="16" t="str">
        <f t="shared" si="27"/>
        <v>n.v.t.</v>
      </c>
    </row>
    <row r="48" spans="1:15" hidden="1" x14ac:dyDescent="0.2">
      <c r="A48" s="23" t="str">
        <f t="shared" si="21"/>
        <v>Machine 10</v>
      </c>
      <c r="B48" s="14">
        <f t="shared" si="21"/>
        <v>0</v>
      </c>
      <c r="C48" s="12">
        <v>0</v>
      </c>
      <c r="D48" s="13">
        <f t="shared" si="22"/>
        <v>0</v>
      </c>
      <c r="E48" s="12">
        <v>0</v>
      </c>
      <c r="F48" s="13">
        <f t="shared" si="23"/>
        <v>0</v>
      </c>
      <c r="G48" s="12">
        <v>0</v>
      </c>
      <c r="H48" s="13">
        <f t="shared" si="24"/>
        <v>0</v>
      </c>
      <c r="I48" s="12">
        <v>0</v>
      </c>
      <c r="J48" s="13">
        <f t="shared" si="25"/>
        <v>0</v>
      </c>
      <c r="K48" s="12">
        <v>0</v>
      </c>
      <c r="L48" s="13">
        <f t="shared" si="26"/>
        <v>0</v>
      </c>
      <c r="M48" s="24">
        <f t="shared" si="19"/>
        <v>0</v>
      </c>
      <c r="N48" s="15">
        <f t="shared" si="28"/>
        <v>0</v>
      </c>
      <c r="O48" s="16" t="str">
        <f t="shared" si="27"/>
        <v>n.v.t.</v>
      </c>
    </row>
    <row r="49" spans="1:15" ht="15.75" x14ac:dyDescent="0.25">
      <c r="A49" s="17" t="s">
        <v>19</v>
      </c>
      <c r="B49" s="18">
        <f>SUM(B39:B48)</f>
        <v>1</v>
      </c>
      <c r="F49" s="46" t="str">
        <f xml:space="preserve"> CONCATENATE("Totaal fictieve korting ",$B$1," ",A37)</f>
        <v>Totaal fictieve korting Inzet duurzaam materieel 3e contractjaar</v>
      </c>
      <c r="G49" s="46"/>
      <c r="H49" s="46"/>
      <c r="I49" s="46"/>
      <c r="J49" s="46"/>
      <c r="K49" s="46"/>
      <c r="L49" s="46"/>
      <c r="M49" s="25"/>
      <c r="N49" s="20" t="str">
        <f>IF(B2=0,CONCATENATE($A$2," invullen"),IF(O49="geen 100%","geen 100%",SUM(N39:N48)))</f>
        <v>Aanneemsom invullen</v>
      </c>
      <c r="O49" s="16" t="str">
        <f>IF(OR(SUM(B39:B48)=0,O39="geen 100%",O40="geen 100%",O41="geen 100%",O42="geen 100%",O43="geen 100%",O44="geen 100%",O45="geen 100%",O46="geen 100%",O47="geen 100%",O48="geen 100%"),"geen 100%","100% ingevuld")</f>
        <v>geen 100%</v>
      </c>
    </row>
    <row r="51" spans="1:15" x14ac:dyDescent="0.2">
      <c r="A51" s="39" t="str">
        <f>CONCATENATE("Percentage van de ",$A$2)</f>
        <v>Percentage van de Aanneemsom</v>
      </c>
      <c r="B51" s="39"/>
      <c r="C51" s="4">
        <v>0.01</v>
      </c>
      <c r="D51" s="21"/>
      <c r="E51" s="21"/>
      <c r="F51" s="21"/>
      <c r="G51" s="21"/>
      <c r="H51" s="21"/>
      <c r="I51" s="21"/>
      <c r="J51" s="21"/>
    </row>
    <row r="52" spans="1:15" x14ac:dyDescent="0.2">
      <c r="A52" s="5" t="s">
        <v>3</v>
      </c>
      <c r="B52" s="6">
        <f>$B$2*C51</f>
        <v>0</v>
      </c>
      <c r="C52" s="40" t="s">
        <v>4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15" ht="38.25" x14ac:dyDescent="0.2">
      <c r="A53" s="22" t="s">
        <v>22</v>
      </c>
      <c r="B53" s="41" t="s">
        <v>6</v>
      </c>
      <c r="C53" s="8" t="s">
        <v>7</v>
      </c>
      <c r="D53" s="43" t="s">
        <v>8</v>
      </c>
      <c r="E53" s="8" t="s">
        <v>9</v>
      </c>
      <c r="F53" s="43" t="s">
        <v>8</v>
      </c>
      <c r="G53" s="8" t="s">
        <v>10</v>
      </c>
      <c r="H53" s="43" t="s">
        <v>8</v>
      </c>
      <c r="I53" s="8" t="s">
        <v>11</v>
      </c>
      <c r="J53" s="43" t="s">
        <v>8</v>
      </c>
      <c r="K53" s="8" t="s">
        <v>12</v>
      </c>
      <c r="L53" s="43" t="s">
        <v>8</v>
      </c>
      <c r="M53" s="41" t="str">
        <f>M37</f>
        <v>Totaal
duurzaam-
heidsper-
centage</v>
      </c>
      <c r="N53" s="41" t="s">
        <v>14</v>
      </c>
    </row>
    <row r="54" spans="1:15" x14ac:dyDescent="0.2">
      <c r="B54" s="42"/>
      <c r="C54" s="9">
        <f>C38</f>
        <v>1</v>
      </c>
      <c r="D54" s="44"/>
      <c r="E54" s="9">
        <f>E38</f>
        <v>0.75</v>
      </c>
      <c r="F54" s="44"/>
      <c r="G54" s="9">
        <f>G38</f>
        <v>0.5</v>
      </c>
      <c r="H54" s="44"/>
      <c r="I54" s="9">
        <f>I38</f>
        <v>0.25</v>
      </c>
      <c r="J54" s="44"/>
      <c r="K54" s="9">
        <f>K38</f>
        <v>0</v>
      </c>
      <c r="L54" s="44"/>
      <c r="M54" s="42"/>
      <c r="N54" s="42"/>
    </row>
    <row r="55" spans="1:15" x14ac:dyDescent="0.2">
      <c r="A55" s="23" t="str">
        <f t="shared" ref="A55:B64" si="29">A39</f>
        <v>Vrachtauto</v>
      </c>
      <c r="B55" s="14">
        <f t="shared" si="29"/>
        <v>0.15</v>
      </c>
      <c r="C55" s="12">
        <v>0</v>
      </c>
      <c r="D55" s="13">
        <f>$B$52*$C$6*$B55*$C55</f>
        <v>0</v>
      </c>
      <c r="E55" s="12">
        <v>0</v>
      </c>
      <c r="F55" s="13">
        <f>$B$52*$E$6*$B55*$E55</f>
        <v>0</v>
      </c>
      <c r="G55" s="12">
        <v>0</v>
      </c>
      <c r="H55" s="13">
        <f>$B$52*$G$6*$B55*$G55</f>
        <v>0</v>
      </c>
      <c r="I55" s="12">
        <v>0</v>
      </c>
      <c r="J55" s="13">
        <f>$B$52*$I$6*$B55*$I55</f>
        <v>0</v>
      </c>
      <c r="K55" s="12">
        <v>0</v>
      </c>
      <c r="L55" s="13">
        <f>$B$52*$K$6*$B55*$K55</f>
        <v>0</v>
      </c>
      <c r="M55" s="24">
        <f t="shared" ref="M55:M64" si="30">(C55*$C$6)+(E55*$E$6)+(G55*$G$6)+(I55*$I$6)+(K55*$K$6)</f>
        <v>0</v>
      </c>
      <c r="N55" s="15" t="str">
        <f t="shared" ref="N55:N57" si="31">IF(O55="geen 100%","geen 100%",SUM(D55+F55+H55+J55+L55))</f>
        <v>geen 100%</v>
      </c>
      <c r="O55" s="16" t="str">
        <f>IF(B55=0%,"n.v.t.",IF(SUM(C55+E55+G55+I55+K55)&lt;&gt;100%,"geen 100%","100% ingevuld"))</f>
        <v>geen 100%</v>
      </c>
    </row>
    <row r="56" spans="1:15" x14ac:dyDescent="0.2">
      <c r="A56" s="23" t="str">
        <f t="shared" si="29"/>
        <v>Mobile kraan</v>
      </c>
      <c r="B56" s="14">
        <f t="shared" si="29"/>
        <v>0.15</v>
      </c>
      <c r="C56" s="12">
        <v>0</v>
      </c>
      <c r="D56" s="13">
        <f t="shared" ref="D56:D64" si="32">$B$52*$C$6*$B56*$C56</f>
        <v>0</v>
      </c>
      <c r="E56" s="12">
        <v>0</v>
      </c>
      <c r="F56" s="13">
        <f t="shared" ref="F56:F64" si="33">$B$52*$E$6*$B56*$E56</f>
        <v>0</v>
      </c>
      <c r="G56" s="12">
        <v>0</v>
      </c>
      <c r="H56" s="13">
        <f t="shared" ref="H56:H64" si="34">$B$52*$G$6*$B56*$G56</f>
        <v>0</v>
      </c>
      <c r="I56" s="12">
        <v>0</v>
      </c>
      <c r="J56" s="13">
        <f t="shared" ref="J56:J64" si="35">$B$52*$I$6*$B56*$I56</f>
        <v>0</v>
      </c>
      <c r="K56" s="12">
        <v>0</v>
      </c>
      <c r="L56" s="13">
        <f t="shared" ref="L56:L64" si="36">$B$52*$K$6*$B56*$K56</f>
        <v>0</v>
      </c>
      <c r="M56" s="24">
        <f t="shared" si="30"/>
        <v>0</v>
      </c>
      <c r="N56" s="15" t="str">
        <f t="shared" si="31"/>
        <v>geen 100%</v>
      </c>
      <c r="O56" s="16" t="str">
        <f>IF(B56=0%,"n.v.t.",IF(SUM(C56+E56+G56+I56+K56)&lt;&gt;100%,"geen 100%","100% ingevuld"))</f>
        <v>geen 100%</v>
      </c>
    </row>
    <row r="57" spans="1:15" x14ac:dyDescent="0.2">
      <c r="A57" s="23" t="str">
        <f t="shared" si="29"/>
        <v>Hoogwerker</v>
      </c>
      <c r="B57" s="14">
        <f t="shared" si="29"/>
        <v>0.2</v>
      </c>
      <c r="C57" s="12">
        <v>0</v>
      </c>
      <c r="D57" s="13">
        <f t="shared" si="32"/>
        <v>0</v>
      </c>
      <c r="E57" s="12">
        <v>0</v>
      </c>
      <c r="F57" s="13">
        <f t="shared" si="33"/>
        <v>0</v>
      </c>
      <c r="G57" s="12">
        <v>0</v>
      </c>
      <c r="H57" s="13">
        <f t="shared" si="34"/>
        <v>0</v>
      </c>
      <c r="I57" s="12">
        <v>0</v>
      </c>
      <c r="J57" s="13">
        <f t="shared" si="35"/>
        <v>0</v>
      </c>
      <c r="K57" s="12">
        <v>0</v>
      </c>
      <c r="L57" s="13">
        <f t="shared" si="36"/>
        <v>0</v>
      </c>
      <c r="M57" s="24">
        <f t="shared" si="30"/>
        <v>0</v>
      </c>
      <c r="N57" s="15" t="str">
        <f t="shared" si="31"/>
        <v>geen 100%</v>
      </c>
      <c r="O57" s="16" t="str">
        <f t="shared" ref="O57:O64" si="37">IF(B57=0%,"n.v.t.",IF(SUM(C57+E57+G57+I57+K57)&lt;&gt;100%,"geen 100%","100% ingevuld"))</f>
        <v>geen 100%</v>
      </c>
    </row>
    <row r="58" spans="1:15" x14ac:dyDescent="0.2">
      <c r="A58" s="23" t="str">
        <f t="shared" si="29"/>
        <v>Tractor</v>
      </c>
      <c r="B58" s="14">
        <f t="shared" si="29"/>
        <v>0.15</v>
      </c>
      <c r="C58" s="12">
        <v>0</v>
      </c>
      <c r="D58" s="13">
        <f t="shared" si="32"/>
        <v>0</v>
      </c>
      <c r="E58" s="12">
        <v>0</v>
      </c>
      <c r="F58" s="13">
        <f t="shared" si="33"/>
        <v>0</v>
      </c>
      <c r="G58" s="12">
        <v>0</v>
      </c>
      <c r="H58" s="13">
        <f t="shared" si="34"/>
        <v>0</v>
      </c>
      <c r="I58" s="12">
        <v>0</v>
      </c>
      <c r="J58" s="13">
        <f t="shared" si="35"/>
        <v>0</v>
      </c>
      <c r="K58" s="12">
        <v>0</v>
      </c>
      <c r="L58" s="13">
        <f t="shared" si="36"/>
        <v>0</v>
      </c>
      <c r="M58" s="24">
        <f t="shared" si="30"/>
        <v>0</v>
      </c>
      <c r="N58" s="15" t="str">
        <f>IF(O58="geen 100%","geen 100%",SUM(D58+F58+H58+J58+L58))</f>
        <v>geen 100%</v>
      </c>
      <c r="O58" s="16" t="str">
        <f t="shared" si="37"/>
        <v>geen 100%</v>
      </c>
    </row>
    <row r="59" spans="1:15" x14ac:dyDescent="0.2">
      <c r="A59" s="23" t="str">
        <f t="shared" si="29"/>
        <v>Kettingzaag</v>
      </c>
      <c r="B59" s="14">
        <f t="shared" si="29"/>
        <v>0.2</v>
      </c>
      <c r="C59" s="12">
        <v>0</v>
      </c>
      <c r="D59" s="13">
        <f t="shared" si="32"/>
        <v>0</v>
      </c>
      <c r="E59" s="12">
        <v>0</v>
      </c>
      <c r="F59" s="13">
        <f t="shared" si="33"/>
        <v>0</v>
      </c>
      <c r="G59" s="12">
        <v>0</v>
      </c>
      <c r="H59" s="13">
        <f t="shared" si="34"/>
        <v>0</v>
      </c>
      <c r="I59" s="12">
        <v>0</v>
      </c>
      <c r="J59" s="13">
        <f t="shared" si="35"/>
        <v>0</v>
      </c>
      <c r="K59" s="12">
        <v>0</v>
      </c>
      <c r="L59" s="13">
        <f t="shared" si="36"/>
        <v>0</v>
      </c>
      <c r="M59" s="24">
        <f t="shared" si="30"/>
        <v>0</v>
      </c>
      <c r="N59" s="15" t="str">
        <f t="shared" ref="N59:N64" si="38">IF(O59="geen 100%","geen 100%",SUM(D59+F59+H59+J59+L59))</f>
        <v>geen 100%</v>
      </c>
      <c r="O59" s="16" t="str">
        <f t="shared" si="37"/>
        <v>geen 100%</v>
      </c>
    </row>
    <row r="60" spans="1:15" x14ac:dyDescent="0.2">
      <c r="A60" s="23" t="str">
        <f t="shared" si="29"/>
        <v>Bladblazer</v>
      </c>
      <c r="B60" s="14">
        <f t="shared" si="29"/>
        <v>0.15</v>
      </c>
      <c r="C60" s="12">
        <v>0</v>
      </c>
      <c r="D60" s="13">
        <f t="shared" si="32"/>
        <v>0</v>
      </c>
      <c r="E60" s="12">
        <v>0</v>
      </c>
      <c r="F60" s="13">
        <f t="shared" si="33"/>
        <v>0</v>
      </c>
      <c r="G60" s="12">
        <v>0</v>
      </c>
      <c r="H60" s="13">
        <f t="shared" si="34"/>
        <v>0</v>
      </c>
      <c r="I60" s="12">
        <v>0</v>
      </c>
      <c r="J60" s="13">
        <f t="shared" si="35"/>
        <v>0</v>
      </c>
      <c r="K60" s="12">
        <v>0</v>
      </c>
      <c r="L60" s="13">
        <f t="shared" si="36"/>
        <v>0</v>
      </c>
      <c r="M60" s="24">
        <f t="shared" si="30"/>
        <v>0</v>
      </c>
      <c r="N60" s="15" t="str">
        <f t="shared" si="38"/>
        <v>geen 100%</v>
      </c>
      <c r="O60" s="16" t="str">
        <f t="shared" si="37"/>
        <v>geen 100%</v>
      </c>
    </row>
    <row r="61" spans="1:15" hidden="1" x14ac:dyDescent="0.2">
      <c r="A61" s="23" t="str">
        <f t="shared" si="29"/>
        <v>Machine 7</v>
      </c>
      <c r="B61" s="14">
        <f t="shared" si="29"/>
        <v>0</v>
      </c>
      <c r="C61" s="12">
        <v>0</v>
      </c>
      <c r="D61" s="13">
        <f t="shared" si="32"/>
        <v>0</v>
      </c>
      <c r="E61" s="12">
        <v>0</v>
      </c>
      <c r="F61" s="13">
        <f t="shared" si="33"/>
        <v>0</v>
      </c>
      <c r="G61" s="12">
        <v>0</v>
      </c>
      <c r="H61" s="13">
        <f t="shared" si="34"/>
        <v>0</v>
      </c>
      <c r="I61" s="12">
        <v>0</v>
      </c>
      <c r="J61" s="13">
        <f t="shared" si="35"/>
        <v>0</v>
      </c>
      <c r="K61" s="12">
        <v>0</v>
      </c>
      <c r="L61" s="13">
        <f t="shared" si="36"/>
        <v>0</v>
      </c>
      <c r="M61" s="24">
        <f t="shared" si="30"/>
        <v>0</v>
      </c>
      <c r="N61" s="15">
        <f t="shared" si="38"/>
        <v>0</v>
      </c>
      <c r="O61" s="16" t="str">
        <f t="shared" si="37"/>
        <v>n.v.t.</v>
      </c>
    </row>
    <row r="62" spans="1:15" hidden="1" x14ac:dyDescent="0.2">
      <c r="A62" s="23" t="str">
        <f t="shared" si="29"/>
        <v>Machine 8</v>
      </c>
      <c r="B62" s="14">
        <f t="shared" si="29"/>
        <v>0</v>
      </c>
      <c r="C62" s="12">
        <v>0</v>
      </c>
      <c r="D62" s="13">
        <f t="shared" si="32"/>
        <v>0</v>
      </c>
      <c r="E62" s="12">
        <v>0</v>
      </c>
      <c r="F62" s="13">
        <f t="shared" si="33"/>
        <v>0</v>
      </c>
      <c r="G62" s="12">
        <v>0</v>
      </c>
      <c r="H62" s="13">
        <f t="shared" si="34"/>
        <v>0</v>
      </c>
      <c r="I62" s="12">
        <v>0</v>
      </c>
      <c r="J62" s="13">
        <f t="shared" si="35"/>
        <v>0</v>
      </c>
      <c r="K62" s="12">
        <v>0</v>
      </c>
      <c r="L62" s="13">
        <f t="shared" si="36"/>
        <v>0</v>
      </c>
      <c r="M62" s="24">
        <f t="shared" si="30"/>
        <v>0</v>
      </c>
      <c r="N62" s="15">
        <f t="shared" si="38"/>
        <v>0</v>
      </c>
      <c r="O62" s="16" t="str">
        <f t="shared" si="37"/>
        <v>n.v.t.</v>
      </c>
    </row>
    <row r="63" spans="1:15" hidden="1" x14ac:dyDescent="0.2">
      <c r="A63" s="23" t="str">
        <f t="shared" si="29"/>
        <v>Machine 9</v>
      </c>
      <c r="B63" s="14">
        <f t="shared" si="29"/>
        <v>0</v>
      </c>
      <c r="C63" s="12">
        <v>0</v>
      </c>
      <c r="D63" s="13">
        <f t="shared" si="32"/>
        <v>0</v>
      </c>
      <c r="E63" s="12">
        <v>0</v>
      </c>
      <c r="F63" s="13">
        <f t="shared" si="33"/>
        <v>0</v>
      </c>
      <c r="G63" s="12">
        <v>0</v>
      </c>
      <c r="H63" s="13">
        <f t="shared" si="34"/>
        <v>0</v>
      </c>
      <c r="I63" s="12">
        <v>0</v>
      </c>
      <c r="J63" s="13">
        <f t="shared" si="35"/>
        <v>0</v>
      </c>
      <c r="K63" s="12">
        <v>0</v>
      </c>
      <c r="L63" s="13">
        <f t="shared" si="36"/>
        <v>0</v>
      </c>
      <c r="M63" s="24">
        <f t="shared" si="30"/>
        <v>0</v>
      </c>
      <c r="N63" s="15">
        <f t="shared" si="38"/>
        <v>0</v>
      </c>
      <c r="O63" s="16" t="str">
        <f t="shared" si="37"/>
        <v>n.v.t.</v>
      </c>
    </row>
    <row r="64" spans="1:15" hidden="1" x14ac:dyDescent="0.2">
      <c r="A64" s="23" t="str">
        <f t="shared" si="29"/>
        <v>Machine 10</v>
      </c>
      <c r="B64" s="14">
        <f t="shared" si="29"/>
        <v>0</v>
      </c>
      <c r="C64" s="12">
        <v>0</v>
      </c>
      <c r="D64" s="13">
        <f t="shared" si="32"/>
        <v>0</v>
      </c>
      <c r="E64" s="12">
        <v>0</v>
      </c>
      <c r="F64" s="13">
        <f t="shared" si="33"/>
        <v>0</v>
      </c>
      <c r="G64" s="12">
        <v>0</v>
      </c>
      <c r="H64" s="13">
        <f t="shared" si="34"/>
        <v>0</v>
      </c>
      <c r="I64" s="12">
        <v>0</v>
      </c>
      <c r="J64" s="13">
        <f t="shared" si="35"/>
        <v>0</v>
      </c>
      <c r="K64" s="12">
        <v>0</v>
      </c>
      <c r="L64" s="13">
        <f t="shared" si="36"/>
        <v>0</v>
      </c>
      <c r="M64" s="24">
        <f t="shared" si="30"/>
        <v>0</v>
      </c>
      <c r="N64" s="15">
        <f t="shared" si="38"/>
        <v>0</v>
      </c>
      <c r="O64" s="16" t="str">
        <f t="shared" si="37"/>
        <v>n.v.t.</v>
      </c>
    </row>
    <row r="65" spans="1:15" ht="15.75" x14ac:dyDescent="0.25">
      <c r="A65" s="17" t="s">
        <v>19</v>
      </c>
      <c r="B65" s="18">
        <f>SUM(B55:B64)</f>
        <v>1</v>
      </c>
      <c r="F65" s="46" t="str">
        <f xml:space="preserve"> CONCATENATE("Totaal fictieve korting ",$B$1," ",A53)</f>
        <v>Totaal fictieve korting Inzet duurzaam materieel 4e en volgende contractjaren</v>
      </c>
      <c r="G65" s="46"/>
      <c r="H65" s="46"/>
      <c r="I65" s="46"/>
      <c r="J65" s="46"/>
      <c r="K65" s="46"/>
      <c r="L65" s="46"/>
      <c r="M65" s="25"/>
      <c r="N65" s="20" t="str">
        <f>IF(B2=0,CONCATENATE($A$2," invullen"),IF(O65="geen 100%","geen 100%",SUM(N55:N64)))</f>
        <v>Aanneemsom invullen</v>
      </c>
      <c r="O65" s="16" t="str">
        <f>IF(OR(SUM(B55:B64)=0,O55="geen 100%",O56="geen 100%",O57="geen 100%",O58="geen 100%",O59="geen 100%",O60="geen 100%",O61="geen 100%",O62="geen 100%",O63="geen 100%",O64="geen 100%"),"geen 100%","100% ingevuld")</f>
        <v>geen 100%</v>
      </c>
    </row>
    <row r="67" spans="1:15" x14ac:dyDescent="0.2">
      <c r="A67" s="47" t="s">
        <v>23</v>
      </c>
      <c r="B67" s="48"/>
      <c r="C67" s="48"/>
      <c r="D67" s="48"/>
      <c r="E67" s="49"/>
      <c r="F67" s="21"/>
      <c r="G67" s="21"/>
      <c r="H67" s="21"/>
      <c r="I67" s="21"/>
      <c r="J67" s="21"/>
    </row>
    <row r="68" spans="1:15" ht="15.75" x14ac:dyDescent="0.25">
      <c r="A68" s="47" t="s">
        <v>24</v>
      </c>
      <c r="B68" s="48"/>
      <c r="C68" s="48"/>
      <c r="D68" s="48"/>
      <c r="E68" s="49"/>
      <c r="F68" s="21"/>
      <c r="H68" s="50" t="str">
        <f xml:space="preserve"> CONCATENATE("Totaal fictieve korting ",$B$1)</f>
        <v>Totaal fictieve korting Inzet duurzaam materieel</v>
      </c>
      <c r="I68" s="51"/>
      <c r="J68" s="51"/>
      <c r="K68" s="51"/>
      <c r="L68" s="51"/>
      <c r="M68" s="52"/>
      <c r="N68" s="20" t="str">
        <f>IF(B2=0,"",IF(OR(N17="geen 100%",N33="geen 100%",N49="geen 100%",N65="geen 100%"),"geen 100%",IF(OR(OR(M23&lt;M7,M24&lt;M8,M25&lt;M9,M26&lt;M10,M27&lt;M11,M28&lt;M12,M29&lt;M13,M30&lt;M14,M31&lt;M15,M32&lt;M16),OR(M39&lt;M23,M40&lt;M24,M41&lt;M25,M42&lt;M26,M43&lt;M27,M44&lt;M28,M45&lt;M29,M46&lt;M30,M47&lt;M31,M48&lt;M32),OR(M55&lt;M39,M56&lt;M40,M57&lt;M41,M58&lt;M42,M59&lt;M43,M60&lt;M44,M61&lt;M45,M62&lt;M46,M63&lt;M47,M64&lt;M48)),"Niet geldig",N17+N33+N49+N65)))</f>
        <v/>
      </c>
    </row>
    <row r="69" spans="1:15" x14ac:dyDescent="0.2">
      <c r="A69" s="47" t="s">
        <v>25</v>
      </c>
      <c r="B69" s="48"/>
      <c r="C69" s="48"/>
      <c r="D69" s="48"/>
      <c r="E69" s="49"/>
      <c r="F69" s="21"/>
      <c r="G69" s="21"/>
      <c r="H69" s="21"/>
      <c r="I69" s="21"/>
      <c r="J69" s="21"/>
    </row>
    <row r="70" spans="1:15" x14ac:dyDescent="0.2">
      <c r="A70" s="53" t="s">
        <v>26</v>
      </c>
      <c r="B70" s="53"/>
      <c r="C70" s="53"/>
      <c r="D70" s="53"/>
      <c r="E70" s="53"/>
      <c r="F70" s="53"/>
      <c r="G70" s="53"/>
      <c r="H70" s="53"/>
      <c r="I70" s="53"/>
    </row>
    <row r="72" spans="1:15" ht="15.75" customHeight="1" x14ac:dyDescent="0.2">
      <c r="A72" s="1" t="s">
        <v>27</v>
      </c>
      <c r="B72" s="37" t="s">
        <v>28</v>
      </c>
      <c r="C72" s="37"/>
      <c r="D72" s="37"/>
      <c r="F72" s="54" t="s">
        <v>29</v>
      </c>
      <c r="G72" s="26" t="s">
        <v>30</v>
      </c>
      <c r="H72" s="27" t="s">
        <v>8</v>
      </c>
    </row>
    <row r="73" spans="1:15" ht="15.75" x14ac:dyDescent="0.2">
      <c r="A73" s="39" t="s">
        <v>31</v>
      </c>
      <c r="B73" s="39"/>
      <c r="C73" s="4">
        <v>0.05</v>
      </c>
      <c r="D73" s="3"/>
      <c r="F73" s="54"/>
      <c r="G73" s="26"/>
      <c r="H73" s="27"/>
    </row>
    <row r="74" spans="1:15" x14ac:dyDescent="0.2">
      <c r="A74" s="5" t="s">
        <v>3</v>
      </c>
      <c r="B74" s="6">
        <f>$B$2*C73</f>
        <v>0</v>
      </c>
      <c r="F74" s="54"/>
      <c r="G74" s="26">
        <v>5</v>
      </c>
      <c r="H74" s="28">
        <v>1</v>
      </c>
    </row>
    <row r="75" spans="1:15" ht="32.25" customHeight="1" x14ac:dyDescent="0.2">
      <c r="C75" s="55" t="s">
        <v>32</v>
      </c>
      <c r="D75" s="55"/>
      <c r="F75" s="54"/>
      <c r="G75" s="26">
        <v>4</v>
      </c>
      <c r="H75" s="28">
        <v>0.8</v>
      </c>
    </row>
    <row r="76" spans="1:15" ht="12.75" customHeight="1" x14ac:dyDescent="0.2">
      <c r="A76" s="56" t="s">
        <v>33</v>
      </c>
      <c r="B76" s="58" t="s">
        <v>34</v>
      </c>
      <c r="C76" s="60">
        <f>INDEX(G74:H79,IF(B76=G74,1,IF(B76=G75,2,IF(B76=G76,3,IF(B76=G77,4,IF(B76=G78,5,6))))),2)*B74</f>
        <v>0</v>
      </c>
      <c r="D76" s="60"/>
      <c r="F76" s="54"/>
      <c r="G76" s="26">
        <v>3</v>
      </c>
      <c r="H76" s="28">
        <v>0.5</v>
      </c>
    </row>
    <row r="77" spans="1:15" ht="12.75" customHeight="1" x14ac:dyDescent="0.2">
      <c r="A77" s="57"/>
      <c r="B77" s="59"/>
      <c r="C77" s="60"/>
      <c r="D77" s="60"/>
      <c r="F77" s="54"/>
      <c r="G77" s="26">
        <v>2</v>
      </c>
      <c r="H77" s="28">
        <v>0</v>
      </c>
    </row>
    <row r="78" spans="1:15" x14ac:dyDescent="0.2">
      <c r="A78" s="16"/>
      <c r="F78" s="54"/>
      <c r="G78" s="26">
        <v>1</v>
      </c>
      <c r="H78" s="28">
        <v>0</v>
      </c>
    </row>
    <row r="79" spans="1:15" x14ac:dyDescent="0.2">
      <c r="F79" s="54"/>
      <c r="G79" s="26" t="s">
        <v>35</v>
      </c>
      <c r="H79" s="28">
        <v>0</v>
      </c>
      <c r="I79" s="29" t="s">
        <v>36</v>
      </c>
      <c r="J79" s="30"/>
    </row>
    <row r="80" spans="1:15" ht="30" customHeight="1" x14ac:dyDescent="0.2">
      <c r="A80" s="61" t="s">
        <v>37</v>
      </c>
      <c r="B80" s="62"/>
      <c r="C80" s="63" t="str">
        <f>IF(OR(N68=0,N68="Niet geldig",B76="Maak keuze"),"Nog niet goed ingevuld",N68+C76)</f>
        <v>Nog niet goed ingevuld</v>
      </c>
      <c r="D80" s="64"/>
      <c r="I80" s="65" t="s">
        <v>38</v>
      </c>
      <c r="J80" s="66"/>
      <c r="K80" s="67"/>
      <c r="L80" s="68"/>
      <c r="M80" s="68"/>
      <c r="N80" s="69"/>
    </row>
    <row r="81" spans="1:14" ht="30" customHeight="1" x14ac:dyDescent="0.2">
      <c r="I81" s="65" t="s">
        <v>39</v>
      </c>
      <c r="J81" s="66"/>
      <c r="K81" s="67"/>
      <c r="L81" s="68"/>
      <c r="M81" s="68"/>
      <c r="N81" s="69"/>
    </row>
    <row r="82" spans="1:14" ht="60" customHeight="1" x14ac:dyDescent="0.2">
      <c r="I82" s="65" t="s">
        <v>40</v>
      </c>
      <c r="J82" s="66"/>
      <c r="K82" s="67"/>
      <c r="L82" s="68"/>
      <c r="M82" s="68"/>
      <c r="N82" s="69"/>
    </row>
    <row r="83" spans="1:14" ht="30" customHeight="1" x14ac:dyDescent="0.2">
      <c r="A83" s="70" t="s">
        <v>41</v>
      </c>
      <c r="B83" s="70"/>
      <c r="C83" s="70"/>
      <c r="I83" s="65" t="s">
        <v>42</v>
      </c>
      <c r="J83" s="66"/>
      <c r="K83" s="71"/>
      <c r="L83" s="72"/>
      <c r="M83" s="72"/>
      <c r="N83" s="73"/>
    </row>
    <row r="84" spans="1:14" x14ac:dyDescent="0.2">
      <c r="F84" s="31"/>
      <c r="G84" s="31"/>
      <c r="H84" s="31"/>
      <c r="M84" s="32" t="s">
        <v>43</v>
      </c>
      <c r="N84" s="33" t="s">
        <v>51</v>
      </c>
    </row>
    <row r="85" spans="1:14" x14ac:dyDescent="0.2">
      <c r="M85" s="34" t="s">
        <v>44</v>
      </c>
      <c r="N85" s="35">
        <v>44865</v>
      </c>
    </row>
  </sheetData>
  <sheetProtection algorithmName="SHA-512" hashValue="ve0sk3ArWtTUECL4SrxcLIzW6/l1N1XlnuEzTTULMt6N3oPbVAUIA+AK4L4y0kwEEDaSNPq8rcVHJv4+mA+bOA==" saltValue="ws5jllC81Ooxv+rabfxuNw==" spinCount="100000" sheet="1" selectLockedCells="1"/>
  <mergeCells count="69">
    <mergeCell ref="I82:J82"/>
    <mergeCell ref="K82:N82"/>
    <mergeCell ref="A83:C83"/>
    <mergeCell ref="I83:J83"/>
    <mergeCell ref="K83:N83"/>
    <mergeCell ref="A80:B80"/>
    <mergeCell ref="C80:D80"/>
    <mergeCell ref="I80:J80"/>
    <mergeCell ref="K80:N80"/>
    <mergeCell ref="I81:J81"/>
    <mergeCell ref="K81:N81"/>
    <mergeCell ref="A69:E69"/>
    <mergeCell ref="A70:I70"/>
    <mergeCell ref="B72:D72"/>
    <mergeCell ref="F72:F79"/>
    <mergeCell ref="A73:B73"/>
    <mergeCell ref="C75:D75"/>
    <mergeCell ref="A76:A77"/>
    <mergeCell ref="B76:B77"/>
    <mergeCell ref="C76:D77"/>
    <mergeCell ref="L53:L54"/>
    <mergeCell ref="M53:M54"/>
    <mergeCell ref="N53:N54"/>
    <mergeCell ref="F65:L65"/>
    <mergeCell ref="A67:E67"/>
    <mergeCell ref="A68:E68"/>
    <mergeCell ref="H68:M68"/>
    <mergeCell ref="M37:M38"/>
    <mergeCell ref="N37:N38"/>
    <mergeCell ref="F49:L49"/>
    <mergeCell ref="A51:B51"/>
    <mergeCell ref="C52:N52"/>
    <mergeCell ref="B53:B54"/>
    <mergeCell ref="D53:D54"/>
    <mergeCell ref="F53:F54"/>
    <mergeCell ref="H53:H54"/>
    <mergeCell ref="J53:J54"/>
    <mergeCell ref="B37:B38"/>
    <mergeCell ref="D37:D38"/>
    <mergeCell ref="F37:F38"/>
    <mergeCell ref="H37:H38"/>
    <mergeCell ref="J37:J38"/>
    <mergeCell ref="L37:L38"/>
    <mergeCell ref="L21:L22"/>
    <mergeCell ref="M21:M22"/>
    <mergeCell ref="N21:N22"/>
    <mergeCell ref="F33:L33"/>
    <mergeCell ref="A35:B35"/>
    <mergeCell ref="C36:N36"/>
    <mergeCell ref="M5:M6"/>
    <mergeCell ref="N5:N6"/>
    <mergeCell ref="F17:L17"/>
    <mergeCell ref="A19:B19"/>
    <mergeCell ref="C20:N20"/>
    <mergeCell ref="B21:B22"/>
    <mergeCell ref="D21:D22"/>
    <mergeCell ref="F21:F22"/>
    <mergeCell ref="H21:H22"/>
    <mergeCell ref="J21:J22"/>
    <mergeCell ref="B1:D1"/>
    <mergeCell ref="B2:C2"/>
    <mergeCell ref="A3:B3"/>
    <mergeCell ref="C4:M4"/>
    <mergeCell ref="B5:B6"/>
    <mergeCell ref="D5:D6"/>
    <mergeCell ref="F5:F6"/>
    <mergeCell ref="H5:H6"/>
    <mergeCell ref="J5:J6"/>
    <mergeCell ref="L5:L6"/>
  </mergeCells>
  <conditionalFormatting sqref="N7:N17">
    <cfRule type="cellIs" dxfId="28" priority="17" operator="equal">
      <formula>"geen 100%"</formula>
    </cfRule>
  </conditionalFormatting>
  <conditionalFormatting sqref="B17 B33 B49 B65">
    <cfRule type="cellIs" dxfId="27" priority="16" operator="notEqual">
      <formula>100%</formula>
    </cfRule>
  </conditionalFormatting>
  <conditionalFormatting sqref="N23:N33">
    <cfRule type="cellIs" dxfId="26" priority="18" operator="equal">
      <formula>"geen 100%"</formula>
    </cfRule>
  </conditionalFormatting>
  <conditionalFormatting sqref="A1:A2">
    <cfRule type="cellIs" dxfId="25" priority="12" operator="equal">
      <formula>"Maak keuze"</formula>
    </cfRule>
  </conditionalFormatting>
  <conditionalFormatting sqref="B4 B20 B36 B52">
    <cfRule type="cellIs" dxfId="24" priority="15" operator="equal">
      <formula>0</formula>
    </cfRule>
  </conditionalFormatting>
  <conditionalFormatting sqref="C3 C19 C35 C51">
    <cfRule type="cellIs" dxfId="23" priority="14" operator="equal">
      <formula>0</formula>
    </cfRule>
  </conditionalFormatting>
  <conditionalFormatting sqref="A3 A19 A35 A51">
    <cfRule type="cellIs" dxfId="22" priority="13" operator="equal">
      <formula>"Percentage van de Maak keuze"</formula>
    </cfRule>
  </conditionalFormatting>
  <conditionalFormatting sqref="M23:M32">
    <cfRule type="cellIs" dxfId="21" priority="6" operator="lessThan">
      <formula>$M$7</formula>
    </cfRule>
    <cfRule type="cellIs" dxfId="20" priority="7" operator="greaterThanOrEqual">
      <formula>$M$7</formula>
    </cfRule>
  </conditionalFormatting>
  <conditionalFormatting sqref="N68">
    <cfRule type="cellIs" dxfId="19" priority="28" operator="equal">
      <formula>"geen 100%"</formula>
    </cfRule>
    <cfRule type="cellIs" dxfId="18" priority="29" operator="equal">
      <formula>"Niet Geldig"</formula>
    </cfRule>
  </conditionalFormatting>
  <conditionalFormatting sqref="N49">
    <cfRule type="cellIs" dxfId="17" priority="25" operator="equal">
      <formula>"aanneemsom invullen"</formula>
    </cfRule>
    <cfRule type="cellIs" dxfId="16" priority="26" operator="equal">
      <formula>"inschrijfsom invullen"</formula>
    </cfRule>
    <cfRule type="cellIs" dxfId="15" priority="27" operator="equal">
      <formula>"totaalprijs invullen"</formula>
    </cfRule>
  </conditionalFormatting>
  <conditionalFormatting sqref="M39:M48">
    <cfRule type="cellIs" dxfId="14" priority="8" operator="lessThan">
      <formula>$M$23</formula>
    </cfRule>
    <cfRule type="cellIs" dxfId="13" priority="9" operator="greaterThanOrEqual">
      <formula>$M$23</formula>
    </cfRule>
  </conditionalFormatting>
  <conditionalFormatting sqref="M55:M64">
    <cfRule type="cellIs" dxfId="12" priority="10" operator="lessThan">
      <formula>$M$39</formula>
    </cfRule>
    <cfRule type="cellIs" dxfId="11" priority="11" operator="greaterThanOrEqual">
      <formula>$M$39</formula>
    </cfRule>
  </conditionalFormatting>
  <conditionalFormatting sqref="N39:N49">
    <cfRule type="cellIs" dxfId="10" priority="19" operator="equal">
      <formula>"geen 100%"</formula>
    </cfRule>
  </conditionalFormatting>
  <conditionalFormatting sqref="N55:N65">
    <cfRule type="cellIs" dxfId="9" priority="20" operator="equal">
      <formula>"geen 100%"</formula>
    </cfRule>
  </conditionalFormatting>
  <conditionalFormatting sqref="N17 N33 N49 N65">
    <cfRule type="cellIs" dxfId="8" priority="21" operator="equal">
      <formula>"Maak keuze invullen"</formula>
    </cfRule>
    <cfRule type="cellIs" dxfId="7" priority="22" operator="equal">
      <formula>"aanneemsom invullen"</formula>
    </cfRule>
    <cfRule type="cellIs" dxfId="6" priority="23" operator="equal">
      <formula>"inschrijfsom invullen"</formula>
    </cfRule>
    <cfRule type="cellIs" dxfId="5" priority="24" operator="equal">
      <formula>"totaalprijs invullen"</formula>
    </cfRule>
  </conditionalFormatting>
  <conditionalFormatting sqref="C76:D77">
    <cfRule type="expression" dxfId="4" priority="5">
      <formula>B76="Maak keuze"</formula>
    </cfRule>
  </conditionalFormatting>
  <conditionalFormatting sqref="C80">
    <cfRule type="cellIs" dxfId="3" priority="4" operator="equal">
      <formula>"Nog niet goed ingevuld"</formula>
    </cfRule>
  </conditionalFormatting>
  <conditionalFormatting sqref="A72 A80">
    <cfRule type="cellIs" dxfId="2" priority="3" operator="equal">
      <formula>"Maak keuze"</formula>
    </cfRule>
  </conditionalFormatting>
  <conditionalFormatting sqref="B74">
    <cfRule type="cellIs" dxfId="1" priority="2" operator="equal">
      <formula>0</formula>
    </cfRule>
  </conditionalFormatting>
  <conditionalFormatting sqref="C73">
    <cfRule type="cellIs" dxfId="0" priority="1" operator="equal">
      <formula>0</formula>
    </cfRule>
  </conditionalFormatting>
  <dataValidations count="4">
    <dataValidation type="list" allowBlank="1" showInputMessage="1" showErrorMessage="1" sqref="A80:B80" xr:uid="{A54352DF-78EE-4097-A51D-C70FB93B527D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6:B77" xr:uid="{6B0C4503-0272-4E16-B93D-35720171500C}">
      <formula1>"Maak keuze,5,4,3,2,1,Geen certificaat"</formula1>
    </dataValidation>
    <dataValidation type="list" allowBlank="1" showInputMessage="1" showErrorMessage="1" sqref="A1 A72" xr:uid="{8972CFE4-E979-46C1-B86B-F5AED4F1FA23}">
      <formula1>"Maak keuze,K.1,K.2,K.3,K.4,K.5,K.6,K.1a,K.1b,K.2a,K.2b,K.3a,K.3b,K.4a,K.4b,K.5a,K.5b,K.6a,K.6b,"</formula1>
    </dataValidation>
    <dataValidation type="list" allowBlank="1" showInputMessage="1" showErrorMessage="1" sqref="A2" xr:uid="{CD786572-6C90-45C8-9C34-528EB51031FE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2022-09-26T13:11:18Z</dcterms:created>
  <dcterms:modified xsi:type="dcterms:W3CDTF">2022-10-31T08:13:56Z</dcterms:modified>
</cp:coreProperties>
</file>