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Inkoop\Projecten\03. GWW\ROK Asfaltwegen en beton I220700009\02 Specificatie\01 Aanvraag\02 Definitief\"/>
    </mc:Choice>
  </mc:AlternateContent>
  <xr:revisionPtr revIDLastSave="0" documentId="8_{3D1E617A-AC7C-4EF4-AFAD-F18EAAC8D275}" xr6:coauthVersionLast="47" xr6:coauthVersionMax="47" xr10:uidLastSave="{00000000-0000-0000-0000-000000000000}"/>
  <bookViews>
    <workbookView xWindow="-120" yWindow="-120" windowWidth="29040" windowHeight="15990" xr2:uid="{B364883A-E55C-4CA2-8112-1A7D61D2B78C}"/>
  </bookViews>
  <sheets>
    <sheet name="GOW__-DM-__meerjarig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3" i="1" l="1"/>
  <c r="G36" i="1"/>
  <c r="K22" i="1" l="1"/>
  <c r="I22" i="1"/>
  <c r="G22" i="1"/>
  <c r="E22" i="1"/>
  <c r="C22" i="1"/>
  <c r="A3" i="1"/>
  <c r="G33" i="1"/>
  <c r="M32" i="1"/>
  <c r="B32" i="1"/>
  <c r="O32" i="1" s="1"/>
  <c r="A32" i="1"/>
  <c r="B31" i="1"/>
  <c r="O31" i="1" s="1"/>
  <c r="A31" i="1"/>
  <c r="M30" i="1"/>
  <c r="B30" i="1"/>
  <c r="O30" i="1" s="1"/>
  <c r="A30" i="1"/>
  <c r="B29" i="1"/>
  <c r="O29" i="1" s="1"/>
  <c r="A29" i="1"/>
  <c r="M28" i="1"/>
  <c r="B28" i="1"/>
  <c r="O28" i="1" s="1"/>
  <c r="A28" i="1"/>
  <c r="B27" i="1"/>
  <c r="O27" i="1" s="1"/>
  <c r="A27" i="1"/>
  <c r="M26" i="1"/>
  <c r="B26" i="1"/>
  <c r="O26" i="1" s="1"/>
  <c r="A26" i="1"/>
  <c r="B25" i="1"/>
  <c r="O25" i="1" s="1"/>
  <c r="A25" i="1"/>
  <c r="M24" i="1"/>
  <c r="B24" i="1"/>
  <c r="O24" i="1" s="1"/>
  <c r="A24" i="1"/>
  <c r="B23" i="1"/>
  <c r="A23" i="1"/>
  <c r="M21" i="1"/>
  <c r="B20" i="1"/>
  <c r="A19" i="1"/>
  <c r="G17" i="1"/>
  <c r="B17" i="1"/>
  <c r="O16" i="1"/>
  <c r="M16" i="1"/>
  <c r="O15" i="1"/>
  <c r="M15" i="1"/>
  <c r="O14" i="1"/>
  <c r="M14" i="1"/>
  <c r="O13" i="1"/>
  <c r="M13" i="1"/>
  <c r="O12" i="1"/>
  <c r="M12" i="1"/>
  <c r="O11" i="1"/>
  <c r="M11" i="1"/>
  <c r="O10" i="1"/>
  <c r="M10" i="1"/>
  <c r="O9" i="1"/>
  <c r="M9" i="1"/>
  <c r="O8" i="1"/>
  <c r="M8" i="1"/>
  <c r="O7" i="1"/>
  <c r="M7" i="1"/>
  <c r="B4" i="1"/>
  <c r="M31" i="1" l="1"/>
  <c r="M23" i="1"/>
  <c r="M25" i="1"/>
  <c r="M27" i="1"/>
  <c r="M29" i="1"/>
  <c r="B33" i="1"/>
  <c r="F7" i="1"/>
  <c r="J7" i="1"/>
  <c r="F8" i="1"/>
  <c r="J8" i="1"/>
  <c r="F9" i="1"/>
  <c r="J9" i="1"/>
  <c r="F10" i="1"/>
  <c r="J10" i="1"/>
  <c r="F11" i="1"/>
  <c r="J11" i="1"/>
  <c r="F12" i="1"/>
  <c r="J12" i="1"/>
  <c r="F13" i="1"/>
  <c r="J13" i="1"/>
  <c r="F14" i="1"/>
  <c r="J14" i="1"/>
  <c r="F15" i="1"/>
  <c r="J15" i="1"/>
  <c r="F16" i="1"/>
  <c r="J16" i="1"/>
  <c r="O17" i="1"/>
  <c r="L32" i="1"/>
  <c r="H32" i="1"/>
  <c r="D32" i="1"/>
  <c r="L31" i="1"/>
  <c r="H31" i="1"/>
  <c r="D31" i="1"/>
  <c r="D23" i="1"/>
  <c r="H23" i="1"/>
  <c r="L23" i="1"/>
  <c r="D24" i="1"/>
  <c r="H24" i="1"/>
  <c r="L24" i="1"/>
  <c r="D25" i="1"/>
  <c r="H25" i="1"/>
  <c r="L25" i="1"/>
  <c r="D26" i="1"/>
  <c r="H26" i="1"/>
  <c r="L26" i="1"/>
  <c r="D27" i="1"/>
  <c r="H27" i="1"/>
  <c r="L27" i="1"/>
  <c r="D28" i="1"/>
  <c r="H28" i="1"/>
  <c r="L28" i="1"/>
  <c r="D29" i="1"/>
  <c r="H29" i="1"/>
  <c r="L29" i="1"/>
  <c r="D30" i="1"/>
  <c r="H30" i="1"/>
  <c r="L30" i="1"/>
  <c r="J31" i="1"/>
  <c r="J32" i="1"/>
  <c r="D7" i="1"/>
  <c r="H7" i="1"/>
  <c r="L7" i="1"/>
  <c r="D8" i="1"/>
  <c r="H8" i="1"/>
  <c r="L8" i="1"/>
  <c r="D9" i="1"/>
  <c r="H9" i="1"/>
  <c r="L9" i="1"/>
  <c r="D10" i="1"/>
  <c r="H10" i="1"/>
  <c r="L10" i="1"/>
  <c r="D11" i="1"/>
  <c r="H11" i="1"/>
  <c r="L11" i="1"/>
  <c r="D12" i="1"/>
  <c r="H12" i="1"/>
  <c r="L12" i="1"/>
  <c r="D13" i="1"/>
  <c r="H13" i="1"/>
  <c r="L13" i="1"/>
  <c r="D14" i="1"/>
  <c r="H14" i="1"/>
  <c r="L14" i="1"/>
  <c r="D15" i="1"/>
  <c r="H15" i="1"/>
  <c r="L15" i="1"/>
  <c r="D16" i="1"/>
  <c r="H16" i="1"/>
  <c r="L16" i="1"/>
  <c r="F23" i="1"/>
  <c r="J23" i="1"/>
  <c r="O23" i="1"/>
  <c r="F24" i="1"/>
  <c r="J24" i="1"/>
  <c r="F25" i="1"/>
  <c r="J25" i="1"/>
  <c r="F26" i="1"/>
  <c r="J26" i="1"/>
  <c r="F27" i="1"/>
  <c r="J27" i="1"/>
  <c r="F28" i="1"/>
  <c r="J28" i="1"/>
  <c r="F29" i="1"/>
  <c r="J29" i="1"/>
  <c r="F30" i="1"/>
  <c r="J30" i="1"/>
  <c r="F31" i="1"/>
  <c r="F32" i="1"/>
  <c r="N30" i="1" l="1"/>
  <c r="N28" i="1"/>
  <c r="N26" i="1"/>
  <c r="N24" i="1"/>
  <c r="N31" i="1"/>
  <c r="N29" i="1"/>
  <c r="N27" i="1"/>
  <c r="N25" i="1"/>
  <c r="N32" i="1"/>
  <c r="N14" i="1"/>
  <c r="N12" i="1"/>
  <c r="N10" i="1"/>
  <c r="N8" i="1"/>
  <c r="N13" i="1"/>
  <c r="N11" i="1"/>
  <c r="N9" i="1"/>
  <c r="N7" i="1"/>
  <c r="N16" i="1"/>
  <c r="O33" i="1"/>
  <c r="N23" i="1"/>
  <c r="N15" i="1"/>
  <c r="N17" i="1" l="1"/>
  <c r="N36" i="1" s="1"/>
</calcChain>
</file>

<file path=xl/sharedStrings.xml><?xml version="1.0" encoding="utf-8"?>
<sst xmlns="http://schemas.openxmlformats.org/spreadsheetml/2006/main" count="59" uniqueCount="40">
  <si>
    <t>Inzet duurzaam materieel</t>
  </si>
  <si>
    <t>Maximale fictieve korting:</t>
  </si>
  <si>
    <t>Soorten brandstof/aandrijving + weging in % en fictieve korting</t>
  </si>
  <si>
    <r>
      <t>1</t>
    </r>
    <r>
      <rPr>
        <b/>
        <vertAlign val="super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 xml:space="preserve"> jaar</t>
    </r>
  </si>
  <si>
    <t>Weging in %</t>
  </si>
  <si>
    <t>Electrisch / H2</t>
  </si>
  <si>
    <t>Fictieve korting</t>
  </si>
  <si>
    <t>(Plug in) Hybride met benzine</t>
  </si>
  <si>
    <t>HVO20 of hoger / CNG</t>
  </si>
  <si>
    <t>HVO&lt;20 / BTL</t>
  </si>
  <si>
    <t>Conventio-neel / overig</t>
  </si>
  <si>
    <t>Totaal
duurzaam-
heidsper-
centage</t>
  </si>
  <si>
    <t>Totaal fictieve korting</t>
  </si>
  <si>
    <t>Machine 5</t>
  </si>
  <si>
    <t>Machine 6</t>
  </si>
  <si>
    <t>Machine 7</t>
  </si>
  <si>
    <t>Machine 8</t>
  </si>
  <si>
    <t>Machine 9</t>
  </si>
  <si>
    <t>Machine 10</t>
  </si>
  <si>
    <t>TOTAAL</t>
  </si>
  <si>
    <t>H2 = Waterstof</t>
  </si>
  <si>
    <t>HVO = Hydrotreated Vegetable Oil: basisgrondstof afgewerkte plantaardige oliën.</t>
  </si>
  <si>
    <t>BTL = Biomass To Liquid: basisgrondstof biomassa.</t>
  </si>
  <si>
    <t>CNG = Compressed Natural Gas: samengeperst aardgas (methaan)</t>
  </si>
  <si>
    <t>Getekend voor akkoord:</t>
  </si>
  <si>
    <t>Naam inschrijver</t>
  </si>
  <si>
    <t>Naam tekenbevoegde</t>
  </si>
  <si>
    <t>Handtekening</t>
  </si>
  <si>
    <t>Alleen blauw gearceerde cellen invullen</t>
  </si>
  <si>
    <t>Datum</t>
  </si>
  <si>
    <t>versie:</t>
  </si>
  <si>
    <t>datum:</t>
  </si>
  <si>
    <t>K.4</t>
  </si>
  <si>
    <t>Inschrijfsom</t>
  </si>
  <si>
    <r>
      <t>2</t>
    </r>
    <r>
      <rPr>
        <b/>
        <vertAlign val="super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 xml:space="preserve"> en volgende contractjaren</t>
    </r>
  </si>
  <si>
    <t>HGM &gt;800L</t>
  </si>
  <si>
    <t>Asfaltspreidmachine</t>
  </si>
  <si>
    <t>Tandemwals</t>
  </si>
  <si>
    <t>Statische wals driepoot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</si>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</sst>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0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9" fontId="0" fillId="3" borderId="1" xfId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vertical="center"/>
    </xf>
    <xf numFmtId="44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4" borderId="1" xfId="0" applyFont="1" applyFill="1" applyBorder="1"/>
    <xf numFmtId="9" fontId="0" fillId="4" borderId="1" xfId="1" applyFont="1" applyFill="1" applyBorder="1" applyAlignment="1" applyProtection="1">
      <alignment horizontal="center"/>
    </xf>
    <xf numFmtId="9" fontId="0" fillId="2" borderId="1" xfId="1" applyFont="1" applyFill="1" applyBorder="1" applyAlignment="1" applyProtection="1">
      <alignment horizontal="center"/>
      <protection locked="0"/>
    </xf>
    <xf numFmtId="44" fontId="0" fillId="0" borderId="1" xfId="1" applyNumberFormat="1" applyFont="1" applyFill="1" applyBorder="1" applyAlignment="1" applyProtection="1">
      <alignment horizontal="center"/>
    </xf>
    <xf numFmtId="164" fontId="0" fillId="0" borderId="1" xfId="1" applyNumberFormat="1" applyFont="1" applyFill="1" applyBorder="1" applyAlignment="1" applyProtection="1">
      <alignment horizontal="center"/>
    </xf>
    <xf numFmtId="9" fontId="0" fillId="0" borderId="1" xfId="1" applyFont="1" applyFill="1" applyBorder="1" applyAlignment="1" applyProtection="1">
      <alignment horizontal="center"/>
    </xf>
    <xf numFmtId="44" fontId="0" fillId="5" borderId="1" xfId="0" applyNumberFormat="1" applyFill="1" applyBorder="1" applyAlignment="1">
      <alignment horizontal="right"/>
    </xf>
    <xf numFmtId="0" fontId="0" fillId="0" borderId="0" xfId="0" applyAlignment="1">
      <alignment horizontal="center"/>
    </xf>
    <xf numFmtId="0" fontId="5" fillId="0" borderId="4" xfId="0" applyFont="1" applyBorder="1"/>
    <xf numFmtId="9" fontId="7" fillId="0" borderId="1" xfId="0" applyNumberFormat="1" applyFont="1" applyBorder="1" applyAlignment="1">
      <alignment horizontal="center"/>
    </xf>
    <xf numFmtId="0" fontId="5" fillId="5" borderId="7" xfId="0" applyFont="1" applyFill="1" applyBorder="1"/>
    <xf numFmtId="44" fontId="3" fillId="5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/>
    <xf numFmtId="9" fontId="0" fillId="0" borderId="1" xfId="1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9" fontId="7" fillId="0" borderId="3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44" fontId="3" fillId="2" borderId="1" xfId="1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5" borderId="5" xfId="0" applyFont="1" applyFill="1" applyBorder="1" applyAlignment="1">
      <alignment horizontal="right" wrapText="1"/>
    </xf>
    <xf numFmtId="0" fontId="5" fillId="5" borderId="6" xfId="0" applyFont="1" applyFill="1" applyBorder="1" applyAlignment="1">
      <alignment horizontal="right" wrapText="1"/>
    </xf>
    <xf numFmtId="0" fontId="5" fillId="5" borderId="5" xfId="0" applyFont="1" applyFill="1" applyBorder="1" applyAlignment="1">
      <alignment horizontal="right"/>
    </xf>
    <xf numFmtId="0" fontId="5" fillId="5" borderId="6" xfId="0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5" borderId="1" xfId="0" applyFont="1" applyFill="1" applyBorder="1" applyAlignment="1">
      <alignment horizontal="right"/>
    </xf>
    <xf numFmtId="0" fontId="8" fillId="0" borderId="8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vertical="center"/>
    </xf>
    <xf numFmtId="0" fontId="5" fillId="0" borderId="1" xfId="0" applyFont="1" applyFill="1" applyBorder="1"/>
  </cellXfs>
  <cellStyles count="2">
    <cellStyle name="Procent" xfId="1" builtinId="5"/>
    <cellStyle name="Standaard" xfId="0" builtinId="0"/>
  </cellStyles>
  <dxfs count="2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678180</xdr:colOff>
      <xdr:row>44</xdr:row>
      <xdr:rowOff>19050</xdr:rowOff>
    </xdr:from>
    <xdr:to>
      <xdr:col>14</xdr:col>
      <xdr:colOff>647700</xdr:colOff>
      <xdr:row>46</xdr:row>
      <xdr:rowOff>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FABF0FD4-9802-4F34-A0AC-C81C2ABEF1A2}"/>
            </a:ext>
          </a:extLst>
        </xdr:cNvPr>
        <xdr:cNvSpPr/>
      </xdr:nvSpPr>
      <xdr:spPr>
        <a:xfrm>
          <a:off x="11450955" y="14820900"/>
          <a:ext cx="1026795" cy="30480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7056-84F0-4CDA-948F-0CC24AE23FDF}">
  <sheetPr>
    <pageSetUpPr fitToPage="1"/>
  </sheetPr>
  <dimension ref="A1:O46"/>
  <sheetViews>
    <sheetView tabSelected="1" workbookViewId="0">
      <selection activeCell="B2" sqref="B2:C2"/>
    </sheetView>
  </sheetViews>
  <sheetFormatPr defaultColWidth="8.85546875" defaultRowHeight="12.75" x14ac:dyDescent="0.2"/>
  <cols>
    <col min="1" max="1" width="25.42578125" bestFit="1" customWidth="1"/>
    <col min="2" max="2" width="12.85546875" bestFit="1" customWidth="1"/>
    <col min="3" max="3" width="11" bestFit="1" customWidth="1"/>
    <col min="4" max="4" width="11.85546875" bestFit="1" customWidth="1"/>
    <col min="5" max="5" width="11.42578125" bestFit="1" customWidth="1"/>
    <col min="6" max="6" width="11.85546875" bestFit="1" customWidth="1"/>
    <col min="7" max="7" width="11.85546875" customWidth="1"/>
    <col min="8" max="8" width="11.85546875" bestFit="1" customWidth="1"/>
    <col min="9" max="9" width="9.85546875" bestFit="1" customWidth="1"/>
    <col min="10" max="10" width="11.85546875" bestFit="1" customWidth="1"/>
    <col min="11" max="11" width="11.42578125" bestFit="1" customWidth="1"/>
    <col min="12" max="12" width="9.140625" bestFit="1" customWidth="1"/>
    <col min="13" max="13" width="10.7109375" bestFit="1" customWidth="1"/>
    <col min="14" max="14" width="15.85546875" bestFit="1" customWidth="1"/>
    <col min="15" max="15" width="12.85546875" bestFit="1" customWidth="1"/>
  </cols>
  <sheetData>
    <row r="1" spans="1:15" ht="15.75" x14ac:dyDescent="0.2">
      <c r="A1" s="1" t="s">
        <v>32</v>
      </c>
      <c r="B1" s="35" t="s">
        <v>0</v>
      </c>
      <c r="C1" s="35"/>
      <c r="D1" s="35"/>
    </row>
    <row r="2" spans="1:15" ht="15.75" x14ac:dyDescent="0.25">
      <c r="A2" s="2" t="s">
        <v>33</v>
      </c>
      <c r="B2" s="36">
        <v>0</v>
      </c>
      <c r="C2" s="36"/>
      <c r="D2" s="3"/>
    </row>
    <row r="3" spans="1:15" ht="15.75" x14ac:dyDescent="0.2">
      <c r="A3" s="37" t="str">
        <f>CONCATENATE("Percentage van de ",$A$2)</f>
        <v>Percentage van de Inschrijfsom</v>
      </c>
      <c r="B3" s="37"/>
      <c r="C3" s="4">
        <v>7.0000000000000007E-2</v>
      </c>
      <c r="D3" s="3"/>
    </row>
    <row r="4" spans="1:15" x14ac:dyDescent="0.2">
      <c r="A4" s="5" t="s">
        <v>1</v>
      </c>
      <c r="B4" s="6">
        <f>$B$2*C3</f>
        <v>0</v>
      </c>
      <c r="C4" s="38" t="s">
        <v>2</v>
      </c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1:15" ht="38.25" x14ac:dyDescent="0.2">
      <c r="A5" s="7" t="s">
        <v>3</v>
      </c>
      <c r="B5" s="39" t="s">
        <v>4</v>
      </c>
      <c r="C5" s="32" t="s">
        <v>5</v>
      </c>
      <c r="D5" s="41" t="s">
        <v>6</v>
      </c>
      <c r="E5" s="32" t="s">
        <v>7</v>
      </c>
      <c r="F5" s="41" t="s">
        <v>6</v>
      </c>
      <c r="G5" s="32" t="s">
        <v>8</v>
      </c>
      <c r="H5" s="41" t="s">
        <v>6</v>
      </c>
      <c r="I5" s="32" t="s">
        <v>9</v>
      </c>
      <c r="J5" s="41" t="s">
        <v>6</v>
      </c>
      <c r="K5" s="32" t="s">
        <v>10</v>
      </c>
      <c r="L5" s="43" t="s">
        <v>6</v>
      </c>
      <c r="M5" s="39" t="s">
        <v>11</v>
      </c>
      <c r="N5" s="39" t="s">
        <v>12</v>
      </c>
    </row>
    <row r="6" spans="1:15" x14ac:dyDescent="0.2">
      <c r="B6" s="40"/>
      <c r="C6" s="33">
        <v>1</v>
      </c>
      <c r="D6" s="42"/>
      <c r="E6" s="33">
        <v>0.75</v>
      </c>
      <c r="F6" s="42"/>
      <c r="G6" s="33">
        <v>0.5</v>
      </c>
      <c r="H6" s="42"/>
      <c r="I6" s="33">
        <v>0.25</v>
      </c>
      <c r="J6" s="42"/>
      <c r="K6" s="33">
        <v>0</v>
      </c>
      <c r="L6" s="44"/>
      <c r="M6" s="40"/>
      <c r="N6" s="40"/>
    </row>
    <row r="7" spans="1:15" x14ac:dyDescent="0.2">
      <c r="A7" s="59" t="s">
        <v>35</v>
      </c>
      <c r="B7" s="13">
        <v>0.6</v>
      </c>
      <c r="C7" s="10">
        <v>0</v>
      </c>
      <c r="D7" s="11">
        <f>C7*C$6*$B$4*$B7</f>
        <v>0</v>
      </c>
      <c r="E7" s="10">
        <v>0</v>
      </c>
      <c r="F7" s="11">
        <f>E7*E$6*$B$4*$B7</f>
        <v>0</v>
      </c>
      <c r="G7" s="10">
        <v>0</v>
      </c>
      <c r="H7" s="12">
        <f>G7*G$6*$B$4*$B7</f>
        <v>0</v>
      </c>
      <c r="I7" s="10">
        <v>0</v>
      </c>
      <c r="J7" s="12">
        <f>I7*I$6*$B$4*$B7</f>
        <v>0</v>
      </c>
      <c r="K7" s="10">
        <v>0</v>
      </c>
      <c r="L7" s="12">
        <f>K7*K$6*$B$4*$B7</f>
        <v>0</v>
      </c>
      <c r="M7" s="13">
        <f>(C7*$C$6)+(E7*$E$6)+(G7*$G$6)+(I7*$I$6)+(K7*$K$6)</f>
        <v>0</v>
      </c>
      <c r="N7" s="14" t="str">
        <f t="shared" ref="N7:N9" si="0">IF(O7="geen 100%","geen 100%",SUM(D7+F7+H7+J7+L7))</f>
        <v>geen 100%</v>
      </c>
      <c r="O7" s="15" t="str">
        <f>IF(B7=0%,"n.v.t.",IF(SUM(C7+E7+G7+I7+K7)&lt;&gt;100%,"geen 100%","100% ingevuld"))</f>
        <v>geen 100%</v>
      </c>
    </row>
    <row r="8" spans="1:15" x14ac:dyDescent="0.2">
      <c r="A8" s="59" t="s">
        <v>36</v>
      </c>
      <c r="B8" s="13">
        <v>0.2</v>
      </c>
      <c r="C8" s="10">
        <v>0</v>
      </c>
      <c r="D8" s="11">
        <f t="shared" ref="D8:D16" si="1">C8*C$6*$B$4*$B8</f>
        <v>0</v>
      </c>
      <c r="E8" s="10">
        <v>0</v>
      </c>
      <c r="F8" s="11">
        <f t="shared" ref="F8:F16" si="2">E8*E$6*$B$4*$B8</f>
        <v>0</v>
      </c>
      <c r="G8" s="10">
        <v>0</v>
      </c>
      <c r="H8" s="12">
        <f t="shared" ref="H8:H16" si="3">G8*G$6*$B$4*$B8</f>
        <v>0</v>
      </c>
      <c r="I8" s="10">
        <v>0</v>
      </c>
      <c r="J8" s="12">
        <f t="shared" ref="J8:J16" si="4">I8*I$6*$B$4*$B8</f>
        <v>0</v>
      </c>
      <c r="K8" s="10">
        <v>0</v>
      </c>
      <c r="L8" s="12">
        <f t="shared" ref="L8:L16" si="5">K8*K$6*$B$4*$B8</f>
        <v>0</v>
      </c>
      <c r="M8" s="13">
        <f t="shared" ref="M8:M16" si="6">(C8*$C$6)+(E8*$E$6)+(G8*$G$6)+(I8*$I$6)+(K8*$K$6)</f>
        <v>0</v>
      </c>
      <c r="N8" s="14" t="str">
        <f t="shared" si="0"/>
        <v>geen 100%</v>
      </c>
      <c r="O8" s="15" t="str">
        <f>IF(B8=0%,"n.v.t.",IF(SUM(C8+E8+G8+I8+K8)&lt;&gt;100%,"geen 100%","100% ingevuld"))</f>
        <v>geen 100%</v>
      </c>
    </row>
    <row r="9" spans="1:15" x14ac:dyDescent="0.2">
      <c r="A9" s="59" t="s">
        <v>37</v>
      </c>
      <c r="B9" s="13">
        <v>0.1</v>
      </c>
      <c r="C9" s="10">
        <v>0</v>
      </c>
      <c r="D9" s="11">
        <f t="shared" si="1"/>
        <v>0</v>
      </c>
      <c r="E9" s="10">
        <v>0</v>
      </c>
      <c r="F9" s="11">
        <f t="shared" si="2"/>
        <v>0</v>
      </c>
      <c r="G9" s="10">
        <v>0</v>
      </c>
      <c r="H9" s="12">
        <f t="shared" si="3"/>
        <v>0</v>
      </c>
      <c r="I9" s="10">
        <v>0</v>
      </c>
      <c r="J9" s="12">
        <f t="shared" si="4"/>
        <v>0</v>
      </c>
      <c r="K9" s="10">
        <v>0</v>
      </c>
      <c r="L9" s="12">
        <f t="shared" si="5"/>
        <v>0</v>
      </c>
      <c r="M9" s="13">
        <f t="shared" si="6"/>
        <v>0</v>
      </c>
      <c r="N9" s="14" t="str">
        <f t="shared" si="0"/>
        <v>geen 100%</v>
      </c>
      <c r="O9" s="15" t="str">
        <f t="shared" ref="O9:O16" si="7">IF(B9=0%,"n.v.t.",IF(SUM(C9+E9+G9+I9+K9)&lt;&gt;100%,"geen 100%","100% ingevuld"))</f>
        <v>geen 100%</v>
      </c>
    </row>
    <row r="10" spans="1:15" x14ac:dyDescent="0.2">
      <c r="A10" s="59" t="s">
        <v>38</v>
      </c>
      <c r="B10" s="13">
        <v>0.1</v>
      </c>
      <c r="C10" s="10">
        <v>0</v>
      </c>
      <c r="D10" s="11">
        <f t="shared" si="1"/>
        <v>0</v>
      </c>
      <c r="E10" s="10">
        <v>0</v>
      </c>
      <c r="F10" s="11">
        <f t="shared" si="2"/>
        <v>0</v>
      </c>
      <c r="G10" s="10">
        <v>0</v>
      </c>
      <c r="H10" s="12">
        <f t="shared" si="3"/>
        <v>0</v>
      </c>
      <c r="I10" s="10">
        <v>0</v>
      </c>
      <c r="J10" s="12">
        <f t="shared" si="4"/>
        <v>0</v>
      </c>
      <c r="K10" s="10">
        <v>0</v>
      </c>
      <c r="L10" s="12">
        <f t="shared" si="5"/>
        <v>0</v>
      </c>
      <c r="M10" s="13">
        <f t="shared" si="6"/>
        <v>0</v>
      </c>
      <c r="N10" s="14" t="str">
        <f>IF(O10="geen 100%","geen 100%",SUM(D10+F10+H10+J10+L10))</f>
        <v>geen 100%</v>
      </c>
      <c r="O10" s="15" t="str">
        <f t="shared" si="7"/>
        <v>geen 100%</v>
      </c>
    </row>
    <row r="11" spans="1:15" hidden="1" x14ac:dyDescent="0.2">
      <c r="A11" s="8" t="s">
        <v>13</v>
      </c>
      <c r="B11" s="9">
        <v>0</v>
      </c>
      <c r="C11" s="10">
        <v>0</v>
      </c>
      <c r="D11" s="11">
        <f t="shared" si="1"/>
        <v>0</v>
      </c>
      <c r="E11" s="10">
        <v>0</v>
      </c>
      <c r="F11" s="11">
        <f t="shared" si="2"/>
        <v>0</v>
      </c>
      <c r="G11" s="10">
        <v>0</v>
      </c>
      <c r="H11" s="12">
        <f t="shared" si="3"/>
        <v>0</v>
      </c>
      <c r="I11" s="10">
        <v>0</v>
      </c>
      <c r="J11" s="12">
        <f t="shared" si="4"/>
        <v>0</v>
      </c>
      <c r="K11" s="10">
        <v>0</v>
      </c>
      <c r="L11" s="12">
        <f t="shared" si="5"/>
        <v>0</v>
      </c>
      <c r="M11" s="13">
        <f t="shared" si="6"/>
        <v>0</v>
      </c>
      <c r="N11" s="14">
        <f t="shared" ref="N11:N16" si="8">IF(O11="geen 100%","geen 100%",SUM(D11+F11+H11+J11+L11))</f>
        <v>0</v>
      </c>
      <c r="O11" s="15" t="str">
        <f t="shared" si="7"/>
        <v>n.v.t.</v>
      </c>
    </row>
    <row r="12" spans="1:15" hidden="1" x14ac:dyDescent="0.2">
      <c r="A12" s="8" t="s">
        <v>14</v>
      </c>
      <c r="B12" s="9">
        <v>0</v>
      </c>
      <c r="C12" s="10">
        <v>0</v>
      </c>
      <c r="D12" s="11">
        <f t="shared" si="1"/>
        <v>0</v>
      </c>
      <c r="E12" s="10">
        <v>0</v>
      </c>
      <c r="F12" s="11">
        <f t="shared" si="2"/>
        <v>0</v>
      </c>
      <c r="G12" s="10">
        <v>0</v>
      </c>
      <c r="H12" s="12">
        <f t="shared" si="3"/>
        <v>0</v>
      </c>
      <c r="I12" s="10">
        <v>0</v>
      </c>
      <c r="J12" s="12">
        <f t="shared" si="4"/>
        <v>0</v>
      </c>
      <c r="K12" s="10">
        <v>0</v>
      </c>
      <c r="L12" s="12">
        <f t="shared" si="5"/>
        <v>0</v>
      </c>
      <c r="M12" s="13">
        <f t="shared" si="6"/>
        <v>0</v>
      </c>
      <c r="N12" s="14">
        <f t="shared" si="8"/>
        <v>0</v>
      </c>
      <c r="O12" s="15" t="str">
        <f t="shared" si="7"/>
        <v>n.v.t.</v>
      </c>
    </row>
    <row r="13" spans="1:15" hidden="1" x14ac:dyDescent="0.2">
      <c r="A13" s="8" t="s">
        <v>15</v>
      </c>
      <c r="B13" s="9">
        <v>0</v>
      </c>
      <c r="C13" s="10">
        <v>0</v>
      </c>
      <c r="D13" s="11">
        <f t="shared" si="1"/>
        <v>0</v>
      </c>
      <c r="E13" s="10">
        <v>0</v>
      </c>
      <c r="F13" s="11">
        <f t="shared" si="2"/>
        <v>0</v>
      </c>
      <c r="G13" s="10">
        <v>0</v>
      </c>
      <c r="H13" s="12">
        <f t="shared" si="3"/>
        <v>0</v>
      </c>
      <c r="I13" s="10">
        <v>0</v>
      </c>
      <c r="J13" s="12">
        <f t="shared" si="4"/>
        <v>0</v>
      </c>
      <c r="K13" s="10">
        <v>0</v>
      </c>
      <c r="L13" s="12">
        <f t="shared" si="5"/>
        <v>0</v>
      </c>
      <c r="M13" s="13">
        <f t="shared" si="6"/>
        <v>0</v>
      </c>
      <c r="N13" s="14">
        <f t="shared" si="8"/>
        <v>0</v>
      </c>
      <c r="O13" s="15" t="str">
        <f t="shared" si="7"/>
        <v>n.v.t.</v>
      </c>
    </row>
    <row r="14" spans="1:15" hidden="1" x14ac:dyDescent="0.2">
      <c r="A14" s="8" t="s">
        <v>16</v>
      </c>
      <c r="B14" s="9">
        <v>0</v>
      </c>
      <c r="C14" s="10">
        <v>0</v>
      </c>
      <c r="D14" s="11">
        <f t="shared" si="1"/>
        <v>0</v>
      </c>
      <c r="E14" s="10">
        <v>0</v>
      </c>
      <c r="F14" s="11">
        <f t="shared" si="2"/>
        <v>0</v>
      </c>
      <c r="G14" s="10">
        <v>0</v>
      </c>
      <c r="H14" s="12">
        <f t="shared" si="3"/>
        <v>0</v>
      </c>
      <c r="I14" s="10">
        <v>0</v>
      </c>
      <c r="J14" s="12">
        <f t="shared" si="4"/>
        <v>0</v>
      </c>
      <c r="K14" s="10">
        <v>0</v>
      </c>
      <c r="L14" s="12">
        <f t="shared" si="5"/>
        <v>0</v>
      </c>
      <c r="M14" s="13">
        <f t="shared" si="6"/>
        <v>0</v>
      </c>
      <c r="N14" s="14">
        <f t="shared" si="8"/>
        <v>0</v>
      </c>
      <c r="O14" s="15" t="str">
        <f t="shared" si="7"/>
        <v>n.v.t.</v>
      </c>
    </row>
    <row r="15" spans="1:15" hidden="1" x14ac:dyDescent="0.2">
      <c r="A15" s="8" t="s">
        <v>17</v>
      </c>
      <c r="B15" s="9">
        <v>0</v>
      </c>
      <c r="C15" s="10">
        <v>0</v>
      </c>
      <c r="D15" s="11">
        <f t="shared" si="1"/>
        <v>0</v>
      </c>
      <c r="E15" s="10">
        <v>0</v>
      </c>
      <c r="F15" s="11">
        <f t="shared" si="2"/>
        <v>0</v>
      </c>
      <c r="G15" s="10">
        <v>0</v>
      </c>
      <c r="H15" s="12">
        <f t="shared" si="3"/>
        <v>0</v>
      </c>
      <c r="I15" s="10">
        <v>0</v>
      </c>
      <c r="J15" s="12">
        <f t="shared" si="4"/>
        <v>0</v>
      </c>
      <c r="K15" s="10">
        <v>0</v>
      </c>
      <c r="L15" s="12">
        <f t="shared" si="5"/>
        <v>0</v>
      </c>
      <c r="M15" s="13">
        <f t="shared" si="6"/>
        <v>0</v>
      </c>
      <c r="N15" s="14">
        <f t="shared" si="8"/>
        <v>0</v>
      </c>
      <c r="O15" s="15" t="str">
        <f t="shared" si="7"/>
        <v>n.v.t.</v>
      </c>
    </row>
    <row r="16" spans="1:15" hidden="1" x14ac:dyDescent="0.2">
      <c r="A16" s="8" t="s">
        <v>18</v>
      </c>
      <c r="B16" s="9">
        <v>0</v>
      </c>
      <c r="C16" s="10">
        <v>0</v>
      </c>
      <c r="D16" s="11">
        <f t="shared" si="1"/>
        <v>0</v>
      </c>
      <c r="E16" s="10">
        <v>0</v>
      </c>
      <c r="F16" s="11">
        <f t="shared" si="2"/>
        <v>0</v>
      </c>
      <c r="G16" s="10">
        <v>0</v>
      </c>
      <c r="H16" s="12">
        <f t="shared" si="3"/>
        <v>0</v>
      </c>
      <c r="I16" s="10">
        <v>0</v>
      </c>
      <c r="J16" s="12">
        <f t="shared" si="4"/>
        <v>0</v>
      </c>
      <c r="K16" s="10">
        <v>0</v>
      </c>
      <c r="L16" s="12">
        <f t="shared" si="5"/>
        <v>0</v>
      </c>
      <c r="M16" s="13">
        <f t="shared" si="6"/>
        <v>0</v>
      </c>
      <c r="N16" s="14">
        <f t="shared" si="8"/>
        <v>0</v>
      </c>
      <c r="O16" s="15" t="str">
        <f t="shared" si="7"/>
        <v>n.v.t.</v>
      </c>
    </row>
    <row r="17" spans="1:15" ht="15.75" x14ac:dyDescent="0.25">
      <c r="A17" s="16" t="s">
        <v>19</v>
      </c>
      <c r="B17" s="17">
        <f>SUM(B7:B16)</f>
        <v>1</v>
      </c>
      <c r="G17" s="47" t="str">
        <f xml:space="preserve"> CONCATENATE("Totaal fictieve korting ",$B$1," ",A5)</f>
        <v>Totaal fictieve korting Inzet duurzaam materieel 1e jaar</v>
      </c>
      <c r="H17" s="48"/>
      <c r="I17" s="48"/>
      <c r="J17" s="48"/>
      <c r="K17" s="48"/>
      <c r="L17" s="48"/>
      <c r="M17" s="18"/>
      <c r="N17" s="19" t="str">
        <f>IF(B2=0,CONCATENATE($A$2," invullen"),IF(O17="geen 100%","geen 100%",SUM(N7:N16)))</f>
        <v>Inschrijfsom invullen</v>
      </c>
      <c r="O17" s="15" t="str">
        <f>IF(OR(SUM(B7:B16)=0,O7="geen 100%",O8="geen 100%",O9="geen 100%",O10="geen 100%",O11="geen 100%",O12="geen 100%",O13="geen 100%",O14="geen 100%",O15="geen 100%",O16="geen 100%"),"geen 100%","100% ingevuld")</f>
        <v>geen 100%</v>
      </c>
    </row>
    <row r="18" spans="1:1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5" x14ac:dyDescent="0.2">
      <c r="A19" s="37" t="str">
        <f>CONCATENATE("Percentage van de ",$A$2)</f>
        <v>Percentage van de Inschrijfsom</v>
      </c>
      <c r="B19" s="37"/>
      <c r="C19" s="4">
        <v>0.03</v>
      </c>
      <c r="D19" s="20"/>
      <c r="E19" s="20"/>
      <c r="F19" s="20"/>
      <c r="G19" s="20"/>
      <c r="H19" s="20"/>
      <c r="I19" s="20"/>
      <c r="J19" s="20"/>
    </row>
    <row r="20" spans="1:15" x14ac:dyDescent="0.2">
      <c r="A20" s="5" t="s">
        <v>1</v>
      </c>
      <c r="B20" s="6">
        <f>$B$2*C19</f>
        <v>0</v>
      </c>
      <c r="C20" s="38" t="s">
        <v>2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</row>
    <row r="21" spans="1:15" ht="38.25" customHeight="1" x14ac:dyDescent="0.2">
      <c r="A21" s="31" t="s">
        <v>34</v>
      </c>
      <c r="B21" s="39" t="s">
        <v>4</v>
      </c>
      <c r="C21" s="32" t="s">
        <v>5</v>
      </c>
      <c r="D21" s="41" t="s">
        <v>6</v>
      </c>
      <c r="E21" s="32" t="s">
        <v>7</v>
      </c>
      <c r="F21" s="41" t="s">
        <v>6</v>
      </c>
      <c r="G21" s="32" t="s">
        <v>8</v>
      </c>
      <c r="H21" s="41" t="s">
        <v>6</v>
      </c>
      <c r="I21" s="32" t="s">
        <v>9</v>
      </c>
      <c r="J21" s="41" t="s">
        <v>6</v>
      </c>
      <c r="K21" s="32" t="s">
        <v>10</v>
      </c>
      <c r="L21" s="43" t="s">
        <v>6</v>
      </c>
      <c r="M21" s="39" t="str">
        <f>M5</f>
        <v>Totaal
duurzaam-
heidsper-
centage</v>
      </c>
      <c r="N21" s="39" t="s">
        <v>12</v>
      </c>
    </row>
    <row r="22" spans="1:15" x14ac:dyDescent="0.2">
      <c r="B22" s="40"/>
      <c r="C22" s="33">
        <f>C6</f>
        <v>1</v>
      </c>
      <c r="D22" s="42"/>
      <c r="E22" s="33">
        <f>E6</f>
        <v>0.75</v>
      </c>
      <c r="F22" s="42"/>
      <c r="G22" s="33">
        <f>G6</f>
        <v>0.5</v>
      </c>
      <c r="H22" s="42"/>
      <c r="I22" s="33">
        <f>I6</f>
        <v>0.25</v>
      </c>
      <c r="J22" s="42"/>
      <c r="K22" s="33">
        <f>K6</f>
        <v>0</v>
      </c>
      <c r="L22" s="44"/>
      <c r="M22" s="40"/>
      <c r="N22" s="40"/>
    </row>
    <row r="23" spans="1:15" x14ac:dyDescent="0.2">
      <c r="A23" s="21" t="str">
        <f t="shared" ref="A23:B32" si="9">A7</f>
        <v>HGM &gt;800L</v>
      </c>
      <c r="B23" s="13">
        <f t="shared" si="9"/>
        <v>0.6</v>
      </c>
      <c r="C23" s="10">
        <v>0</v>
      </c>
      <c r="D23" s="11">
        <f>C23*C$22*$B$20*$B23</f>
        <v>0</v>
      </c>
      <c r="E23" s="10">
        <v>0</v>
      </c>
      <c r="F23" s="11">
        <f>E23*E$22*$B$20*$B23</f>
        <v>0</v>
      </c>
      <c r="G23" s="10">
        <v>0</v>
      </c>
      <c r="H23" s="11">
        <f>G23*G$22*$B$20*$B23</f>
        <v>0</v>
      </c>
      <c r="I23" s="10">
        <v>0</v>
      </c>
      <c r="J23" s="11">
        <f>I23*I$22*$B$20*$B23</f>
        <v>0</v>
      </c>
      <c r="K23" s="10">
        <v>0</v>
      </c>
      <c r="L23" s="11">
        <f>K23*K$22*$B$20*$B23</f>
        <v>0</v>
      </c>
      <c r="M23" s="22">
        <f>(C23*$C$22)+(E23*$E$22)+(G23*$G$22)+(I23*$I$22)+(K23*$K$22)</f>
        <v>0</v>
      </c>
      <c r="N23" s="14" t="str">
        <f t="shared" ref="N23:N25" si="10">IF(O23="geen 100%","geen 100%",SUM(D23+F23+H23+J23+L23))</f>
        <v>geen 100%</v>
      </c>
      <c r="O23" s="15" t="str">
        <f>IF(B23=0%,"n.v.t.",IF(SUM(C23+E23+G23+I23+K23)&lt;&gt;100%,"geen 100%","100% ingevuld"))</f>
        <v>geen 100%</v>
      </c>
    </row>
    <row r="24" spans="1:15" x14ac:dyDescent="0.2">
      <c r="A24" s="21" t="str">
        <f t="shared" si="9"/>
        <v>Asfaltspreidmachine</v>
      </c>
      <c r="B24" s="13">
        <f t="shared" si="9"/>
        <v>0.2</v>
      </c>
      <c r="C24" s="10">
        <v>0</v>
      </c>
      <c r="D24" s="11">
        <f t="shared" ref="D24:D31" si="11">C24*C$22*$B$20*$B24</f>
        <v>0</v>
      </c>
      <c r="E24" s="10">
        <v>0</v>
      </c>
      <c r="F24" s="11">
        <f t="shared" ref="F24:F31" si="12">E24*E$22*$B$20*$B24</f>
        <v>0</v>
      </c>
      <c r="G24" s="10">
        <v>0</v>
      </c>
      <c r="H24" s="11">
        <f t="shared" ref="H24:H31" si="13">G24*G$22*$B$20*$B24</f>
        <v>0</v>
      </c>
      <c r="I24" s="10">
        <v>0</v>
      </c>
      <c r="J24" s="11">
        <f t="shared" ref="J24:J31" si="14">I24*I$22*$B$20*$B24</f>
        <v>0</v>
      </c>
      <c r="K24" s="10">
        <v>0</v>
      </c>
      <c r="L24" s="11">
        <f t="shared" ref="L24:L31" si="15">K24*K$22*$B$20*$B24</f>
        <v>0</v>
      </c>
      <c r="M24" s="22">
        <f t="shared" ref="M24:M32" si="16">(C24*$C$22)+(E24*$E$22)+(G24*$G$22)+(I24*$I$22)+(K24*$K$22)</f>
        <v>0</v>
      </c>
      <c r="N24" s="14" t="str">
        <f t="shared" si="10"/>
        <v>geen 100%</v>
      </c>
      <c r="O24" s="15" t="str">
        <f>IF(B24=0%,"n.v.t.",IF(SUM(C24+E24+G24+I24+K24)&lt;&gt;100%,"geen 100%","100% ingevuld"))</f>
        <v>geen 100%</v>
      </c>
    </row>
    <row r="25" spans="1:15" x14ac:dyDescent="0.2">
      <c r="A25" s="21" t="str">
        <f t="shared" si="9"/>
        <v>Tandemwals</v>
      </c>
      <c r="B25" s="13">
        <f t="shared" si="9"/>
        <v>0.1</v>
      </c>
      <c r="C25" s="10">
        <v>0</v>
      </c>
      <c r="D25" s="11">
        <f t="shared" si="11"/>
        <v>0</v>
      </c>
      <c r="E25" s="10">
        <v>0</v>
      </c>
      <c r="F25" s="11">
        <f t="shared" si="12"/>
        <v>0</v>
      </c>
      <c r="G25" s="10">
        <v>0</v>
      </c>
      <c r="H25" s="11">
        <f t="shared" si="13"/>
        <v>0</v>
      </c>
      <c r="I25" s="10">
        <v>0</v>
      </c>
      <c r="J25" s="11">
        <f t="shared" si="14"/>
        <v>0</v>
      </c>
      <c r="K25" s="10">
        <v>0</v>
      </c>
      <c r="L25" s="11">
        <f t="shared" si="15"/>
        <v>0</v>
      </c>
      <c r="M25" s="22">
        <f t="shared" si="16"/>
        <v>0</v>
      </c>
      <c r="N25" s="14" t="str">
        <f t="shared" si="10"/>
        <v>geen 100%</v>
      </c>
      <c r="O25" s="15" t="str">
        <f t="shared" ref="O25:O32" si="17">IF(B25=0%,"n.v.t.",IF(SUM(C25+E25+G25+I25+K25)&lt;&gt;100%,"geen 100%","100% ingevuld"))</f>
        <v>geen 100%</v>
      </c>
    </row>
    <row r="26" spans="1:15" x14ac:dyDescent="0.2">
      <c r="A26" s="21" t="str">
        <f t="shared" si="9"/>
        <v>Statische wals driepoot</v>
      </c>
      <c r="B26" s="13">
        <f t="shared" si="9"/>
        <v>0.1</v>
      </c>
      <c r="C26" s="10">
        <v>0</v>
      </c>
      <c r="D26" s="11">
        <f t="shared" si="11"/>
        <v>0</v>
      </c>
      <c r="E26" s="10">
        <v>0</v>
      </c>
      <c r="F26" s="11">
        <f t="shared" si="12"/>
        <v>0</v>
      </c>
      <c r="G26" s="10">
        <v>0</v>
      </c>
      <c r="H26" s="11">
        <f t="shared" si="13"/>
        <v>0</v>
      </c>
      <c r="I26" s="10">
        <v>0</v>
      </c>
      <c r="J26" s="11">
        <f t="shared" si="14"/>
        <v>0</v>
      </c>
      <c r="K26" s="10">
        <v>0</v>
      </c>
      <c r="L26" s="11">
        <f t="shared" si="15"/>
        <v>0</v>
      </c>
      <c r="M26" s="22">
        <f t="shared" si="16"/>
        <v>0</v>
      </c>
      <c r="N26" s="14" t="str">
        <f>IF(O26="geen 100%","geen 100%",SUM(D26+F26+H26+J26+L26))</f>
        <v>geen 100%</v>
      </c>
      <c r="O26" s="15" t="str">
        <f t="shared" si="17"/>
        <v>geen 100%</v>
      </c>
    </row>
    <row r="27" spans="1:15" hidden="1" x14ac:dyDescent="0.2">
      <c r="A27" s="21" t="str">
        <f t="shared" si="9"/>
        <v>Machine 5</v>
      </c>
      <c r="B27" s="13">
        <f t="shared" si="9"/>
        <v>0</v>
      </c>
      <c r="C27" s="10">
        <v>0</v>
      </c>
      <c r="D27" s="11">
        <f t="shared" si="11"/>
        <v>0</v>
      </c>
      <c r="E27" s="10">
        <v>0</v>
      </c>
      <c r="F27" s="11">
        <f t="shared" si="12"/>
        <v>0</v>
      </c>
      <c r="G27" s="10">
        <v>0</v>
      </c>
      <c r="H27" s="11">
        <f t="shared" si="13"/>
        <v>0</v>
      </c>
      <c r="I27" s="10">
        <v>0</v>
      </c>
      <c r="J27" s="11">
        <f t="shared" si="14"/>
        <v>0</v>
      </c>
      <c r="K27" s="10">
        <v>0</v>
      </c>
      <c r="L27" s="11">
        <f t="shared" si="15"/>
        <v>0</v>
      </c>
      <c r="M27" s="22">
        <f t="shared" si="16"/>
        <v>0</v>
      </c>
      <c r="N27" s="14">
        <f t="shared" ref="N27:N32" si="18">IF(O27="geen 100%","geen 100%",SUM(D27+F27+H27+J27+L27))</f>
        <v>0</v>
      </c>
      <c r="O27" s="15" t="str">
        <f t="shared" si="17"/>
        <v>n.v.t.</v>
      </c>
    </row>
    <row r="28" spans="1:15" hidden="1" x14ac:dyDescent="0.2">
      <c r="A28" s="21" t="str">
        <f t="shared" si="9"/>
        <v>Machine 6</v>
      </c>
      <c r="B28" s="13">
        <f t="shared" si="9"/>
        <v>0</v>
      </c>
      <c r="C28" s="10">
        <v>0</v>
      </c>
      <c r="D28" s="11">
        <f t="shared" si="11"/>
        <v>0</v>
      </c>
      <c r="E28" s="10">
        <v>0</v>
      </c>
      <c r="F28" s="11">
        <f t="shared" si="12"/>
        <v>0</v>
      </c>
      <c r="G28" s="10">
        <v>0</v>
      </c>
      <c r="H28" s="11">
        <f t="shared" si="13"/>
        <v>0</v>
      </c>
      <c r="I28" s="10">
        <v>0</v>
      </c>
      <c r="J28" s="11">
        <f t="shared" si="14"/>
        <v>0</v>
      </c>
      <c r="K28" s="10">
        <v>0</v>
      </c>
      <c r="L28" s="11">
        <f t="shared" si="15"/>
        <v>0</v>
      </c>
      <c r="M28" s="22">
        <f t="shared" si="16"/>
        <v>0</v>
      </c>
      <c r="N28" s="14">
        <f t="shared" si="18"/>
        <v>0</v>
      </c>
      <c r="O28" s="15" t="str">
        <f t="shared" si="17"/>
        <v>n.v.t.</v>
      </c>
    </row>
    <row r="29" spans="1:15" hidden="1" x14ac:dyDescent="0.2">
      <c r="A29" s="21" t="str">
        <f t="shared" si="9"/>
        <v>Machine 7</v>
      </c>
      <c r="B29" s="13">
        <f t="shared" si="9"/>
        <v>0</v>
      </c>
      <c r="C29" s="10">
        <v>0</v>
      </c>
      <c r="D29" s="11">
        <f t="shared" si="11"/>
        <v>0</v>
      </c>
      <c r="E29" s="10">
        <v>0</v>
      </c>
      <c r="F29" s="11">
        <f t="shared" si="12"/>
        <v>0</v>
      </c>
      <c r="G29" s="10">
        <v>0</v>
      </c>
      <c r="H29" s="11">
        <f t="shared" si="13"/>
        <v>0</v>
      </c>
      <c r="I29" s="10">
        <v>0</v>
      </c>
      <c r="J29" s="11">
        <f t="shared" si="14"/>
        <v>0</v>
      </c>
      <c r="K29" s="10">
        <v>0</v>
      </c>
      <c r="L29" s="11">
        <f t="shared" si="15"/>
        <v>0</v>
      </c>
      <c r="M29" s="22">
        <f t="shared" si="16"/>
        <v>0</v>
      </c>
      <c r="N29" s="14">
        <f t="shared" si="18"/>
        <v>0</v>
      </c>
      <c r="O29" s="15" t="str">
        <f t="shared" si="17"/>
        <v>n.v.t.</v>
      </c>
    </row>
    <row r="30" spans="1:15" hidden="1" x14ac:dyDescent="0.2">
      <c r="A30" s="21" t="str">
        <f t="shared" si="9"/>
        <v>Machine 8</v>
      </c>
      <c r="B30" s="13">
        <f t="shared" si="9"/>
        <v>0</v>
      </c>
      <c r="C30" s="10">
        <v>0</v>
      </c>
      <c r="D30" s="11">
        <f t="shared" si="11"/>
        <v>0</v>
      </c>
      <c r="E30" s="10">
        <v>0</v>
      </c>
      <c r="F30" s="11">
        <f t="shared" si="12"/>
        <v>0</v>
      </c>
      <c r="G30" s="10">
        <v>0</v>
      </c>
      <c r="H30" s="11">
        <f t="shared" si="13"/>
        <v>0</v>
      </c>
      <c r="I30" s="10">
        <v>0</v>
      </c>
      <c r="J30" s="11">
        <f t="shared" si="14"/>
        <v>0</v>
      </c>
      <c r="K30" s="10">
        <v>0</v>
      </c>
      <c r="L30" s="11">
        <f t="shared" si="15"/>
        <v>0</v>
      </c>
      <c r="M30" s="22">
        <f t="shared" si="16"/>
        <v>0</v>
      </c>
      <c r="N30" s="14">
        <f t="shared" si="18"/>
        <v>0</v>
      </c>
      <c r="O30" s="15" t="str">
        <f t="shared" si="17"/>
        <v>n.v.t.</v>
      </c>
    </row>
    <row r="31" spans="1:15" hidden="1" x14ac:dyDescent="0.2">
      <c r="A31" s="21" t="str">
        <f t="shared" si="9"/>
        <v>Machine 9</v>
      </c>
      <c r="B31" s="13">
        <f t="shared" si="9"/>
        <v>0</v>
      </c>
      <c r="C31" s="10">
        <v>0</v>
      </c>
      <c r="D31" s="11">
        <f t="shared" si="11"/>
        <v>0</v>
      </c>
      <c r="E31" s="10">
        <v>0</v>
      </c>
      <c r="F31" s="11">
        <f t="shared" si="12"/>
        <v>0</v>
      </c>
      <c r="G31" s="10">
        <v>0</v>
      </c>
      <c r="H31" s="11">
        <f t="shared" si="13"/>
        <v>0</v>
      </c>
      <c r="I31" s="10">
        <v>0</v>
      </c>
      <c r="J31" s="11">
        <f t="shared" si="14"/>
        <v>0</v>
      </c>
      <c r="K31" s="10">
        <v>0</v>
      </c>
      <c r="L31" s="11">
        <f t="shared" si="15"/>
        <v>0</v>
      </c>
      <c r="M31" s="22">
        <f t="shared" si="16"/>
        <v>0</v>
      </c>
      <c r="N31" s="14">
        <f t="shared" si="18"/>
        <v>0</v>
      </c>
      <c r="O31" s="15" t="str">
        <f t="shared" si="17"/>
        <v>n.v.t.</v>
      </c>
    </row>
    <row r="32" spans="1:15" hidden="1" x14ac:dyDescent="0.2">
      <c r="A32" s="21" t="str">
        <f t="shared" si="9"/>
        <v>Machine 10</v>
      </c>
      <c r="B32" s="13">
        <f t="shared" si="9"/>
        <v>0</v>
      </c>
      <c r="C32" s="10">
        <v>0</v>
      </c>
      <c r="D32" s="11">
        <f>C32*C$22*$B$20*$B32</f>
        <v>0</v>
      </c>
      <c r="E32" s="10">
        <v>0</v>
      </c>
      <c r="F32" s="11">
        <f>E32*E$22*$B$20*$B32</f>
        <v>0</v>
      </c>
      <c r="G32" s="10">
        <v>0</v>
      </c>
      <c r="H32" s="11">
        <f>G32*G$22*$B$20*$B32</f>
        <v>0</v>
      </c>
      <c r="I32" s="10">
        <v>0</v>
      </c>
      <c r="J32" s="11">
        <f>I32*I$22*$B$20*$B32</f>
        <v>0</v>
      </c>
      <c r="K32" s="10">
        <v>0</v>
      </c>
      <c r="L32" s="11">
        <f>K32*K$22*$B$20*$B32</f>
        <v>0</v>
      </c>
      <c r="M32" s="22">
        <f t="shared" si="16"/>
        <v>0</v>
      </c>
      <c r="N32" s="14">
        <f t="shared" si="18"/>
        <v>0</v>
      </c>
      <c r="O32" s="15" t="str">
        <f t="shared" si="17"/>
        <v>n.v.t.</v>
      </c>
    </row>
    <row r="33" spans="1:15" ht="28.5" customHeight="1" x14ac:dyDescent="0.25">
      <c r="A33" s="16" t="s">
        <v>19</v>
      </c>
      <c r="B33" s="17">
        <f>SUM(B23:B32)</f>
        <v>1</v>
      </c>
      <c r="G33" s="45" t="str">
        <f xml:space="preserve"> CONCATENATE("Totaal fictieve korting ",$B$1," ",A21)</f>
        <v>Totaal fictieve korting Inzet duurzaam materieel 2e en volgende contractjaren</v>
      </c>
      <c r="H33" s="46"/>
      <c r="I33" s="46"/>
      <c r="J33" s="46"/>
      <c r="K33" s="46"/>
      <c r="L33" s="46"/>
      <c r="M33" s="23"/>
      <c r="N33" s="19" t="str">
        <f>IF(B2=0,CONCATENATE($A$2," invullen"),IF(O33="geen 100%","geen 100%",SUM(N23:N32)))</f>
        <v>Inschrijfsom invullen</v>
      </c>
      <c r="O33" s="15" t="str">
        <f>IF(OR(SUM(B23:B32)=0,O23="geen 100%",O24="geen 100%",O25="geen 100%",O26="geen 100%",O27="geen 100%",O28="geen 100%",O29="geen 100%",O30="geen 100%",O31="geen 100%",O32="geen 100%"),"geen 100%","100% ingevuld")</f>
        <v>geen 100%</v>
      </c>
    </row>
    <row r="34" spans="1:1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spans="1:15" x14ac:dyDescent="0.2">
      <c r="A35" s="49" t="s">
        <v>20</v>
      </c>
      <c r="B35" s="50"/>
      <c r="C35" s="50"/>
      <c r="D35" s="50"/>
      <c r="E35" s="51"/>
      <c r="F35" s="20"/>
      <c r="G35" s="20"/>
      <c r="H35" s="20"/>
      <c r="I35" s="20"/>
      <c r="J35" s="20"/>
    </row>
    <row r="36" spans="1:15" ht="15.75" x14ac:dyDescent="0.25">
      <c r="A36" s="49" t="s">
        <v>21</v>
      </c>
      <c r="B36" s="50"/>
      <c r="C36" s="50"/>
      <c r="D36" s="50"/>
      <c r="E36" s="51"/>
      <c r="F36" s="20"/>
      <c r="G36" s="52" t="str">
        <f xml:space="preserve"> CONCATENATE("Totaal gewogen score ",$B$1)</f>
        <v>Totaal gewogen score Inzet duurzaam materieel</v>
      </c>
      <c r="H36" s="52"/>
      <c r="I36" s="52"/>
      <c r="J36" s="52"/>
      <c r="K36" s="52"/>
      <c r="L36" s="52"/>
      <c r="M36" s="34"/>
      <c r="N36" s="19" t="str">
        <f>IF(B2=0,"",IF(OR(N17="geen 100%",N33="geen 100%"),"geen 100%",IF(OR(M23&lt;M7,M24&lt;M8,M25&lt;M9,M26&lt;M10,M27&lt;M11,M28&lt;M12,M29&lt;M13,M30&lt;M14,M31&lt;M15,M32&lt;M16),"Niet geldig",N17+N33)))</f>
        <v/>
      </c>
    </row>
    <row r="37" spans="1:15" x14ac:dyDescent="0.2">
      <c r="A37" s="49" t="s">
        <v>22</v>
      </c>
      <c r="B37" s="50"/>
      <c r="C37" s="50"/>
      <c r="D37" s="50"/>
      <c r="E37" s="51"/>
      <c r="F37" s="20"/>
      <c r="G37" s="20"/>
      <c r="H37" s="20"/>
      <c r="I37" s="20"/>
      <c r="J37" s="20"/>
    </row>
    <row r="38" spans="1:15" x14ac:dyDescent="0.2">
      <c r="A38" s="49" t="s">
        <v>23</v>
      </c>
      <c r="B38" s="50"/>
      <c r="C38" s="50"/>
      <c r="D38" s="50"/>
      <c r="E38" s="51"/>
    </row>
    <row r="40" spans="1:15" x14ac:dyDescent="0.2">
      <c r="I40" s="24" t="s">
        <v>24</v>
      </c>
      <c r="J40" s="25"/>
    </row>
    <row r="41" spans="1:15" ht="30" customHeight="1" x14ac:dyDescent="0.2">
      <c r="A41" s="58" t="s">
        <v>28</v>
      </c>
      <c r="B41" s="58"/>
      <c r="C41" s="58"/>
      <c r="I41" s="53" t="s">
        <v>25</v>
      </c>
      <c r="J41" s="54"/>
      <c r="K41" s="55"/>
      <c r="L41" s="56"/>
      <c r="M41" s="56"/>
      <c r="N41" s="56"/>
      <c r="O41" s="57"/>
    </row>
    <row r="42" spans="1:15" ht="30" customHeight="1" x14ac:dyDescent="0.2">
      <c r="I42" s="53" t="s">
        <v>26</v>
      </c>
      <c r="J42" s="54"/>
      <c r="K42" s="55"/>
      <c r="L42" s="56"/>
      <c r="M42" s="56"/>
      <c r="N42" s="56"/>
      <c r="O42" s="57"/>
    </row>
    <row r="43" spans="1:15" ht="60" customHeight="1" x14ac:dyDescent="0.2">
      <c r="I43" s="53" t="s">
        <v>27</v>
      </c>
      <c r="J43" s="54"/>
      <c r="K43" s="55"/>
      <c r="L43" s="56"/>
      <c r="M43" s="56"/>
      <c r="N43" s="56"/>
      <c r="O43" s="57"/>
    </row>
    <row r="44" spans="1:15" ht="30" customHeight="1" x14ac:dyDescent="0.2">
      <c r="I44" s="53" t="s">
        <v>29</v>
      </c>
      <c r="J44" s="54"/>
      <c r="K44" s="55"/>
      <c r="L44" s="56"/>
      <c r="M44" s="56"/>
      <c r="N44" s="56"/>
      <c r="O44" s="57"/>
    </row>
    <row r="45" spans="1:15" x14ac:dyDescent="0.2">
      <c r="F45" s="26"/>
      <c r="G45" s="26"/>
      <c r="H45" s="26"/>
      <c r="N45" s="27" t="s">
        <v>30</v>
      </c>
      <c r="O45" s="28" t="s">
        <v>39</v>
      </c>
    </row>
    <row r="46" spans="1:15" x14ac:dyDescent="0.2">
      <c r="N46" s="29" t="s">
        <v>31</v>
      </c>
      <c r="O46" s="30">
        <v>44819</v>
      </c>
    </row>
  </sheetData>
  <sheetProtection algorithmName="SHA-512" hashValue="m6IHuJdmWb6KAYE+AYhmUfjwMFxwvX6uojtKn/4LE9Wy11k55yq8wa5qqIeE0gF+KPRZYPnAsG2oU8CnsRl8GQ==" saltValue="Fp/ipPLBF5oRZ86x8AAl3A==" spinCount="100000" sheet="1" selectLockedCells="1"/>
  <mergeCells count="38">
    <mergeCell ref="I44:J44"/>
    <mergeCell ref="K44:O44"/>
    <mergeCell ref="I41:J41"/>
    <mergeCell ref="K41:O41"/>
    <mergeCell ref="I42:J42"/>
    <mergeCell ref="K42:O42"/>
    <mergeCell ref="A36:E36"/>
    <mergeCell ref="A37:E37"/>
    <mergeCell ref="A38:E38"/>
    <mergeCell ref="G36:L36"/>
    <mergeCell ref="I43:J43"/>
    <mergeCell ref="K43:O43"/>
    <mergeCell ref="A41:C41"/>
    <mergeCell ref="G33:L33"/>
    <mergeCell ref="M5:M6"/>
    <mergeCell ref="N5:N6"/>
    <mergeCell ref="G17:L17"/>
    <mergeCell ref="A35:E35"/>
    <mergeCell ref="A19:B19"/>
    <mergeCell ref="C20:N20"/>
    <mergeCell ref="B21:B22"/>
    <mergeCell ref="D21:D22"/>
    <mergeCell ref="F21:F22"/>
    <mergeCell ref="H21:H22"/>
    <mergeCell ref="J21:J22"/>
    <mergeCell ref="L21:L22"/>
    <mergeCell ref="M21:M22"/>
    <mergeCell ref="N21:N22"/>
    <mergeCell ref="B1:D1"/>
    <mergeCell ref="B2:C2"/>
    <mergeCell ref="A3:B3"/>
    <mergeCell ref="C4:M4"/>
    <mergeCell ref="B5:B6"/>
    <mergeCell ref="D5:D6"/>
    <mergeCell ref="F5:F6"/>
    <mergeCell ref="H5:H6"/>
    <mergeCell ref="J5:J6"/>
    <mergeCell ref="L5:L6"/>
  </mergeCells>
  <conditionalFormatting sqref="N7:N17">
    <cfRule type="cellIs" dxfId="24" priority="35" operator="equal">
      <formula>"geen 100%"</formula>
    </cfRule>
  </conditionalFormatting>
  <conditionalFormatting sqref="B17">
    <cfRule type="cellIs" dxfId="23" priority="32" operator="notEqual">
      <formula>100%</formula>
    </cfRule>
  </conditionalFormatting>
  <conditionalFormatting sqref="N23:N32">
    <cfRule type="cellIs" dxfId="22" priority="31" operator="equal">
      <formula>"geen 100%"</formula>
    </cfRule>
  </conditionalFormatting>
  <conditionalFormatting sqref="A1:A2">
    <cfRule type="cellIs" dxfId="21" priority="28" operator="equal">
      <formula>"Maak keuze"</formula>
    </cfRule>
  </conditionalFormatting>
  <conditionalFormatting sqref="B4">
    <cfRule type="cellIs" dxfId="20" priority="27" operator="equal">
      <formula>0</formula>
    </cfRule>
  </conditionalFormatting>
  <conditionalFormatting sqref="C3">
    <cfRule type="cellIs" dxfId="19" priority="26" operator="equal">
      <formula>0</formula>
    </cfRule>
  </conditionalFormatting>
  <conditionalFormatting sqref="A3">
    <cfRule type="cellIs" dxfId="18" priority="25" operator="equal">
      <formula>"Percentage van de Maak keuze"</formula>
    </cfRule>
  </conditionalFormatting>
  <conditionalFormatting sqref="N17">
    <cfRule type="cellIs" dxfId="17" priority="20" operator="equal">
      <formula>"geen 100%"</formula>
    </cfRule>
  </conditionalFormatting>
  <conditionalFormatting sqref="N17">
    <cfRule type="cellIs" dxfId="16" priority="21" operator="equal">
      <formula>"Maak keuze invullen"</formula>
    </cfRule>
    <cfRule type="cellIs" dxfId="15" priority="22" operator="equal">
      <formula>"aanneemsom invullen"</formula>
    </cfRule>
    <cfRule type="cellIs" dxfId="14" priority="23" operator="equal">
      <formula>"inschrijfsom invullen"</formula>
    </cfRule>
    <cfRule type="cellIs" dxfId="13" priority="24" operator="equal">
      <formula>"totaalprijs invullen"</formula>
    </cfRule>
  </conditionalFormatting>
  <conditionalFormatting sqref="C19">
    <cfRule type="cellIs" dxfId="12" priority="19" operator="equal">
      <formula>0</formula>
    </cfRule>
  </conditionalFormatting>
  <conditionalFormatting sqref="A19">
    <cfRule type="cellIs" dxfId="11" priority="18" operator="equal">
      <formula>"Percentage van de Maak keuze"</formula>
    </cfRule>
  </conditionalFormatting>
  <conditionalFormatting sqref="B20">
    <cfRule type="cellIs" dxfId="10" priority="17" operator="equal">
      <formula>0</formula>
    </cfRule>
  </conditionalFormatting>
  <conditionalFormatting sqref="N33">
    <cfRule type="cellIs" dxfId="9" priority="16" operator="equal">
      <formula>"geen 100%"</formula>
    </cfRule>
  </conditionalFormatting>
  <conditionalFormatting sqref="N33">
    <cfRule type="cellIs" dxfId="8" priority="11" operator="equal">
      <formula>"geen 100%"</formula>
    </cfRule>
  </conditionalFormatting>
  <conditionalFormatting sqref="N33">
    <cfRule type="cellIs" dxfId="7" priority="12" operator="equal">
      <formula>"Maak keuze invullen"</formula>
    </cfRule>
    <cfRule type="cellIs" dxfId="6" priority="13" operator="equal">
      <formula>"aanneemsom invullen"</formula>
    </cfRule>
    <cfRule type="cellIs" dxfId="5" priority="14" operator="equal">
      <formula>"inschrijfsom invullen"</formula>
    </cfRule>
    <cfRule type="cellIs" dxfId="4" priority="15" operator="equal">
      <formula>"totaalprijs invullen"</formula>
    </cfRule>
  </conditionalFormatting>
  <conditionalFormatting sqref="M23:M32">
    <cfRule type="cellIs" dxfId="3" priority="3" operator="greaterThanOrEqual">
      <formula>$M$7</formula>
    </cfRule>
    <cfRule type="cellIs" dxfId="2" priority="4" operator="lessThan">
      <formula>$M$7</formula>
    </cfRule>
  </conditionalFormatting>
  <conditionalFormatting sqref="N36">
    <cfRule type="cellIs" dxfId="1" priority="1" operator="equal">
      <formula>"Niet Geldig"</formula>
    </cfRule>
    <cfRule type="cellIs" dxfId="0" priority="2" operator="equal">
      <formula>"geen 100%"</formula>
    </cfRule>
  </conditionalFormatting>
  <dataValidations disablePrompts="1" count="2">
    <dataValidation type="list" allowBlank="1" showInputMessage="1" showErrorMessage="1" sqref="A2" xr:uid="{435D66DC-8440-4698-9B73-F2EF7CDCBD05}">
      <formula1>"Maak keuze,Aanneemsom,Inschrijfsom,Totaalprijs"</formula1>
    </dataValidation>
    <dataValidation type="list" allowBlank="1" showInputMessage="1" showErrorMessage="1" sqref="A1" xr:uid="{83724FBC-1A97-4C27-A866-B5323991EA9A}">
      <formula1>"Maak keuze,K.1,K.2,K.3,K.4,K.5,K.6,K.1a,K.1b,K.2a,K.2b,K.3a,K.3b,K.4a,K.4b,K.5a,K.5b,K.6a,K.6b,"</formula1>
    </dataValidation>
  </dataValidations>
  <pageMargins left="0.70866141732283472" right="0.70866141732283472" top="0.74803149606299213" bottom="0.74803149606299213" header="0.31496062992125984" footer="0.31496062992125984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GOW__-DM-__meerjarig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dcterms:created xsi:type="dcterms:W3CDTF">2022-09-14T10:18:29Z</dcterms:created>
  <dcterms:modified xsi:type="dcterms:W3CDTF">2022-09-15T15:21:08Z</dcterms:modified>
</cp:coreProperties>
</file>