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WRM WFC I220900003\02 Specificatie\01 Aanvraag\02 Definitief\"/>
    </mc:Choice>
  </mc:AlternateContent>
  <xr:revisionPtr revIDLastSave="0" documentId="8_{9BB5AE9C-6F3E-4EC2-8F44-66D3F81B10DC}" xr6:coauthVersionLast="47" xr6:coauthVersionMax="47" xr10:uidLastSave="{00000000-0000-0000-0000-000000000000}"/>
  <bookViews>
    <workbookView xWindow="-120" yWindow="-120" windowWidth="29040" windowHeight="15990" xr2:uid="{7503B107-473E-4F34-926E-A7CD9D131549}"/>
  </bookViews>
  <sheets>
    <sheet name="GOW__-DM-CO2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" i="1" l="1"/>
  <c r="B45" i="1"/>
  <c r="M45" i="1"/>
  <c r="O45" i="1"/>
  <c r="N45" i="1" s="1"/>
  <c r="M28" i="1"/>
  <c r="M27" i="1"/>
  <c r="A28" i="1"/>
  <c r="B28" i="1"/>
  <c r="O28" i="1"/>
  <c r="N28" i="1" s="1"/>
  <c r="M11" i="1"/>
  <c r="O11" i="1"/>
  <c r="N11" i="1" s="1"/>
  <c r="B61" i="1"/>
  <c r="C63" i="1" s="1"/>
  <c r="H55" i="1"/>
  <c r="F52" i="1"/>
  <c r="M51" i="1"/>
  <c r="B51" i="1"/>
  <c r="A51" i="1"/>
  <c r="M50" i="1"/>
  <c r="B50" i="1"/>
  <c r="A50" i="1"/>
  <c r="M49" i="1"/>
  <c r="B49" i="1"/>
  <c r="A49" i="1"/>
  <c r="M48" i="1"/>
  <c r="B48" i="1"/>
  <c r="A48" i="1"/>
  <c r="M47" i="1"/>
  <c r="B47" i="1"/>
  <c r="A47" i="1"/>
  <c r="M46" i="1"/>
  <c r="B46" i="1"/>
  <c r="A46" i="1"/>
  <c r="M44" i="1"/>
  <c r="B44" i="1"/>
  <c r="A44" i="1"/>
  <c r="M43" i="1"/>
  <c r="B43" i="1"/>
  <c r="O43" i="1" s="1"/>
  <c r="A43" i="1"/>
  <c r="M42" i="1"/>
  <c r="B42" i="1"/>
  <c r="O42" i="1" s="1"/>
  <c r="A42" i="1"/>
  <c r="M41" i="1"/>
  <c r="B41" i="1"/>
  <c r="A41" i="1"/>
  <c r="K40" i="1"/>
  <c r="I40" i="1"/>
  <c r="G40" i="1"/>
  <c r="E40" i="1"/>
  <c r="C40" i="1"/>
  <c r="B38" i="1"/>
  <c r="F45" i="1" s="1"/>
  <c r="A37" i="1"/>
  <c r="F35" i="1"/>
  <c r="M34" i="1"/>
  <c r="B34" i="1"/>
  <c r="O34" i="1" s="1"/>
  <c r="A34" i="1"/>
  <c r="M33" i="1"/>
  <c r="B33" i="1"/>
  <c r="O33" i="1" s="1"/>
  <c r="A33" i="1"/>
  <c r="M32" i="1"/>
  <c r="B32" i="1"/>
  <c r="O32" i="1" s="1"/>
  <c r="A32" i="1"/>
  <c r="M31" i="1"/>
  <c r="B31" i="1"/>
  <c r="O31" i="1" s="1"/>
  <c r="A31" i="1"/>
  <c r="M30" i="1"/>
  <c r="B30" i="1"/>
  <c r="O30" i="1" s="1"/>
  <c r="A30" i="1"/>
  <c r="M29" i="1"/>
  <c r="B29" i="1"/>
  <c r="O29" i="1" s="1"/>
  <c r="A29" i="1"/>
  <c r="B27" i="1"/>
  <c r="O27" i="1" s="1"/>
  <c r="A27" i="1"/>
  <c r="M26" i="1"/>
  <c r="B26" i="1"/>
  <c r="O26" i="1" s="1"/>
  <c r="A26" i="1"/>
  <c r="M25" i="1"/>
  <c r="B25" i="1"/>
  <c r="O25" i="1" s="1"/>
  <c r="A25" i="1"/>
  <c r="M24" i="1"/>
  <c r="B24" i="1"/>
  <c r="O24" i="1" s="1"/>
  <c r="A24" i="1"/>
  <c r="K23" i="1"/>
  <c r="I23" i="1"/>
  <c r="G23" i="1"/>
  <c r="E23" i="1"/>
  <c r="C23" i="1"/>
  <c r="M22" i="1"/>
  <c r="M39" i="1" s="1"/>
  <c r="B21" i="1"/>
  <c r="D28" i="1" s="1"/>
  <c r="A20" i="1"/>
  <c r="F18" i="1"/>
  <c r="B18" i="1"/>
  <c r="O17" i="1"/>
  <c r="M17" i="1"/>
  <c r="O16" i="1"/>
  <c r="M16" i="1"/>
  <c r="O15" i="1"/>
  <c r="M15" i="1"/>
  <c r="O14" i="1"/>
  <c r="M14" i="1"/>
  <c r="O13" i="1"/>
  <c r="M13" i="1"/>
  <c r="O12" i="1"/>
  <c r="M12" i="1"/>
  <c r="O10" i="1"/>
  <c r="M10" i="1"/>
  <c r="O9" i="1"/>
  <c r="M9" i="1"/>
  <c r="O8" i="1"/>
  <c r="M8" i="1"/>
  <c r="O7" i="1"/>
  <c r="O18" i="1" s="1"/>
  <c r="M7" i="1"/>
  <c r="B4" i="1"/>
  <c r="J17" i="1" s="1"/>
  <c r="A3" i="1"/>
  <c r="L11" i="1" l="1"/>
  <c r="H11" i="1"/>
  <c r="D11" i="1"/>
  <c r="J27" i="1"/>
  <c r="F27" i="1"/>
  <c r="J28" i="1"/>
  <c r="F28" i="1"/>
  <c r="J45" i="1"/>
  <c r="D45" i="1"/>
  <c r="J11" i="1"/>
  <c r="F11" i="1"/>
  <c r="L27" i="1"/>
  <c r="H27" i="1"/>
  <c r="D27" i="1"/>
  <c r="L28" i="1"/>
  <c r="H28" i="1"/>
  <c r="L45" i="1"/>
  <c r="H45" i="1"/>
  <c r="J34" i="1"/>
  <c r="L43" i="1"/>
  <c r="D24" i="1"/>
  <c r="L25" i="1"/>
  <c r="D26" i="1"/>
  <c r="D29" i="1"/>
  <c r="L30" i="1"/>
  <c r="D31" i="1"/>
  <c r="L32" i="1"/>
  <c r="D33" i="1"/>
  <c r="L34" i="1"/>
  <c r="B35" i="1"/>
  <c r="H41" i="1"/>
  <c r="H42" i="1"/>
  <c r="H43" i="1"/>
  <c r="L24" i="1"/>
  <c r="D25" i="1"/>
  <c r="L26" i="1"/>
  <c r="L29" i="1"/>
  <c r="D30" i="1"/>
  <c r="L31" i="1"/>
  <c r="D32" i="1"/>
  <c r="L33" i="1"/>
  <c r="D34" i="1"/>
  <c r="H7" i="1"/>
  <c r="D8" i="1"/>
  <c r="L8" i="1"/>
  <c r="H9" i="1"/>
  <c r="D10" i="1"/>
  <c r="L10" i="1"/>
  <c r="H12" i="1"/>
  <c r="D13" i="1"/>
  <c r="L13" i="1"/>
  <c r="H14" i="1"/>
  <c r="D15" i="1"/>
  <c r="L15" i="1"/>
  <c r="H16" i="1"/>
  <c r="D17" i="1"/>
  <c r="L17" i="1"/>
  <c r="D7" i="1"/>
  <c r="L7" i="1"/>
  <c r="H8" i="1"/>
  <c r="D9" i="1"/>
  <c r="L9" i="1"/>
  <c r="H10" i="1"/>
  <c r="D12" i="1"/>
  <c r="L12" i="1"/>
  <c r="H13" i="1"/>
  <c r="D14" i="1"/>
  <c r="L14" i="1"/>
  <c r="H15" i="1"/>
  <c r="D16" i="1"/>
  <c r="L16" i="1"/>
  <c r="H17" i="1"/>
  <c r="H24" i="1"/>
  <c r="H25" i="1"/>
  <c r="H26" i="1"/>
  <c r="H29" i="1"/>
  <c r="H30" i="1"/>
  <c r="H31" i="1"/>
  <c r="H32" i="1"/>
  <c r="H33" i="1"/>
  <c r="H34" i="1"/>
  <c r="D41" i="1"/>
  <c r="L41" i="1"/>
  <c r="D42" i="1"/>
  <c r="L42" i="1"/>
  <c r="D43" i="1"/>
  <c r="O35" i="1"/>
  <c r="J44" i="1"/>
  <c r="O44" i="1"/>
  <c r="J46" i="1"/>
  <c r="O46" i="1"/>
  <c r="J47" i="1"/>
  <c r="O47" i="1"/>
  <c r="J48" i="1"/>
  <c r="O48" i="1"/>
  <c r="J49" i="1"/>
  <c r="O49" i="1"/>
  <c r="J50" i="1"/>
  <c r="O50" i="1"/>
  <c r="J51" i="1"/>
  <c r="O51" i="1"/>
  <c r="F7" i="1"/>
  <c r="J7" i="1"/>
  <c r="F8" i="1"/>
  <c r="J8" i="1"/>
  <c r="F9" i="1"/>
  <c r="J9" i="1"/>
  <c r="F10" i="1"/>
  <c r="J10" i="1"/>
  <c r="F12" i="1"/>
  <c r="J12" i="1"/>
  <c r="F13" i="1"/>
  <c r="J13" i="1"/>
  <c r="F14" i="1"/>
  <c r="J14" i="1"/>
  <c r="F15" i="1"/>
  <c r="J15" i="1"/>
  <c r="F16" i="1"/>
  <c r="J16" i="1"/>
  <c r="F17" i="1"/>
  <c r="F24" i="1"/>
  <c r="J24" i="1"/>
  <c r="F25" i="1"/>
  <c r="J25" i="1"/>
  <c r="F26" i="1"/>
  <c r="J26" i="1"/>
  <c r="F29" i="1"/>
  <c r="J29" i="1"/>
  <c r="F30" i="1"/>
  <c r="J30" i="1"/>
  <c r="F31" i="1"/>
  <c r="J31" i="1"/>
  <c r="F32" i="1"/>
  <c r="J32" i="1"/>
  <c r="F33" i="1"/>
  <c r="J33" i="1"/>
  <c r="F34" i="1"/>
  <c r="L51" i="1"/>
  <c r="H51" i="1"/>
  <c r="D51" i="1"/>
  <c r="L50" i="1"/>
  <c r="H50" i="1"/>
  <c r="D50" i="1"/>
  <c r="L49" i="1"/>
  <c r="H49" i="1"/>
  <c r="D49" i="1"/>
  <c r="L48" i="1"/>
  <c r="H48" i="1"/>
  <c r="D48" i="1"/>
  <c r="L47" i="1"/>
  <c r="H47" i="1"/>
  <c r="D47" i="1"/>
  <c r="L46" i="1"/>
  <c r="H46" i="1"/>
  <c r="D46" i="1"/>
  <c r="L44" i="1"/>
  <c r="H44" i="1"/>
  <c r="D44" i="1"/>
  <c r="B52" i="1"/>
  <c r="F41" i="1"/>
  <c r="J41" i="1"/>
  <c r="O41" i="1"/>
  <c r="F42" i="1"/>
  <c r="J42" i="1"/>
  <c r="F43" i="1"/>
  <c r="J43" i="1"/>
  <c r="F44" i="1"/>
  <c r="F46" i="1"/>
  <c r="F47" i="1"/>
  <c r="F48" i="1"/>
  <c r="F49" i="1"/>
  <c r="F50" i="1"/>
  <c r="F51" i="1"/>
  <c r="N43" i="1" l="1"/>
  <c r="N33" i="1"/>
  <c r="N31" i="1"/>
  <c r="N29" i="1"/>
  <c r="N26" i="1"/>
  <c r="N24" i="1"/>
  <c r="N34" i="1"/>
  <c r="N17" i="1"/>
  <c r="N16" i="1"/>
  <c r="N15" i="1"/>
  <c r="N14" i="1"/>
  <c r="N13" i="1"/>
  <c r="N12" i="1"/>
  <c r="N10" i="1"/>
  <c r="N9" i="1"/>
  <c r="N8" i="1"/>
  <c r="N7" i="1"/>
  <c r="N32" i="1"/>
  <c r="N30" i="1"/>
  <c r="N27" i="1"/>
  <c r="N25" i="1"/>
  <c r="N42" i="1"/>
  <c r="O52" i="1"/>
  <c r="N41" i="1"/>
  <c r="N51" i="1"/>
  <c r="N50" i="1"/>
  <c r="N49" i="1"/>
  <c r="N48" i="1"/>
  <c r="N47" i="1"/>
  <c r="N46" i="1"/>
  <c r="N44" i="1"/>
  <c r="N35" i="1" l="1"/>
  <c r="N52" i="1"/>
  <c r="N18" i="1"/>
  <c r="N55" i="1" l="1"/>
  <c r="C67" i="1" s="1"/>
</calcChain>
</file>

<file path=xl/sharedStrings.xml><?xml version="1.0" encoding="utf-8"?>
<sst xmlns="http://schemas.openxmlformats.org/spreadsheetml/2006/main" count="88" uniqueCount="52">
  <si>
    <t>Maak keuze</t>
  </si>
  <si>
    <t>Inzet duurzaam materieel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</si>
  <si>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</si>
  <si>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</si>
  <si>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</si>
  <si>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Weging in %</t>
  </si>
  <si>
    <t>Electrisch / H2</t>
  </si>
  <si>
    <t>Fictieve korting</t>
  </si>
  <si>
    <t>(Plug in) Hybride met benzine</t>
  </si>
  <si>
    <t>HVO20 of hoger / CNG</t>
  </si>
  <si>
    <t>HVO&lt;20 / BTL</t>
  </si>
  <si>
    <t>Conventio-neel / overig</t>
  </si>
  <si>
    <t>Totaal
duurzaam-
heidsper-
centage</t>
  </si>
  <si>
    <t>Totaal fictieve korting</t>
  </si>
  <si>
    <t>TOTAAL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</si>
  <si>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</si>
  <si>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</si>
  <si>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</si>
  <si>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</si>
  <si>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</si>
  <si>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CO2-prestatieladder</t>
  </si>
  <si>
    <t>De fictieve korting voor de CO2 prestatieladder wordt als volgt bepaald:</t>
  </si>
  <si>
    <t>Niveau</t>
  </si>
  <si>
    <t>Percentage van de aanneemsom</t>
  </si>
  <si>
    <t>Fictieve korting CO2-prestatieladder</t>
  </si>
  <si>
    <t>Niveau inschrijver op inschrijvingsdatum</t>
  </si>
  <si>
    <t>Geen certificaat</t>
  </si>
  <si>
    <t>Getekend voor akkoord: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</si>
  <si>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</si>
  <si>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</si>
  <si>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</si>
  <si>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</si>
  <si>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</si>
  <si>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</si>
  <si>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0.1</t>
  </si>
  <si>
    <t>datum:</t>
  </si>
  <si>
    <t>K.2a</t>
  </si>
  <si>
    <t>Inschrijfsom</t>
  </si>
  <si>
    <t>K.2b</t>
  </si>
  <si>
    <t>Totaal fictieve korting voor K.2</t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</si>
  <si>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</si>
  <si>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Trilstamper (Wacker)</t>
  </si>
  <si>
    <t>Trilmachine</t>
  </si>
  <si>
    <t>Betonslijper</t>
  </si>
  <si>
    <t>Werkbus</t>
  </si>
  <si>
    <t>Werkbus + aanhanger</t>
  </si>
  <si>
    <t>Werkverkeer auto/caddy/pick-up</t>
  </si>
  <si>
    <t>Werkverkeer a/c/p + aanhanger</t>
  </si>
  <si>
    <t>Shovel</t>
  </si>
  <si>
    <t>Bandendieplepel</t>
  </si>
  <si>
    <t>Dumper</t>
  </si>
  <si>
    <t>Vrachtwagen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</si>
</sst>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9" fontId="0" fillId="0" borderId="1" xfId="1" applyFont="1" applyFill="1" applyBorder="1" applyAlignment="1" applyProtection="1">
      <alignment horizontal="center"/>
    </xf>
    <xf numFmtId="44" fontId="0" fillId="4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2" fillId="0" borderId="4" xfId="0" applyFont="1" applyBorder="1"/>
    <xf numFmtId="9" fontId="7" fillId="0" borderId="1" xfId="0" applyNumberFormat="1" applyFont="1" applyBorder="1" applyAlignment="1">
      <alignment horizontal="center"/>
    </xf>
    <xf numFmtId="0" fontId="2" fillId="4" borderId="5" xfId="0" applyFont="1" applyFill="1" applyBorder="1"/>
    <xf numFmtId="44" fontId="4" fillId="4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/>
    <xf numFmtId="9" fontId="0" fillId="0" borderId="1" xfId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9" fontId="8" fillId="0" borderId="1" xfId="1" applyFont="1" applyFill="1" applyBorder="1" applyAlignment="1" applyProtection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4" fillId="4" borderId="6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right" vertical="center"/>
    </xf>
    <xf numFmtId="44" fontId="4" fillId="4" borderId="8" xfId="0" applyNumberFormat="1" applyFont="1" applyFill="1" applyBorder="1" applyAlignment="1">
      <alignment horizontal="center" vertical="center" wrapText="1"/>
    </xf>
    <xf numFmtId="44" fontId="4" fillId="4" borderId="9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4" fontId="4" fillId="4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44" fontId="4" fillId="2" borderId="1" xfId="1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/>
  </cellXfs>
  <cellStyles count="2">
    <cellStyle name="Procent" xfId="1" builtinId="5"/>
    <cellStyle name="Standaard" xfId="0" builtinId="0"/>
  </cellStyles>
  <dxfs count="2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70</xdr:row>
      <xdr:rowOff>19050</xdr:rowOff>
    </xdr:from>
    <xdr:to>
      <xdr:col>13</xdr:col>
      <xdr:colOff>647700</xdr:colOff>
      <xdr:row>72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FD6A544A-410C-48CA-9B32-A398369D982E}"/>
            </a:ext>
          </a:extLst>
        </xdr:cNvPr>
        <xdr:cNvSpPr/>
      </xdr:nvSpPr>
      <xdr:spPr>
        <a:xfrm>
          <a:off x="10708005" y="16640175"/>
          <a:ext cx="6838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1A35-69E4-4141-97FD-EE39FA5CCF21}">
  <sheetPr>
    <pageSetUpPr fitToPage="1"/>
  </sheetPr>
  <dimension ref="A1:O72"/>
  <sheetViews>
    <sheetView tabSelected="1" workbookViewId="0">
      <selection activeCell="B63" sqref="B63:B64"/>
    </sheetView>
  </sheetViews>
  <sheetFormatPr defaultColWidth="8.85546875" defaultRowHeight="12.75" x14ac:dyDescent="0.2"/>
  <cols>
    <col min="1" max="1" width="25.42578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42578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42578125" bestFit="1" customWidth="1"/>
    <col min="12" max="12" width="9.140625" bestFit="1" customWidth="1"/>
    <col min="13" max="13" width="10.7109375" bestFit="1" customWidth="1"/>
    <col min="14" max="14" width="15.85546875" bestFit="1" customWidth="1"/>
    <col min="15" max="15" width="12.85546875" bestFit="1" customWidth="1"/>
  </cols>
  <sheetData>
    <row r="1" spans="1:15" ht="15.75" x14ac:dyDescent="0.2">
      <c r="A1" s="1" t="s">
        <v>36</v>
      </c>
      <c r="B1" s="50" t="s">
        <v>1</v>
      </c>
      <c r="C1" s="50"/>
      <c r="D1" s="50"/>
    </row>
    <row r="2" spans="1:15" ht="15.75" x14ac:dyDescent="0.25">
      <c r="A2" s="2" t="s">
        <v>37</v>
      </c>
      <c r="B2" s="69">
        <v>0</v>
      </c>
      <c r="C2" s="69"/>
      <c r="D2" s="3"/>
    </row>
    <row r="3" spans="1:15" ht="15.75" x14ac:dyDescent="0.2">
      <c r="A3" s="52" t="str">
        <f>CONCATENATE("Percentage van de ",$A$2)</f>
        <v>Percentage van de Inschrijfsom</v>
      </c>
      <c r="B3" s="52"/>
      <c r="C3" s="4">
        <v>0.05</v>
      </c>
      <c r="D3" s="3"/>
    </row>
    <row r="4" spans="1:15" x14ac:dyDescent="0.2">
      <c r="A4" s="5" t="s">
        <v>2</v>
      </c>
      <c r="B4" s="6">
        <f>$B$2*C3</f>
        <v>0</v>
      </c>
      <c r="C4" s="67" t="s">
        <v>3</v>
      </c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5" ht="38.25" x14ac:dyDescent="0.2">
      <c r="A5" s="7" t="s">
        <v>4</v>
      </c>
      <c r="B5" s="62" t="s">
        <v>5</v>
      </c>
      <c r="C5" s="34" t="s">
        <v>6</v>
      </c>
      <c r="D5" s="70" t="s">
        <v>7</v>
      </c>
      <c r="E5" s="34" t="s">
        <v>8</v>
      </c>
      <c r="F5" s="70" t="s">
        <v>7</v>
      </c>
      <c r="G5" s="34" t="s">
        <v>9</v>
      </c>
      <c r="H5" s="70" t="s">
        <v>7</v>
      </c>
      <c r="I5" s="34" t="s">
        <v>10</v>
      </c>
      <c r="J5" s="70" t="s">
        <v>7</v>
      </c>
      <c r="K5" s="34" t="s">
        <v>11</v>
      </c>
      <c r="L5" s="65" t="s">
        <v>7</v>
      </c>
      <c r="M5" s="62" t="s">
        <v>12</v>
      </c>
      <c r="N5" s="62" t="s">
        <v>13</v>
      </c>
    </row>
    <row r="6" spans="1:15" x14ac:dyDescent="0.2">
      <c r="B6" s="63"/>
      <c r="C6" s="35">
        <v>1</v>
      </c>
      <c r="D6" s="71"/>
      <c r="E6" s="35">
        <v>0.75</v>
      </c>
      <c r="F6" s="71"/>
      <c r="G6" s="35">
        <v>0.5</v>
      </c>
      <c r="H6" s="71"/>
      <c r="I6" s="35">
        <v>0.25</v>
      </c>
      <c r="J6" s="71"/>
      <c r="K6" s="35">
        <v>0</v>
      </c>
      <c r="L6" s="66"/>
      <c r="M6" s="63"/>
      <c r="N6" s="63"/>
    </row>
    <row r="7" spans="1:15" x14ac:dyDescent="0.2">
      <c r="A7" s="72" t="s">
        <v>41</v>
      </c>
      <c r="B7" s="11">
        <v>0.1</v>
      </c>
      <c r="C7" s="9">
        <v>0</v>
      </c>
      <c r="D7" s="10">
        <f>$B$4*$C$6*$B7*$C7</f>
        <v>0</v>
      </c>
      <c r="E7" s="9">
        <v>0</v>
      </c>
      <c r="F7" s="10">
        <f>$B$4*$E$6*$B7*$E7</f>
        <v>0</v>
      </c>
      <c r="G7" s="9">
        <v>0</v>
      </c>
      <c r="H7" s="10">
        <f>$B$4*$G$6*$B7*$G7</f>
        <v>0</v>
      </c>
      <c r="I7" s="9">
        <v>0</v>
      </c>
      <c r="J7" s="10">
        <f>$B$4*$I$6*$B7*$I7</f>
        <v>0</v>
      </c>
      <c r="K7" s="9">
        <v>0</v>
      </c>
      <c r="L7" s="10">
        <f>$B$4*$K$6*$B7*$K7</f>
        <v>0</v>
      </c>
      <c r="M7" s="11">
        <f>(C7*$C$6)+(E7*$E$6)+(G7*$G$6)+(I7*$I$6)+(K7*$K$6)</f>
        <v>0</v>
      </c>
      <c r="N7" s="12" t="str">
        <f t="shared" ref="N7:N9" si="0">IF(O7="geen 100%","geen 100%",SUM(D7+F7+H7+J7+L7))</f>
        <v>geen 100%</v>
      </c>
      <c r="O7" s="13" t="str">
        <f>IF(B7=0%,"n.v.t.",IF(SUM(C7+E7+G7+I7+K7)&lt;&gt;100%,"geen 100%","100% ingevuld"))</f>
        <v>geen 100%</v>
      </c>
    </row>
    <row r="8" spans="1:15" x14ac:dyDescent="0.2">
      <c r="A8" s="72" t="s">
        <v>42</v>
      </c>
      <c r="B8" s="11">
        <v>0.1</v>
      </c>
      <c r="C8" s="9">
        <v>0</v>
      </c>
      <c r="D8" s="10">
        <f t="shared" ref="D8:D17" si="1">$B$4*$C$6*$B8*$C8</f>
        <v>0</v>
      </c>
      <c r="E8" s="9">
        <v>0</v>
      </c>
      <c r="F8" s="10">
        <f t="shared" ref="F8:F17" si="2">$B$4*$E$6*$B8*$E8</f>
        <v>0</v>
      </c>
      <c r="G8" s="9">
        <v>0</v>
      </c>
      <c r="H8" s="10">
        <f t="shared" ref="H8:H17" si="3">$B$4*$G$6*$B8*$G8</f>
        <v>0</v>
      </c>
      <c r="I8" s="9">
        <v>0</v>
      </c>
      <c r="J8" s="10">
        <f t="shared" ref="J8:J17" si="4">$B$4*$I$6*$B8*$I8</f>
        <v>0</v>
      </c>
      <c r="K8" s="9">
        <v>0</v>
      </c>
      <c r="L8" s="10">
        <f t="shared" ref="L8:L17" si="5">$B$4*$K$6*$B8*$K8</f>
        <v>0</v>
      </c>
      <c r="M8" s="11">
        <f t="shared" ref="M8:M17" si="6">(C8*$C$6)+(E8*$E$6)+(G8*$G$6)+(I8*$I$6)+(K8*$K$6)</f>
        <v>0</v>
      </c>
      <c r="N8" s="12" t="str">
        <f t="shared" si="0"/>
        <v>geen 100%</v>
      </c>
      <c r="O8" s="13" t="str">
        <f>IF(B8=0%,"n.v.t.",IF(SUM(C8+E8+G8+I8+K8)&lt;&gt;100%,"geen 100%","100% ingevuld"))</f>
        <v>geen 100%</v>
      </c>
    </row>
    <row r="9" spans="1:15" x14ac:dyDescent="0.2">
      <c r="A9" s="72" t="s">
        <v>43</v>
      </c>
      <c r="B9" s="11">
        <v>0.1</v>
      </c>
      <c r="C9" s="9">
        <v>0</v>
      </c>
      <c r="D9" s="10">
        <f t="shared" si="1"/>
        <v>0</v>
      </c>
      <c r="E9" s="9">
        <v>0</v>
      </c>
      <c r="F9" s="10">
        <f t="shared" si="2"/>
        <v>0</v>
      </c>
      <c r="G9" s="9">
        <v>0</v>
      </c>
      <c r="H9" s="10">
        <f t="shared" si="3"/>
        <v>0</v>
      </c>
      <c r="I9" s="9">
        <v>0</v>
      </c>
      <c r="J9" s="10">
        <f t="shared" si="4"/>
        <v>0</v>
      </c>
      <c r="K9" s="9">
        <v>0</v>
      </c>
      <c r="L9" s="10">
        <f t="shared" si="5"/>
        <v>0</v>
      </c>
      <c r="M9" s="11">
        <f t="shared" si="6"/>
        <v>0</v>
      </c>
      <c r="N9" s="12" t="str">
        <f t="shared" si="0"/>
        <v>geen 100%</v>
      </c>
      <c r="O9" s="13" t="str">
        <f t="shared" ref="O9:O17" si="7">IF(B9=0%,"n.v.t.",IF(SUM(C9+E9+G9+I9+K9)&lt;&gt;100%,"geen 100%","100% ingevuld"))</f>
        <v>geen 100%</v>
      </c>
    </row>
    <row r="10" spans="1:15" x14ac:dyDescent="0.2">
      <c r="A10" s="72" t="s">
        <v>44</v>
      </c>
      <c r="B10" s="11">
        <v>0.1</v>
      </c>
      <c r="C10" s="9">
        <v>0</v>
      </c>
      <c r="D10" s="10">
        <f t="shared" si="1"/>
        <v>0</v>
      </c>
      <c r="E10" s="9">
        <v>0</v>
      </c>
      <c r="F10" s="10">
        <f t="shared" si="2"/>
        <v>0</v>
      </c>
      <c r="G10" s="9">
        <v>0</v>
      </c>
      <c r="H10" s="10">
        <f t="shared" si="3"/>
        <v>0</v>
      </c>
      <c r="I10" s="9">
        <v>0</v>
      </c>
      <c r="J10" s="10">
        <f t="shared" si="4"/>
        <v>0</v>
      </c>
      <c r="K10" s="9">
        <v>0</v>
      </c>
      <c r="L10" s="10">
        <f t="shared" si="5"/>
        <v>0</v>
      </c>
      <c r="M10" s="11">
        <f t="shared" si="6"/>
        <v>0</v>
      </c>
      <c r="N10" s="12" t="str">
        <f>IF(O10="geen 100%","geen 100%",SUM(D10+F10+H10+J10+L10))</f>
        <v>geen 100%</v>
      </c>
      <c r="O10" s="13" t="str">
        <f t="shared" si="7"/>
        <v>geen 100%</v>
      </c>
    </row>
    <row r="11" spans="1:15" x14ac:dyDescent="0.2">
      <c r="A11" s="72" t="s">
        <v>45</v>
      </c>
      <c r="B11" s="11">
        <v>0.1</v>
      </c>
      <c r="C11" s="9">
        <v>0</v>
      </c>
      <c r="D11" s="10">
        <f t="shared" si="1"/>
        <v>0</v>
      </c>
      <c r="E11" s="9">
        <v>0</v>
      </c>
      <c r="F11" s="10">
        <f t="shared" si="2"/>
        <v>0</v>
      </c>
      <c r="G11" s="9">
        <v>0</v>
      </c>
      <c r="H11" s="10">
        <f t="shared" si="3"/>
        <v>0</v>
      </c>
      <c r="I11" s="9">
        <v>0</v>
      </c>
      <c r="J11" s="10">
        <f t="shared" si="4"/>
        <v>0</v>
      </c>
      <c r="K11" s="9">
        <v>0</v>
      </c>
      <c r="L11" s="10">
        <f t="shared" si="5"/>
        <v>0</v>
      </c>
      <c r="M11" s="11">
        <f t="shared" ref="M11" si="8">(C11*$C$6)+(E11*$E$6)+(G11*$G$6)+(I11*$I$6)+(K11*$K$6)</f>
        <v>0</v>
      </c>
      <c r="N11" s="12" t="str">
        <f>IF(O11="geen 100%","geen 100%",SUM(D11+F11+H11+J11+L11))</f>
        <v>geen 100%</v>
      </c>
      <c r="O11" s="13" t="str">
        <f t="shared" ref="O11" si="9">IF(B11=0%,"n.v.t.",IF(SUM(C11+E11+G11+I11+K11)&lt;&gt;100%,"geen 100%","100% ingevuld"))</f>
        <v>geen 100%</v>
      </c>
    </row>
    <row r="12" spans="1:15" x14ac:dyDescent="0.2">
      <c r="A12" s="72" t="s">
        <v>46</v>
      </c>
      <c r="B12" s="11">
        <v>0.1</v>
      </c>
      <c r="C12" s="9">
        <v>0</v>
      </c>
      <c r="D12" s="10">
        <f t="shared" si="1"/>
        <v>0</v>
      </c>
      <c r="E12" s="9">
        <v>0</v>
      </c>
      <c r="F12" s="10">
        <f t="shared" si="2"/>
        <v>0</v>
      </c>
      <c r="G12" s="9">
        <v>0</v>
      </c>
      <c r="H12" s="10">
        <f t="shared" si="3"/>
        <v>0</v>
      </c>
      <c r="I12" s="9">
        <v>0</v>
      </c>
      <c r="J12" s="10">
        <f t="shared" si="4"/>
        <v>0</v>
      </c>
      <c r="K12" s="9">
        <v>0</v>
      </c>
      <c r="L12" s="10">
        <f t="shared" si="5"/>
        <v>0</v>
      </c>
      <c r="M12" s="11">
        <f t="shared" si="6"/>
        <v>0</v>
      </c>
      <c r="N12" s="12" t="str">
        <f t="shared" ref="N12:N17" si="10">IF(O12="geen 100%","geen 100%",SUM(D12+F12+H12+J12+L12))</f>
        <v>geen 100%</v>
      </c>
      <c r="O12" s="13" t="str">
        <f t="shared" si="7"/>
        <v>geen 100%</v>
      </c>
    </row>
    <row r="13" spans="1:15" x14ac:dyDescent="0.2">
      <c r="A13" s="72" t="s">
        <v>47</v>
      </c>
      <c r="B13" s="11">
        <v>0.1</v>
      </c>
      <c r="C13" s="9">
        <v>0</v>
      </c>
      <c r="D13" s="10">
        <f t="shared" si="1"/>
        <v>0</v>
      </c>
      <c r="E13" s="9">
        <v>0</v>
      </c>
      <c r="F13" s="10">
        <f t="shared" si="2"/>
        <v>0</v>
      </c>
      <c r="G13" s="9">
        <v>0</v>
      </c>
      <c r="H13" s="10">
        <f t="shared" si="3"/>
        <v>0</v>
      </c>
      <c r="I13" s="9">
        <v>0</v>
      </c>
      <c r="J13" s="10">
        <f t="shared" si="4"/>
        <v>0</v>
      </c>
      <c r="K13" s="9">
        <v>0</v>
      </c>
      <c r="L13" s="10">
        <f t="shared" si="5"/>
        <v>0</v>
      </c>
      <c r="M13" s="11">
        <f t="shared" si="6"/>
        <v>0</v>
      </c>
      <c r="N13" s="12" t="str">
        <f t="shared" si="10"/>
        <v>geen 100%</v>
      </c>
      <c r="O13" s="13" t="str">
        <f t="shared" si="7"/>
        <v>geen 100%</v>
      </c>
    </row>
    <row r="14" spans="1:15" x14ac:dyDescent="0.2">
      <c r="A14" s="72" t="s">
        <v>48</v>
      </c>
      <c r="B14" s="11">
        <v>0.1</v>
      </c>
      <c r="C14" s="9">
        <v>0</v>
      </c>
      <c r="D14" s="10">
        <f t="shared" si="1"/>
        <v>0</v>
      </c>
      <c r="E14" s="9">
        <v>0</v>
      </c>
      <c r="F14" s="10">
        <f t="shared" si="2"/>
        <v>0</v>
      </c>
      <c r="G14" s="9">
        <v>0</v>
      </c>
      <c r="H14" s="10">
        <f t="shared" si="3"/>
        <v>0</v>
      </c>
      <c r="I14" s="9">
        <v>0</v>
      </c>
      <c r="J14" s="10">
        <f t="shared" si="4"/>
        <v>0</v>
      </c>
      <c r="K14" s="9">
        <v>0</v>
      </c>
      <c r="L14" s="10">
        <f t="shared" si="5"/>
        <v>0</v>
      </c>
      <c r="M14" s="11">
        <f t="shared" si="6"/>
        <v>0</v>
      </c>
      <c r="N14" s="12" t="str">
        <f t="shared" si="10"/>
        <v>geen 100%</v>
      </c>
      <c r="O14" s="13" t="str">
        <f t="shared" si="7"/>
        <v>geen 100%</v>
      </c>
    </row>
    <row r="15" spans="1:15" x14ac:dyDescent="0.2">
      <c r="A15" s="72" t="s">
        <v>49</v>
      </c>
      <c r="B15" s="11">
        <v>0.1</v>
      </c>
      <c r="C15" s="9">
        <v>0</v>
      </c>
      <c r="D15" s="10">
        <f t="shared" si="1"/>
        <v>0</v>
      </c>
      <c r="E15" s="9">
        <v>0</v>
      </c>
      <c r="F15" s="10">
        <f t="shared" si="2"/>
        <v>0</v>
      </c>
      <c r="G15" s="9">
        <v>0</v>
      </c>
      <c r="H15" s="10">
        <f t="shared" si="3"/>
        <v>0</v>
      </c>
      <c r="I15" s="9">
        <v>0</v>
      </c>
      <c r="J15" s="10">
        <f t="shared" si="4"/>
        <v>0</v>
      </c>
      <c r="K15" s="9">
        <v>0</v>
      </c>
      <c r="L15" s="10">
        <f t="shared" si="5"/>
        <v>0</v>
      </c>
      <c r="M15" s="11">
        <f t="shared" si="6"/>
        <v>0</v>
      </c>
      <c r="N15" s="12" t="str">
        <f t="shared" si="10"/>
        <v>geen 100%</v>
      </c>
      <c r="O15" s="13" t="str">
        <f t="shared" si="7"/>
        <v>geen 100%</v>
      </c>
    </row>
    <row r="16" spans="1:15" x14ac:dyDescent="0.2">
      <c r="A16" s="72" t="s">
        <v>50</v>
      </c>
      <c r="B16" s="11">
        <v>0.05</v>
      </c>
      <c r="C16" s="9">
        <v>0</v>
      </c>
      <c r="D16" s="10">
        <f t="shared" si="1"/>
        <v>0</v>
      </c>
      <c r="E16" s="9">
        <v>0</v>
      </c>
      <c r="F16" s="10">
        <f t="shared" si="2"/>
        <v>0</v>
      </c>
      <c r="G16" s="9">
        <v>0</v>
      </c>
      <c r="H16" s="10">
        <f t="shared" si="3"/>
        <v>0</v>
      </c>
      <c r="I16" s="9">
        <v>0</v>
      </c>
      <c r="J16" s="10">
        <f t="shared" si="4"/>
        <v>0</v>
      </c>
      <c r="K16" s="9">
        <v>0</v>
      </c>
      <c r="L16" s="10">
        <f t="shared" si="5"/>
        <v>0</v>
      </c>
      <c r="M16" s="11">
        <f t="shared" si="6"/>
        <v>0</v>
      </c>
      <c r="N16" s="12" t="str">
        <f t="shared" si="10"/>
        <v>geen 100%</v>
      </c>
      <c r="O16" s="13" t="str">
        <f t="shared" si="7"/>
        <v>geen 100%</v>
      </c>
    </row>
    <row r="17" spans="1:15" x14ac:dyDescent="0.2">
      <c r="A17" s="72" t="s">
        <v>51</v>
      </c>
      <c r="B17" s="11">
        <v>0.05</v>
      </c>
      <c r="C17" s="9">
        <v>0</v>
      </c>
      <c r="D17" s="10">
        <f t="shared" si="1"/>
        <v>0</v>
      </c>
      <c r="E17" s="9">
        <v>0</v>
      </c>
      <c r="F17" s="10">
        <f t="shared" si="2"/>
        <v>0</v>
      </c>
      <c r="G17" s="9">
        <v>0</v>
      </c>
      <c r="H17" s="10">
        <f t="shared" si="3"/>
        <v>0</v>
      </c>
      <c r="I17" s="9">
        <v>0</v>
      </c>
      <c r="J17" s="10">
        <f t="shared" si="4"/>
        <v>0</v>
      </c>
      <c r="K17" s="9">
        <v>0</v>
      </c>
      <c r="L17" s="10">
        <f t="shared" si="5"/>
        <v>0</v>
      </c>
      <c r="M17" s="11">
        <f t="shared" si="6"/>
        <v>0</v>
      </c>
      <c r="N17" s="12" t="str">
        <f t="shared" si="10"/>
        <v>geen 100%</v>
      </c>
      <c r="O17" s="13" t="str">
        <f t="shared" si="7"/>
        <v>geen 100%</v>
      </c>
    </row>
    <row r="18" spans="1:15" ht="15.75" x14ac:dyDescent="0.25">
      <c r="A18" s="14" t="s">
        <v>14</v>
      </c>
      <c r="B18" s="15">
        <f>SUM(B7:B17)</f>
        <v>1</v>
      </c>
      <c r="F18" s="68" t="str">
        <f xml:space="preserve"> CONCATENATE("Totaal fictieve korting ",$B$1," ",A5)</f>
        <v>Totaal fictieve korting Inzet duurzaam materieel 1e contractjaar</v>
      </c>
      <c r="G18" s="68"/>
      <c r="H18" s="68"/>
      <c r="I18" s="68"/>
      <c r="J18" s="68"/>
      <c r="K18" s="68"/>
      <c r="L18" s="68"/>
      <c r="M18" s="16"/>
      <c r="N18" s="17" t="str">
        <f>IF(B2=0,CONCATENATE($A$2," invullen"),IF(B18=0,0,IF(O18="geen 100%","geen 100%",SUM(N7:N17))))</f>
        <v>Inschrijfsom invullen</v>
      </c>
      <c r="O18" s="13" t="str">
        <f>IF(OR(SUM(B7:B17)=0,O7="geen 100%",O8="geen 100%",O9="geen 100%",O10="geen 100%",O12="geen 100%",O13="geen 100%",O14="geen 100%",O15="geen 100%",O16="geen 100%",O17="geen 100%"),"geen 100%","100% ingevuld")</f>
        <v>geen 100%</v>
      </c>
    </row>
    <row r="19" spans="1:15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5" x14ac:dyDescent="0.2">
      <c r="A20" s="52" t="str">
        <f>CONCATENATE("Percentage van de ",$A$2)</f>
        <v>Percentage van de Inschrijfsom</v>
      </c>
      <c r="B20" s="52"/>
      <c r="C20" s="4">
        <v>0.03</v>
      </c>
      <c r="D20" s="18"/>
      <c r="E20" s="18"/>
      <c r="F20" s="18"/>
      <c r="G20" s="18"/>
      <c r="H20" s="18"/>
      <c r="I20" s="18"/>
      <c r="J20" s="18"/>
    </row>
    <row r="21" spans="1:15" x14ac:dyDescent="0.2">
      <c r="A21" s="5" t="s">
        <v>2</v>
      </c>
      <c r="B21" s="6">
        <f>$B$2*C20</f>
        <v>0</v>
      </c>
      <c r="C21" s="67" t="s">
        <v>3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1:15" ht="38.25" x14ac:dyDescent="0.2">
      <c r="A22" s="19" t="s">
        <v>15</v>
      </c>
      <c r="B22" s="62" t="s">
        <v>5</v>
      </c>
      <c r="C22" s="8" t="s">
        <v>6</v>
      </c>
      <c r="D22" s="65" t="s">
        <v>7</v>
      </c>
      <c r="E22" s="8" t="s">
        <v>8</v>
      </c>
      <c r="F22" s="65" t="s">
        <v>7</v>
      </c>
      <c r="G22" s="8" t="s">
        <v>9</v>
      </c>
      <c r="H22" s="65" t="s">
        <v>7</v>
      </c>
      <c r="I22" s="8" t="s">
        <v>10</v>
      </c>
      <c r="J22" s="65" t="s">
        <v>7</v>
      </c>
      <c r="K22" s="8" t="s">
        <v>11</v>
      </c>
      <c r="L22" s="65" t="s">
        <v>7</v>
      </c>
      <c r="M22" s="62" t="str">
        <f>M5</f>
        <v>Totaal
duurzaam-
heidsper-
centage</v>
      </c>
      <c r="N22" s="62" t="s">
        <v>13</v>
      </c>
    </row>
    <row r="23" spans="1:15" x14ac:dyDescent="0.2">
      <c r="B23" s="63"/>
      <c r="C23" s="20">
        <f>C6</f>
        <v>1</v>
      </c>
      <c r="D23" s="66"/>
      <c r="E23" s="20">
        <f>E6</f>
        <v>0.75</v>
      </c>
      <c r="F23" s="66"/>
      <c r="G23" s="20">
        <f>G6</f>
        <v>0.5</v>
      </c>
      <c r="H23" s="66"/>
      <c r="I23" s="20">
        <f>I6</f>
        <v>0.25</v>
      </c>
      <c r="J23" s="66"/>
      <c r="K23" s="20">
        <f>K6</f>
        <v>0</v>
      </c>
      <c r="L23" s="66"/>
      <c r="M23" s="63"/>
      <c r="N23" s="63"/>
    </row>
    <row r="24" spans="1:15" x14ac:dyDescent="0.2">
      <c r="A24" s="21" t="str">
        <f>A7</f>
        <v>Trilstamper (Wacker)</v>
      </c>
      <c r="B24" s="11">
        <f>B7</f>
        <v>0.1</v>
      </c>
      <c r="C24" s="9">
        <v>0</v>
      </c>
      <c r="D24" s="10">
        <f>$B$21*$C$6*$B24*$C24</f>
        <v>0</v>
      </c>
      <c r="E24" s="9">
        <v>0</v>
      </c>
      <c r="F24" s="10">
        <f>$B$21*$E$6*$B24*$E24</f>
        <v>0</v>
      </c>
      <c r="G24" s="9">
        <v>0</v>
      </c>
      <c r="H24" s="10">
        <f>$B$21*$G$6*$B24*$G24</f>
        <v>0</v>
      </c>
      <c r="I24" s="9">
        <v>0</v>
      </c>
      <c r="J24" s="10">
        <f>$B$21*$I$6*$B24*$I24</f>
        <v>0</v>
      </c>
      <c r="K24" s="9">
        <v>0</v>
      </c>
      <c r="L24" s="10">
        <f>$B$21*$K$6*$B24*$K24</f>
        <v>0</v>
      </c>
      <c r="M24" s="22">
        <f>(C24*$C$6)+(E24*$E$6)+(G24*$G$6)+(I24*$I$6)+(K24*$K$6)</f>
        <v>0</v>
      </c>
      <c r="N24" s="12" t="str">
        <f t="shared" ref="N24:N26" si="11">IF(O24="geen 100%","geen 100%",SUM(D24+F24+H24+J24+L24))</f>
        <v>geen 100%</v>
      </c>
      <c r="O24" s="13" t="str">
        <f>IF(B24=0%,"n.v.t.",IF(SUM(C24+E24+G24+I24+K24)&lt;&gt;100%,"geen 100%","100% ingevuld"))</f>
        <v>geen 100%</v>
      </c>
    </row>
    <row r="25" spans="1:15" x14ac:dyDescent="0.2">
      <c r="A25" s="21" t="str">
        <f>A8</f>
        <v>Trilmachine</v>
      </c>
      <c r="B25" s="11">
        <f>B8</f>
        <v>0.1</v>
      </c>
      <c r="C25" s="9">
        <v>0</v>
      </c>
      <c r="D25" s="10">
        <f>$B$21*$C$6*$B25*$C25</f>
        <v>0</v>
      </c>
      <c r="E25" s="9">
        <v>0</v>
      </c>
      <c r="F25" s="10">
        <f>$B$21*$E$6*$B25*$E25</f>
        <v>0</v>
      </c>
      <c r="G25" s="9">
        <v>0</v>
      </c>
      <c r="H25" s="10">
        <f>$B$21*$G$6*$B25*$G25</f>
        <v>0</v>
      </c>
      <c r="I25" s="9">
        <v>0</v>
      </c>
      <c r="J25" s="10">
        <f>$B$21*$I$6*$B25*$I25</f>
        <v>0</v>
      </c>
      <c r="K25" s="9">
        <v>0</v>
      </c>
      <c r="L25" s="10">
        <f>$B$21*$K$6*$B25*$K25</f>
        <v>0</v>
      </c>
      <c r="M25" s="22">
        <f t="shared" ref="M25:M34" si="12">(C25*$C$6)+(E25*$E$6)+(G25*$G$6)+(I25*$I$6)+(K25*$K$6)</f>
        <v>0</v>
      </c>
      <c r="N25" s="12" t="str">
        <f t="shared" si="11"/>
        <v>geen 100%</v>
      </c>
      <c r="O25" s="13" t="str">
        <f>IF(B25=0%,"n.v.t.",IF(SUM(C25+E25+G25+I25+K25)&lt;&gt;100%,"geen 100%","100% ingevuld"))</f>
        <v>geen 100%</v>
      </c>
    </row>
    <row r="26" spans="1:15" x14ac:dyDescent="0.2">
      <c r="A26" s="21" t="str">
        <f>A9</f>
        <v>Betonslijper</v>
      </c>
      <c r="B26" s="11">
        <f>B9</f>
        <v>0.1</v>
      </c>
      <c r="C26" s="9">
        <v>0</v>
      </c>
      <c r="D26" s="10">
        <f>$B$21*$C$6*$B26*$C26</f>
        <v>0</v>
      </c>
      <c r="E26" s="9">
        <v>0</v>
      </c>
      <c r="F26" s="10">
        <f>$B$21*$E$6*$B26*$E26</f>
        <v>0</v>
      </c>
      <c r="G26" s="9">
        <v>0</v>
      </c>
      <c r="H26" s="10">
        <f>$B$21*$G$6*$B26*$G26</f>
        <v>0</v>
      </c>
      <c r="I26" s="9">
        <v>0</v>
      </c>
      <c r="J26" s="10">
        <f>$B$21*$I$6*$B26*$I26</f>
        <v>0</v>
      </c>
      <c r="K26" s="9">
        <v>0</v>
      </c>
      <c r="L26" s="10">
        <f>$B$21*$K$6*$B26*$K26</f>
        <v>0</v>
      </c>
      <c r="M26" s="22">
        <f t="shared" si="12"/>
        <v>0</v>
      </c>
      <c r="N26" s="12" t="str">
        <f t="shared" si="11"/>
        <v>geen 100%</v>
      </c>
      <c r="O26" s="13" t="str">
        <f t="shared" ref="O26:O34" si="13">IF(B26=0%,"n.v.t.",IF(SUM(C26+E26+G26+I26+K26)&lt;&gt;100%,"geen 100%","100% ingevuld"))</f>
        <v>geen 100%</v>
      </c>
    </row>
    <row r="27" spans="1:15" x14ac:dyDescent="0.2">
      <c r="A27" s="21" t="str">
        <f>A10</f>
        <v>Werkbus</v>
      </c>
      <c r="B27" s="11">
        <f>B10</f>
        <v>0.1</v>
      </c>
      <c r="C27" s="9">
        <v>0</v>
      </c>
      <c r="D27" s="10">
        <f>$B$21*$C$6*$B27*$C27</f>
        <v>0</v>
      </c>
      <c r="E27" s="9">
        <v>0</v>
      </c>
      <c r="F27" s="10">
        <f>$B$21*$E$6*$B27*$E27</f>
        <v>0</v>
      </c>
      <c r="G27" s="9">
        <v>0</v>
      </c>
      <c r="H27" s="10">
        <f>$B$21*$G$6*$B27*$G27</f>
        <v>0</v>
      </c>
      <c r="I27" s="9">
        <v>0</v>
      </c>
      <c r="J27" s="10">
        <f>$B$21*$I$6*$B27*$I27</f>
        <v>0</v>
      </c>
      <c r="K27" s="9">
        <v>0</v>
      </c>
      <c r="L27" s="10">
        <f>$B$21*$K$6*$B27*$K27</f>
        <v>0</v>
      </c>
      <c r="M27" s="22">
        <f t="shared" si="12"/>
        <v>0</v>
      </c>
      <c r="N27" s="12" t="str">
        <f>IF(O27="geen 100%","geen 100%",SUM(D27+F27+H27+J27+L27))</f>
        <v>geen 100%</v>
      </c>
      <c r="O27" s="13" t="str">
        <f t="shared" si="13"/>
        <v>geen 100%</v>
      </c>
    </row>
    <row r="28" spans="1:15" x14ac:dyDescent="0.2">
      <c r="A28" s="21" t="str">
        <f>A11</f>
        <v>Werkbus + aanhanger</v>
      </c>
      <c r="B28" s="11">
        <f>B11</f>
        <v>0.1</v>
      </c>
      <c r="C28" s="9">
        <v>0</v>
      </c>
      <c r="D28" s="10">
        <f>$B$21*$C$6*$B28*$C28</f>
        <v>0</v>
      </c>
      <c r="E28" s="9">
        <v>0</v>
      </c>
      <c r="F28" s="10">
        <f>$B$21*$E$6*$B28*$E28</f>
        <v>0</v>
      </c>
      <c r="G28" s="9">
        <v>0</v>
      </c>
      <c r="H28" s="10">
        <f>$B$21*$G$6*$B28*$G28</f>
        <v>0</v>
      </c>
      <c r="I28" s="9">
        <v>0</v>
      </c>
      <c r="J28" s="10">
        <f>$B$21*$I$6*$B28*$I28</f>
        <v>0</v>
      </c>
      <c r="K28" s="9">
        <v>0</v>
      </c>
      <c r="L28" s="10">
        <f>$B$21*$K$6*$B28*$K28</f>
        <v>0</v>
      </c>
      <c r="M28" s="22">
        <f t="shared" ref="M28" si="14">(C28*$C$6)+(E28*$E$6)+(G28*$G$6)+(I28*$I$6)+(K28*$K$6)</f>
        <v>0</v>
      </c>
      <c r="N28" s="12" t="str">
        <f>IF(O28="geen 100%","geen 100%",SUM(D28+F28+H28+J28+L28))</f>
        <v>geen 100%</v>
      </c>
      <c r="O28" s="13" t="str">
        <f t="shared" ref="O28" si="15">IF(B28=0%,"n.v.t.",IF(SUM(C28+E28+G28+I28+K28)&lt;&gt;100%,"geen 100%","100% ingevuld"))</f>
        <v>geen 100%</v>
      </c>
    </row>
    <row r="29" spans="1:15" x14ac:dyDescent="0.2">
      <c r="A29" s="21" t="str">
        <f>A12</f>
        <v>Werkverkeer auto/caddy/pick-up</v>
      </c>
      <c r="B29" s="11">
        <f>B12</f>
        <v>0.1</v>
      </c>
      <c r="C29" s="9">
        <v>0</v>
      </c>
      <c r="D29" s="10">
        <f>$B$21*$C$6*$B29*$C29</f>
        <v>0</v>
      </c>
      <c r="E29" s="9">
        <v>0</v>
      </c>
      <c r="F29" s="10">
        <f>$B$21*$E$6*$B29*$E29</f>
        <v>0</v>
      </c>
      <c r="G29" s="9">
        <v>0</v>
      </c>
      <c r="H29" s="10">
        <f>$B$21*$G$6*$B29*$G29</f>
        <v>0</v>
      </c>
      <c r="I29" s="9">
        <v>0</v>
      </c>
      <c r="J29" s="10">
        <f>$B$21*$I$6*$B29*$I29</f>
        <v>0</v>
      </c>
      <c r="K29" s="9">
        <v>0</v>
      </c>
      <c r="L29" s="10">
        <f>$B$21*$K$6*$B29*$K29</f>
        <v>0</v>
      </c>
      <c r="M29" s="22">
        <f t="shared" si="12"/>
        <v>0</v>
      </c>
      <c r="N29" s="12" t="str">
        <f t="shared" ref="N29:N34" si="16">IF(O29="geen 100%","geen 100%",SUM(D29+F29+H29+J29+L29))</f>
        <v>geen 100%</v>
      </c>
      <c r="O29" s="13" t="str">
        <f t="shared" si="13"/>
        <v>geen 100%</v>
      </c>
    </row>
    <row r="30" spans="1:15" x14ac:dyDescent="0.2">
      <c r="A30" s="21" t="str">
        <f>A13</f>
        <v>Werkverkeer a/c/p + aanhanger</v>
      </c>
      <c r="B30" s="11">
        <f>B13</f>
        <v>0.1</v>
      </c>
      <c r="C30" s="9">
        <v>0</v>
      </c>
      <c r="D30" s="10">
        <f>$B$21*$C$6*$B30*$C30</f>
        <v>0</v>
      </c>
      <c r="E30" s="9">
        <v>0</v>
      </c>
      <c r="F30" s="10">
        <f>$B$21*$E$6*$B30*$E30</f>
        <v>0</v>
      </c>
      <c r="G30" s="9">
        <v>0</v>
      </c>
      <c r="H30" s="10">
        <f>$B$21*$G$6*$B30*$G30</f>
        <v>0</v>
      </c>
      <c r="I30" s="9">
        <v>0</v>
      </c>
      <c r="J30" s="10">
        <f>$B$21*$I$6*$B30*$I30</f>
        <v>0</v>
      </c>
      <c r="K30" s="9">
        <v>0</v>
      </c>
      <c r="L30" s="10">
        <f>$B$21*$K$6*$B30*$K30</f>
        <v>0</v>
      </c>
      <c r="M30" s="22">
        <f t="shared" si="12"/>
        <v>0</v>
      </c>
      <c r="N30" s="12" t="str">
        <f t="shared" si="16"/>
        <v>geen 100%</v>
      </c>
      <c r="O30" s="13" t="str">
        <f t="shared" si="13"/>
        <v>geen 100%</v>
      </c>
    </row>
    <row r="31" spans="1:15" x14ac:dyDescent="0.2">
      <c r="A31" s="21" t="str">
        <f>A14</f>
        <v>Shovel</v>
      </c>
      <c r="B31" s="11">
        <f>B14</f>
        <v>0.1</v>
      </c>
      <c r="C31" s="9">
        <v>0</v>
      </c>
      <c r="D31" s="10">
        <f>$B$21*$C$6*$B31*$C31</f>
        <v>0</v>
      </c>
      <c r="E31" s="9">
        <v>0</v>
      </c>
      <c r="F31" s="10">
        <f>$B$21*$E$6*$B31*$E31</f>
        <v>0</v>
      </c>
      <c r="G31" s="9">
        <v>0</v>
      </c>
      <c r="H31" s="10">
        <f>$B$21*$G$6*$B31*$G31</f>
        <v>0</v>
      </c>
      <c r="I31" s="9">
        <v>0</v>
      </c>
      <c r="J31" s="10">
        <f>$B$21*$I$6*$B31*$I31</f>
        <v>0</v>
      </c>
      <c r="K31" s="9">
        <v>0</v>
      </c>
      <c r="L31" s="10">
        <f>$B$21*$K$6*$B31*$K31</f>
        <v>0</v>
      </c>
      <c r="M31" s="22">
        <f t="shared" si="12"/>
        <v>0</v>
      </c>
      <c r="N31" s="12" t="str">
        <f t="shared" si="16"/>
        <v>geen 100%</v>
      </c>
      <c r="O31" s="13" t="str">
        <f t="shared" si="13"/>
        <v>geen 100%</v>
      </c>
    </row>
    <row r="32" spans="1:15" x14ac:dyDescent="0.2">
      <c r="A32" s="21" t="str">
        <f>A15</f>
        <v>Bandendieplepel</v>
      </c>
      <c r="B32" s="11">
        <f>B15</f>
        <v>0.1</v>
      </c>
      <c r="C32" s="9">
        <v>0</v>
      </c>
      <c r="D32" s="10">
        <f>$B$21*$C$6*$B32*$C32</f>
        <v>0</v>
      </c>
      <c r="E32" s="9">
        <v>0</v>
      </c>
      <c r="F32" s="10">
        <f>$B$21*$E$6*$B32*$E32</f>
        <v>0</v>
      </c>
      <c r="G32" s="9">
        <v>0</v>
      </c>
      <c r="H32" s="10">
        <f>$B$21*$G$6*$B32*$G32</f>
        <v>0</v>
      </c>
      <c r="I32" s="9">
        <v>0</v>
      </c>
      <c r="J32" s="10">
        <f>$B$21*$I$6*$B32*$I32</f>
        <v>0</v>
      </c>
      <c r="K32" s="9">
        <v>0</v>
      </c>
      <c r="L32" s="10">
        <f>$B$21*$K$6*$B32*$K32</f>
        <v>0</v>
      </c>
      <c r="M32" s="22">
        <f t="shared" si="12"/>
        <v>0</v>
      </c>
      <c r="N32" s="12" t="str">
        <f t="shared" si="16"/>
        <v>geen 100%</v>
      </c>
      <c r="O32" s="13" t="str">
        <f t="shared" si="13"/>
        <v>geen 100%</v>
      </c>
    </row>
    <row r="33" spans="1:15" x14ac:dyDescent="0.2">
      <c r="A33" s="21" t="str">
        <f>A16</f>
        <v>Dumper</v>
      </c>
      <c r="B33" s="11">
        <f>B16</f>
        <v>0.05</v>
      </c>
      <c r="C33" s="9">
        <v>0</v>
      </c>
      <c r="D33" s="10">
        <f>$B$21*$C$6*$B33*$C33</f>
        <v>0</v>
      </c>
      <c r="E33" s="9">
        <v>0</v>
      </c>
      <c r="F33" s="10">
        <f>$B$21*$E$6*$B33*$E33</f>
        <v>0</v>
      </c>
      <c r="G33" s="9">
        <v>0</v>
      </c>
      <c r="H33" s="10">
        <f>$B$21*$G$6*$B33*$G33</f>
        <v>0</v>
      </c>
      <c r="I33" s="9">
        <v>0</v>
      </c>
      <c r="J33" s="10">
        <f>$B$21*$I$6*$B33*$I33</f>
        <v>0</v>
      </c>
      <c r="K33" s="9">
        <v>0</v>
      </c>
      <c r="L33" s="10">
        <f>$B$21*$K$6*$B33*$K33</f>
        <v>0</v>
      </c>
      <c r="M33" s="22">
        <f t="shared" si="12"/>
        <v>0</v>
      </c>
      <c r="N33" s="12" t="str">
        <f t="shared" si="16"/>
        <v>geen 100%</v>
      </c>
      <c r="O33" s="13" t="str">
        <f t="shared" si="13"/>
        <v>geen 100%</v>
      </c>
    </row>
    <row r="34" spans="1:15" x14ac:dyDescent="0.2">
      <c r="A34" s="21" t="str">
        <f>A17</f>
        <v>Vrachtwagen</v>
      </c>
      <c r="B34" s="11">
        <f>B17</f>
        <v>0.05</v>
      </c>
      <c r="C34" s="9">
        <v>0</v>
      </c>
      <c r="D34" s="10">
        <f>$B$21*$C$6*$B34*$C34</f>
        <v>0</v>
      </c>
      <c r="E34" s="9">
        <v>0</v>
      </c>
      <c r="F34" s="10">
        <f>$B$21*$E$6*$B34*$E34</f>
        <v>0</v>
      </c>
      <c r="G34" s="9">
        <v>0</v>
      </c>
      <c r="H34" s="10">
        <f>$B$21*$G$6*$B34*$G34</f>
        <v>0</v>
      </c>
      <c r="I34" s="9">
        <v>0</v>
      </c>
      <c r="J34" s="10">
        <f>$B$21*$I$6*$B34*$I34</f>
        <v>0</v>
      </c>
      <c r="K34" s="9">
        <v>0</v>
      </c>
      <c r="L34" s="10">
        <f>$B$21*$K$6*$B34*$K34</f>
        <v>0</v>
      </c>
      <c r="M34" s="22">
        <f t="shared" si="12"/>
        <v>0</v>
      </c>
      <c r="N34" s="12" t="str">
        <f t="shared" si="16"/>
        <v>geen 100%</v>
      </c>
      <c r="O34" s="13" t="str">
        <f t="shared" si="13"/>
        <v>geen 100%</v>
      </c>
    </row>
    <row r="35" spans="1:15" ht="15.75" customHeight="1" x14ac:dyDescent="0.25">
      <c r="A35" s="14" t="s">
        <v>14</v>
      </c>
      <c r="B35" s="15">
        <f>SUM(B24:B34)</f>
        <v>1</v>
      </c>
      <c r="F35" s="64" t="str">
        <f xml:space="preserve"> CONCATENATE("Totaal fictieve korting ",$B$1," ",A22)</f>
        <v>Totaal fictieve korting Inzet duurzaam materieel 2e contractjaar</v>
      </c>
      <c r="G35" s="64"/>
      <c r="H35" s="64"/>
      <c r="I35" s="64"/>
      <c r="J35" s="64"/>
      <c r="K35" s="64"/>
      <c r="L35" s="64"/>
      <c r="M35" s="23"/>
      <c r="N35" s="17" t="str">
        <f>IF(B2=0,CONCATENATE($A$2," invullen"),IF(B35=0,0,IF(O35="geen 100%","geen 100%",SUM(N24:N34))))</f>
        <v>Inschrijfsom invullen</v>
      </c>
      <c r="O35" s="13" t="str">
        <f>IF(OR(SUM(B24:B34)=0,O24="geen 100%",O25="geen 100%",O26="geen 100%",O27="geen 100%",O29="geen 100%",O30="geen 100%",O31="geen 100%",O32="geen 100%",O33="geen 100%",O34="geen 100%"),"geen 100%","100% ingevuld")</f>
        <v>geen 100%</v>
      </c>
    </row>
    <row r="37" spans="1:15" x14ac:dyDescent="0.2">
      <c r="A37" s="52" t="str">
        <f>CONCATENATE("Percentage van de ",$A$2)</f>
        <v>Percentage van de Inschrijfsom</v>
      </c>
      <c r="B37" s="52"/>
      <c r="C37" s="4">
        <v>0.02</v>
      </c>
      <c r="D37" s="18"/>
      <c r="E37" s="18"/>
      <c r="F37" s="18"/>
      <c r="G37" s="18"/>
      <c r="H37" s="18"/>
      <c r="I37" s="18"/>
      <c r="J37" s="18"/>
    </row>
    <row r="38" spans="1:15" x14ac:dyDescent="0.2">
      <c r="A38" s="5" t="s">
        <v>2</v>
      </c>
      <c r="B38" s="6">
        <f>$B$2*C37</f>
        <v>0</v>
      </c>
      <c r="C38" s="67" t="s">
        <v>3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5" ht="38.25" x14ac:dyDescent="0.2">
      <c r="A39" s="19" t="s">
        <v>40</v>
      </c>
      <c r="B39" s="62" t="s">
        <v>5</v>
      </c>
      <c r="C39" s="8" t="s">
        <v>6</v>
      </c>
      <c r="D39" s="65" t="s">
        <v>7</v>
      </c>
      <c r="E39" s="8" t="s">
        <v>8</v>
      </c>
      <c r="F39" s="65" t="s">
        <v>7</v>
      </c>
      <c r="G39" s="8" t="s">
        <v>9</v>
      </c>
      <c r="H39" s="65" t="s">
        <v>7</v>
      </c>
      <c r="I39" s="8" t="s">
        <v>10</v>
      </c>
      <c r="J39" s="65" t="s">
        <v>7</v>
      </c>
      <c r="K39" s="8" t="s">
        <v>11</v>
      </c>
      <c r="L39" s="65" t="s">
        <v>7</v>
      </c>
      <c r="M39" s="62" t="str">
        <f>M22</f>
        <v>Totaal
duurzaam-
heidsper-
centage</v>
      </c>
      <c r="N39" s="62" t="s">
        <v>13</v>
      </c>
    </row>
    <row r="40" spans="1:15" x14ac:dyDescent="0.2">
      <c r="B40" s="63"/>
      <c r="C40" s="20">
        <f>C6</f>
        <v>1</v>
      </c>
      <c r="D40" s="66"/>
      <c r="E40" s="20">
        <f>E6</f>
        <v>0.75</v>
      </c>
      <c r="F40" s="66"/>
      <c r="G40" s="20">
        <f>G6</f>
        <v>0.5</v>
      </c>
      <c r="H40" s="66"/>
      <c r="I40" s="20">
        <f>I6</f>
        <v>0.25</v>
      </c>
      <c r="J40" s="66"/>
      <c r="K40" s="20">
        <f>K6</f>
        <v>0</v>
      </c>
      <c r="L40" s="66"/>
      <c r="M40" s="63"/>
      <c r="N40" s="63"/>
    </row>
    <row r="41" spans="1:15" x14ac:dyDescent="0.2">
      <c r="A41" s="21" t="str">
        <f>A7</f>
        <v>Trilstamper (Wacker)</v>
      </c>
      <c r="B41" s="11">
        <f>B7</f>
        <v>0.1</v>
      </c>
      <c r="C41" s="9">
        <v>0</v>
      </c>
      <c r="D41" s="10">
        <f>$B$38*$C$6*$B41*$C41</f>
        <v>0</v>
      </c>
      <c r="E41" s="9">
        <v>0</v>
      </c>
      <c r="F41" s="10">
        <f>$B$38*$E$6*$B41*$E41</f>
        <v>0</v>
      </c>
      <c r="G41" s="9">
        <v>0</v>
      </c>
      <c r="H41" s="10">
        <f>$B$38*$G$6*$B41*$G41</f>
        <v>0</v>
      </c>
      <c r="I41" s="9">
        <v>0</v>
      </c>
      <c r="J41" s="10">
        <f>$B$38*$I$6*$B41*$I41</f>
        <v>0</v>
      </c>
      <c r="K41" s="9">
        <v>0</v>
      </c>
      <c r="L41" s="10">
        <f>$B$38*$K$6*$B41*$K41</f>
        <v>0</v>
      </c>
      <c r="M41" s="22">
        <f t="shared" ref="M41:M51" si="17">(C41*$C$6)+(E41*$E$6)+(G41*$G$6)+(I41*$I$6)+(K41*$K$6)</f>
        <v>0</v>
      </c>
      <c r="N41" s="12" t="str">
        <f t="shared" ref="N41:N43" si="18">IF(O41="geen 100%","geen 100%",SUM(D41+F41+H41+J41+L41))</f>
        <v>geen 100%</v>
      </c>
      <c r="O41" s="13" t="str">
        <f>IF(B41=0%,"n.v.t.",IF(SUM(C41+E41+G41+I41+K41)&lt;&gt;100%,"geen 100%","100% ingevuld"))</f>
        <v>geen 100%</v>
      </c>
    </row>
    <row r="42" spans="1:15" x14ac:dyDescent="0.2">
      <c r="A42" s="21" t="str">
        <f>A8</f>
        <v>Trilmachine</v>
      </c>
      <c r="B42" s="11">
        <f>B8</f>
        <v>0.1</v>
      </c>
      <c r="C42" s="9">
        <v>0</v>
      </c>
      <c r="D42" s="10">
        <f t="shared" ref="D42:D51" si="19">$B$38*$C$6*$B42*$C42</f>
        <v>0</v>
      </c>
      <c r="E42" s="9">
        <v>0</v>
      </c>
      <c r="F42" s="10">
        <f t="shared" ref="F42:F51" si="20">$B$38*$E$6*$B42*$E42</f>
        <v>0</v>
      </c>
      <c r="G42" s="9">
        <v>0</v>
      </c>
      <c r="H42" s="10">
        <f t="shared" ref="H42:H51" si="21">$B$38*$G$6*$B42*$G42</f>
        <v>0</v>
      </c>
      <c r="I42" s="9">
        <v>0</v>
      </c>
      <c r="J42" s="10">
        <f t="shared" ref="J42:J51" si="22">$B$38*$I$6*$B42*$I42</f>
        <v>0</v>
      </c>
      <c r="K42" s="9">
        <v>0</v>
      </c>
      <c r="L42" s="10">
        <f t="shared" ref="L42:L51" si="23">$B$38*$K$6*$B42*$K42</f>
        <v>0</v>
      </c>
      <c r="M42" s="22">
        <f t="shared" si="17"/>
        <v>0</v>
      </c>
      <c r="N42" s="12" t="str">
        <f t="shared" si="18"/>
        <v>geen 100%</v>
      </c>
      <c r="O42" s="13" t="str">
        <f>IF(B42=0%,"n.v.t.",IF(SUM(C42+E42+G42+I42+K42)&lt;&gt;100%,"geen 100%","100% ingevuld"))</f>
        <v>geen 100%</v>
      </c>
    </row>
    <row r="43" spans="1:15" x14ac:dyDescent="0.2">
      <c r="A43" s="21" t="str">
        <f>A9</f>
        <v>Betonslijper</v>
      </c>
      <c r="B43" s="11">
        <f>B9</f>
        <v>0.1</v>
      </c>
      <c r="C43" s="9">
        <v>0</v>
      </c>
      <c r="D43" s="10">
        <f t="shared" si="19"/>
        <v>0</v>
      </c>
      <c r="E43" s="9">
        <v>0</v>
      </c>
      <c r="F43" s="10">
        <f t="shared" si="20"/>
        <v>0</v>
      </c>
      <c r="G43" s="9">
        <v>0</v>
      </c>
      <c r="H43" s="10">
        <f t="shared" si="21"/>
        <v>0</v>
      </c>
      <c r="I43" s="9">
        <v>0</v>
      </c>
      <c r="J43" s="10">
        <f t="shared" si="22"/>
        <v>0</v>
      </c>
      <c r="K43" s="9">
        <v>0</v>
      </c>
      <c r="L43" s="10">
        <f t="shared" si="23"/>
        <v>0</v>
      </c>
      <c r="M43" s="22">
        <f t="shared" si="17"/>
        <v>0</v>
      </c>
      <c r="N43" s="12" t="str">
        <f t="shared" si="18"/>
        <v>geen 100%</v>
      </c>
      <c r="O43" s="13" t="str">
        <f t="shared" ref="O43:O51" si="24">IF(B43=0%,"n.v.t.",IF(SUM(C43+E43+G43+I43+K43)&lt;&gt;100%,"geen 100%","100% ingevuld"))</f>
        <v>geen 100%</v>
      </c>
    </row>
    <row r="44" spans="1:15" x14ac:dyDescent="0.2">
      <c r="A44" s="21" t="str">
        <f>A10</f>
        <v>Werkbus</v>
      </c>
      <c r="B44" s="11">
        <f>B10</f>
        <v>0.1</v>
      </c>
      <c r="C44" s="9">
        <v>0</v>
      </c>
      <c r="D44" s="10">
        <f t="shared" si="19"/>
        <v>0</v>
      </c>
      <c r="E44" s="9">
        <v>0</v>
      </c>
      <c r="F44" s="10">
        <f t="shared" si="20"/>
        <v>0</v>
      </c>
      <c r="G44" s="9">
        <v>0</v>
      </c>
      <c r="H44" s="10">
        <f t="shared" si="21"/>
        <v>0</v>
      </c>
      <c r="I44" s="9">
        <v>0</v>
      </c>
      <c r="J44" s="10">
        <f t="shared" si="22"/>
        <v>0</v>
      </c>
      <c r="K44" s="9">
        <v>0</v>
      </c>
      <c r="L44" s="10">
        <f t="shared" si="23"/>
        <v>0</v>
      </c>
      <c r="M44" s="22">
        <f t="shared" si="17"/>
        <v>0</v>
      </c>
      <c r="N44" s="12" t="str">
        <f>IF(O44="geen 100%","geen 100%",SUM(D44+F44+H44+J44+L44))</f>
        <v>geen 100%</v>
      </c>
      <c r="O44" s="13" t="str">
        <f t="shared" si="24"/>
        <v>geen 100%</v>
      </c>
    </row>
    <row r="45" spans="1:15" x14ac:dyDescent="0.2">
      <c r="A45" s="21" t="str">
        <f>A11</f>
        <v>Werkbus + aanhanger</v>
      </c>
      <c r="B45" s="11">
        <f>B11</f>
        <v>0.1</v>
      </c>
      <c r="C45" s="9">
        <v>0</v>
      </c>
      <c r="D45" s="10">
        <f t="shared" si="19"/>
        <v>0</v>
      </c>
      <c r="E45" s="9">
        <v>0</v>
      </c>
      <c r="F45" s="10">
        <f t="shared" si="20"/>
        <v>0</v>
      </c>
      <c r="G45" s="9">
        <v>0</v>
      </c>
      <c r="H45" s="10">
        <f t="shared" si="21"/>
        <v>0</v>
      </c>
      <c r="I45" s="9">
        <v>0</v>
      </c>
      <c r="J45" s="10">
        <f t="shared" si="22"/>
        <v>0</v>
      </c>
      <c r="K45" s="9">
        <v>0</v>
      </c>
      <c r="L45" s="10">
        <f t="shared" si="23"/>
        <v>0</v>
      </c>
      <c r="M45" s="22">
        <f t="shared" ref="M45" si="25">(C45*$C$6)+(E45*$E$6)+(G45*$G$6)+(I45*$I$6)+(K45*$K$6)</f>
        <v>0</v>
      </c>
      <c r="N45" s="12" t="str">
        <f t="shared" ref="N45" si="26">IF(O45="geen 100%","geen 100%",SUM(D45+F45+H45+J45+L45))</f>
        <v>geen 100%</v>
      </c>
      <c r="O45" s="13" t="str">
        <f t="shared" ref="O45" si="27">IF(B45=0%,"n.v.t.",IF(SUM(C45+E45+G45+I45+K45)&lt;&gt;100%,"geen 100%","100% ingevuld"))</f>
        <v>geen 100%</v>
      </c>
    </row>
    <row r="46" spans="1:15" x14ac:dyDescent="0.2">
      <c r="A46" s="21" t="str">
        <f>A12</f>
        <v>Werkverkeer auto/caddy/pick-up</v>
      </c>
      <c r="B46" s="11">
        <f>B12</f>
        <v>0.1</v>
      </c>
      <c r="C46" s="9">
        <v>0</v>
      </c>
      <c r="D46" s="10">
        <f t="shared" si="19"/>
        <v>0</v>
      </c>
      <c r="E46" s="9">
        <v>0</v>
      </c>
      <c r="F46" s="10">
        <f t="shared" si="20"/>
        <v>0</v>
      </c>
      <c r="G46" s="9">
        <v>0</v>
      </c>
      <c r="H46" s="10">
        <f t="shared" si="21"/>
        <v>0</v>
      </c>
      <c r="I46" s="9">
        <v>0</v>
      </c>
      <c r="J46" s="10">
        <f t="shared" si="22"/>
        <v>0</v>
      </c>
      <c r="K46" s="9">
        <v>0</v>
      </c>
      <c r="L46" s="10">
        <f t="shared" si="23"/>
        <v>0</v>
      </c>
      <c r="M46" s="22">
        <f t="shared" si="17"/>
        <v>0</v>
      </c>
      <c r="N46" s="12" t="str">
        <f t="shared" ref="N46:N51" si="28">IF(O46="geen 100%","geen 100%",SUM(D46+F46+H46+J46+L46))</f>
        <v>geen 100%</v>
      </c>
      <c r="O46" s="13" t="str">
        <f t="shared" si="24"/>
        <v>geen 100%</v>
      </c>
    </row>
    <row r="47" spans="1:15" x14ac:dyDescent="0.2">
      <c r="A47" s="21" t="str">
        <f>A13</f>
        <v>Werkverkeer a/c/p + aanhanger</v>
      </c>
      <c r="B47" s="11">
        <f>B13</f>
        <v>0.1</v>
      </c>
      <c r="C47" s="9">
        <v>0</v>
      </c>
      <c r="D47" s="10">
        <f t="shared" si="19"/>
        <v>0</v>
      </c>
      <c r="E47" s="9">
        <v>0</v>
      </c>
      <c r="F47" s="10">
        <f t="shared" si="20"/>
        <v>0</v>
      </c>
      <c r="G47" s="9">
        <v>0</v>
      </c>
      <c r="H47" s="10">
        <f t="shared" si="21"/>
        <v>0</v>
      </c>
      <c r="I47" s="9">
        <v>0</v>
      </c>
      <c r="J47" s="10">
        <f t="shared" si="22"/>
        <v>0</v>
      </c>
      <c r="K47" s="9">
        <v>0</v>
      </c>
      <c r="L47" s="10">
        <f t="shared" si="23"/>
        <v>0</v>
      </c>
      <c r="M47" s="22">
        <f t="shared" si="17"/>
        <v>0</v>
      </c>
      <c r="N47" s="12" t="str">
        <f t="shared" si="28"/>
        <v>geen 100%</v>
      </c>
      <c r="O47" s="13" t="str">
        <f t="shared" si="24"/>
        <v>geen 100%</v>
      </c>
    </row>
    <row r="48" spans="1:15" x14ac:dyDescent="0.2">
      <c r="A48" s="21" t="str">
        <f>A14</f>
        <v>Shovel</v>
      </c>
      <c r="B48" s="11">
        <f>B14</f>
        <v>0.1</v>
      </c>
      <c r="C48" s="9">
        <v>0</v>
      </c>
      <c r="D48" s="10">
        <f t="shared" si="19"/>
        <v>0</v>
      </c>
      <c r="E48" s="9">
        <v>0</v>
      </c>
      <c r="F48" s="10">
        <f t="shared" si="20"/>
        <v>0</v>
      </c>
      <c r="G48" s="9">
        <v>0</v>
      </c>
      <c r="H48" s="10">
        <f t="shared" si="21"/>
        <v>0</v>
      </c>
      <c r="I48" s="9">
        <v>0</v>
      </c>
      <c r="J48" s="10">
        <f t="shared" si="22"/>
        <v>0</v>
      </c>
      <c r="K48" s="9">
        <v>0</v>
      </c>
      <c r="L48" s="10">
        <f t="shared" si="23"/>
        <v>0</v>
      </c>
      <c r="M48" s="22">
        <f t="shared" si="17"/>
        <v>0</v>
      </c>
      <c r="N48" s="12" t="str">
        <f t="shared" si="28"/>
        <v>geen 100%</v>
      </c>
      <c r="O48" s="13" t="str">
        <f t="shared" si="24"/>
        <v>geen 100%</v>
      </c>
    </row>
    <row r="49" spans="1:15" x14ac:dyDescent="0.2">
      <c r="A49" s="21" t="str">
        <f>A15</f>
        <v>Bandendieplepel</v>
      </c>
      <c r="B49" s="11">
        <f>B15</f>
        <v>0.1</v>
      </c>
      <c r="C49" s="9">
        <v>0</v>
      </c>
      <c r="D49" s="10">
        <f t="shared" si="19"/>
        <v>0</v>
      </c>
      <c r="E49" s="9">
        <v>0</v>
      </c>
      <c r="F49" s="10">
        <f t="shared" si="20"/>
        <v>0</v>
      </c>
      <c r="G49" s="9">
        <v>0</v>
      </c>
      <c r="H49" s="10">
        <f t="shared" si="21"/>
        <v>0</v>
      </c>
      <c r="I49" s="9">
        <v>0</v>
      </c>
      <c r="J49" s="10">
        <f t="shared" si="22"/>
        <v>0</v>
      </c>
      <c r="K49" s="9">
        <v>0</v>
      </c>
      <c r="L49" s="10">
        <f t="shared" si="23"/>
        <v>0</v>
      </c>
      <c r="M49" s="22">
        <f t="shared" si="17"/>
        <v>0</v>
      </c>
      <c r="N49" s="12" t="str">
        <f t="shared" si="28"/>
        <v>geen 100%</v>
      </c>
      <c r="O49" s="13" t="str">
        <f t="shared" si="24"/>
        <v>geen 100%</v>
      </c>
    </row>
    <row r="50" spans="1:15" x14ac:dyDescent="0.2">
      <c r="A50" s="21" t="str">
        <f>A16</f>
        <v>Dumper</v>
      </c>
      <c r="B50" s="11">
        <f>B16</f>
        <v>0.05</v>
      </c>
      <c r="C50" s="9">
        <v>0</v>
      </c>
      <c r="D50" s="10">
        <f t="shared" si="19"/>
        <v>0</v>
      </c>
      <c r="E50" s="9">
        <v>0</v>
      </c>
      <c r="F50" s="10">
        <f t="shared" si="20"/>
        <v>0</v>
      </c>
      <c r="G50" s="9">
        <v>0</v>
      </c>
      <c r="H50" s="10">
        <f t="shared" si="21"/>
        <v>0</v>
      </c>
      <c r="I50" s="9">
        <v>0</v>
      </c>
      <c r="J50" s="10">
        <f t="shared" si="22"/>
        <v>0</v>
      </c>
      <c r="K50" s="9">
        <v>0</v>
      </c>
      <c r="L50" s="10">
        <f t="shared" si="23"/>
        <v>0</v>
      </c>
      <c r="M50" s="22">
        <f t="shared" si="17"/>
        <v>0</v>
      </c>
      <c r="N50" s="12" t="str">
        <f t="shared" si="28"/>
        <v>geen 100%</v>
      </c>
      <c r="O50" s="13" t="str">
        <f t="shared" si="24"/>
        <v>geen 100%</v>
      </c>
    </row>
    <row r="51" spans="1:15" x14ac:dyDescent="0.2">
      <c r="A51" s="21" t="str">
        <f>A17</f>
        <v>Vrachtwagen</v>
      </c>
      <c r="B51" s="11">
        <f>B17</f>
        <v>0.05</v>
      </c>
      <c r="C51" s="9">
        <v>0</v>
      </c>
      <c r="D51" s="10">
        <f t="shared" si="19"/>
        <v>0</v>
      </c>
      <c r="E51" s="9">
        <v>0</v>
      </c>
      <c r="F51" s="10">
        <f t="shared" si="20"/>
        <v>0</v>
      </c>
      <c r="G51" s="9">
        <v>0</v>
      </c>
      <c r="H51" s="10">
        <f t="shared" si="21"/>
        <v>0</v>
      </c>
      <c r="I51" s="9">
        <v>0</v>
      </c>
      <c r="J51" s="10">
        <f t="shared" si="22"/>
        <v>0</v>
      </c>
      <c r="K51" s="9">
        <v>0</v>
      </c>
      <c r="L51" s="10">
        <f t="shared" si="23"/>
        <v>0</v>
      </c>
      <c r="M51" s="22">
        <f t="shared" si="17"/>
        <v>0</v>
      </c>
      <c r="N51" s="12" t="str">
        <f t="shared" si="28"/>
        <v>geen 100%</v>
      </c>
      <c r="O51" s="13" t="str">
        <f t="shared" si="24"/>
        <v>geen 100%</v>
      </c>
    </row>
    <row r="52" spans="1:15" ht="15.75" x14ac:dyDescent="0.25">
      <c r="A52" s="14" t="s">
        <v>14</v>
      </c>
      <c r="B52" s="15">
        <f>SUM(B41:B51)</f>
        <v>1</v>
      </c>
      <c r="F52" s="64" t="str">
        <f xml:space="preserve"> CONCATENATE("Totaal fictieve korting ",$B$1," ",A39)</f>
        <v>Totaal fictieve korting Inzet duurzaam materieel 3e en 4e contractjaar</v>
      </c>
      <c r="G52" s="64"/>
      <c r="H52" s="64"/>
      <c r="I52" s="64"/>
      <c r="J52" s="64"/>
      <c r="K52" s="64"/>
      <c r="L52" s="64"/>
      <c r="M52" s="23"/>
      <c r="N52" s="17" t="str">
        <f>IF(B2=0,CONCATENATE($A$2," invullen"),IF(B52=0,0,IF(O52="geen 100%","geen 100%",SUM(N41:N51))))</f>
        <v>Inschrijfsom invullen</v>
      </c>
      <c r="O52" s="13" t="str">
        <f>IF(OR(SUM(B41:B51)=0,O41="geen 100%",O42="geen 100%",O43="geen 100%",O44="geen 100%",O46="geen 100%",O47="geen 100%",O48="geen 100%",O49="geen 100%",O50="geen 100%",O51="geen 100%"),"geen 100%","100% ingevuld")</f>
        <v>geen 100%</v>
      </c>
    </row>
    <row r="54" spans="1:15" x14ac:dyDescent="0.2">
      <c r="A54" s="46" t="s">
        <v>16</v>
      </c>
      <c r="B54" s="47"/>
      <c r="C54" s="47"/>
      <c r="D54" s="47"/>
      <c r="E54" s="48"/>
      <c r="F54" s="18"/>
      <c r="G54" s="18"/>
      <c r="H54" s="18"/>
      <c r="I54" s="18"/>
      <c r="J54" s="18"/>
    </row>
    <row r="55" spans="1:15" ht="15.75" x14ac:dyDescent="0.25">
      <c r="A55" s="46" t="s">
        <v>17</v>
      </c>
      <c r="B55" s="47"/>
      <c r="C55" s="47"/>
      <c r="D55" s="47"/>
      <c r="E55" s="48"/>
      <c r="F55" s="18"/>
      <c r="H55" s="59" t="str">
        <f xml:space="preserve"> CONCATENATE("Totaal fictieve korting ",$B$1)</f>
        <v>Totaal fictieve korting Inzet duurzaam materieel</v>
      </c>
      <c r="I55" s="60"/>
      <c r="J55" s="60"/>
      <c r="K55" s="60"/>
      <c r="L55" s="60"/>
      <c r="M55" s="61"/>
      <c r="N55" s="17" t="str">
        <f>IF(B2=0,"",IF(OR(N18="geen 100%",N35="geen 100%",N52="geen 100%"),"geen 100%",IF(OR(OR(M24&lt;M7,M25&lt;M8,M26&lt;M9,M27&lt;M10,M29&lt;M12,M30&lt;M13,M31&lt;M14,M32&lt;M15,M33&lt;M16,M34&lt;M17),OR(M41&lt;M24,M42&lt;M25,M43&lt;M26,M44&lt;M27,M46&lt;M29,M47&lt;M30,M48&lt;M31,M49&lt;M32,M50&lt;M33,M51&lt;M34)),"Niet geldig",N18+N35+N52)))</f>
        <v/>
      </c>
    </row>
    <row r="56" spans="1:15" x14ac:dyDescent="0.2">
      <c r="A56" s="46" t="s">
        <v>18</v>
      </c>
      <c r="B56" s="47"/>
      <c r="C56" s="47"/>
      <c r="D56" s="47"/>
      <c r="E56" s="48"/>
      <c r="F56" s="18"/>
      <c r="G56" s="18"/>
      <c r="H56" s="18"/>
      <c r="I56" s="18"/>
      <c r="J56" s="18"/>
    </row>
    <row r="57" spans="1:15" x14ac:dyDescent="0.2">
      <c r="A57" s="49" t="s">
        <v>19</v>
      </c>
      <c r="B57" s="49"/>
      <c r="C57" s="49"/>
      <c r="D57" s="49"/>
      <c r="E57" s="49"/>
      <c r="F57" s="49"/>
      <c r="G57" s="49"/>
      <c r="H57" s="49"/>
      <c r="I57" s="49"/>
    </row>
    <row r="59" spans="1:15" ht="15.75" customHeight="1" x14ac:dyDescent="0.2">
      <c r="A59" s="1" t="s">
        <v>38</v>
      </c>
      <c r="B59" s="50" t="s">
        <v>20</v>
      </c>
      <c r="C59" s="50"/>
      <c r="D59" s="50"/>
      <c r="F59" s="51" t="s">
        <v>21</v>
      </c>
      <c r="G59" s="24" t="s">
        <v>22</v>
      </c>
      <c r="H59" s="25" t="s">
        <v>7</v>
      </c>
    </row>
    <row r="60" spans="1:15" ht="15.75" x14ac:dyDescent="0.2">
      <c r="A60" s="52" t="s">
        <v>23</v>
      </c>
      <c r="B60" s="52"/>
      <c r="C60" s="4">
        <v>0.05</v>
      </c>
      <c r="D60" s="3"/>
      <c r="F60" s="51"/>
      <c r="G60" s="24"/>
      <c r="H60" s="25"/>
    </row>
    <row r="61" spans="1:15" x14ac:dyDescent="0.2">
      <c r="A61" s="5" t="s">
        <v>2</v>
      </c>
      <c r="B61" s="6">
        <f>$B$2*C60</f>
        <v>0</v>
      </c>
      <c r="F61" s="51"/>
      <c r="G61" s="24">
        <v>5</v>
      </c>
      <c r="H61" s="26">
        <v>1</v>
      </c>
    </row>
    <row r="62" spans="1:15" ht="32.25" customHeight="1" x14ac:dyDescent="0.2">
      <c r="C62" s="53" t="s">
        <v>24</v>
      </c>
      <c r="D62" s="53"/>
      <c r="F62" s="51"/>
      <c r="G62" s="24">
        <v>4</v>
      </c>
      <c r="H62" s="26">
        <v>0.8</v>
      </c>
    </row>
    <row r="63" spans="1:15" ht="12.75" customHeight="1" x14ac:dyDescent="0.2">
      <c r="A63" s="54" t="s">
        <v>25</v>
      </c>
      <c r="B63" s="56" t="s">
        <v>0</v>
      </c>
      <c r="C63" s="58">
        <f>INDEX(G61:H66,IF(B63=G61,1,IF(B63=G62,2,IF(B63=G63,3,IF(B63=G64,4,IF(B63=G65,5,6))))),2)*B61</f>
        <v>0</v>
      </c>
      <c r="D63" s="58"/>
      <c r="F63" s="51"/>
      <c r="G63" s="24">
        <v>3</v>
      </c>
      <c r="H63" s="26">
        <v>0.5</v>
      </c>
    </row>
    <row r="64" spans="1:15" ht="12.75" customHeight="1" x14ac:dyDescent="0.2">
      <c r="A64" s="55"/>
      <c r="B64" s="57"/>
      <c r="C64" s="58"/>
      <c r="D64" s="58"/>
      <c r="F64" s="51"/>
      <c r="G64" s="24">
        <v>2</v>
      </c>
      <c r="H64" s="26">
        <v>0</v>
      </c>
    </row>
    <row r="65" spans="1:14" x14ac:dyDescent="0.2">
      <c r="A65" s="13"/>
      <c r="F65" s="51"/>
      <c r="G65" s="24">
        <v>1</v>
      </c>
      <c r="H65" s="26">
        <v>0</v>
      </c>
    </row>
    <row r="66" spans="1:14" x14ac:dyDescent="0.2">
      <c r="F66" s="51"/>
      <c r="G66" s="24" t="s">
        <v>26</v>
      </c>
      <c r="H66" s="26">
        <v>0</v>
      </c>
      <c r="I66" s="27" t="s">
        <v>27</v>
      </c>
      <c r="J66" s="28"/>
    </row>
    <row r="67" spans="1:14" ht="30" customHeight="1" x14ac:dyDescent="0.2">
      <c r="A67" s="42" t="s">
        <v>39</v>
      </c>
      <c r="B67" s="43"/>
      <c r="C67" s="44" t="str">
        <f>IF(OR(N55=0,N55="Niet geldig",B63="Maak keuze"),"Nog niet goed ingevuld",N55+C63)</f>
        <v>Nog niet goed ingevuld</v>
      </c>
      <c r="D67" s="45"/>
      <c r="I67" s="36" t="s">
        <v>28</v>
      </c>
      <c r="J67" s="37"/>
      <c r="K67" s="38"/>
      <c r="L67" s="39"/>
      <c r="M67" s="39"/>
      <c r="N67" s="40"/>
    </row>
    <row r="68" spans="1:14" ht="30" customHeight="1" x14ac:dyDescent="0.2">
      <c r="I68" s="36" t="s">
        <v>29</v>
      </c>
      <c r="J68" s="37"/>
      <c r="K68" s="38"/>
      <c r="L68" s="39"/>
      <c r="M68" s="39"/>
      <c r="N68" s="40"/>
    </row>
    <row r="69" spans="1:14" ht="60" customHeight="1" x14ac:dyDescent="0.2">
      <c r="I69" s="36" t="s">
        <v>30</v>
      </c>
      <c r="J69" s="37"/>
      <c r="K69" s="38"/>
      <c r="L69" s="39"/>
      <c r="M69" s="39"/>
      <c r="N69" s="40"/>
    </row>
    <row r="70" spans="1:14" ht="30" customHeight="1" x14ac:dyDescent="0.2">
      <c r="A70" s="41" t="s">
        <v>31</v>
      </c>
      <c r="B70" s="41"/>
      <c r="C70" s="41"/>
      <c r="I70" s="36" t="s">
        <v>32</v>
      </c>
      <c r="J70" s="37"/>
      <c r="K70" s="38"/>
      <c r="L70" s="39"/>
      <c r="M70" s="39"/>
      <c r="N70" s="40"/>
    </row>
    <row r="71" spans="1:14" x14ac:dyDescent="0.2">
      <c r="F71" s="29"/>
      <c r="G71" s="29"/>
      <c r="H71" s="29"/>
      <c r="M71" s="30" t="s">
        <v>33</v>
      </c>
      <c r="N71" s="31" t="s">
        <v>34</v>
      </c>
    </row>
    <row r="72" spans="1:14" x14ac:dyDescent="0.2">
      <c r="M72" s="32" t="s">
        <v>35</v>
      </c>
      <c r="N72" s="33">
        <v>44826</v>
      </c>
    </row>
  </sheetData>
  <sheetProtection algorithmName="SHA-512" hashValue="omBcYoWPzDvGAS5S6PY6vKRjHwyCOBUbYjhkIXiDHGulimi8IsJsAx1qP4rYRq9ZS3vV9gGbdi2y3xpO2+Rdog==" saltValue="hf0AD/HGBKLNHtt638OyWw==" spinCount="100000" sheet="1" selectLockedCells="1"/>
  <mergeCells count="58">
    <mergeCell ref="B1:D1"/>
    <mergeCell ref="B2:C2"/>
    <mergeCell ref="A3:B3"/>
    <mergeCell ref="C4:M4"/>
    <mergeCell ref="B5:B6"/>
    <mergeCell ref="D5:D6"/>
    <mergeCell ref="F5:F6"/>
    <mergeCell ref="H5:H6"/>
    <mergeCell ref="J5:J6"/>
    <mergeCell ref="L5:L6"/>
    <mergeCell ref="C38:N38"/>
    <mergeCell ref="M5:M6"/>
    <mergeCell ref="N5:N6"/>
    <mergeCell ref="F18:L18"/>
    <mergeCell ref="A20:B20"/>
    <mergeCell ref="C21:N21"/>
    <mergeCell ref="B22:B23"/>
    <mergeCell ref="D22:D23"/>
    <mergeCell ref="F22:F23"/>
    <mergeCell ref="H22:H23"/>
    <mergeCell ref="J22:J23"/>
    <mergeCell ref="L22:L23"/>
    <mergeCell ref="M22:M23"/>
    <mergeCell ref="N22:N23"/>
    <mergeCell ref="F35:L35"/>
    <mergeCell ref="A37:B37"/>
    <mergeCell ref="A54:E54"/>
    <mergeCell ref="A55:E55"/>
    <mergeCell ref="H55:M55"/>
    <mergeCell ref="M39:M40"/>
    <mergeCell ref="N39:N40"/>
    <mergeCell ref="F52:L52"/>
    <mergeCell ref="B39:B40"/>
    <mergeCell ref="D39:D40"/>
    <mergeCell ref="F39:F40"/>
    <mergeCell ref="H39:H40"/>
    <mergeCell ref="J39:J40"/>
    <mergeCell ref="L39:L40"/>
    <mergeCell ref="A56:E56"/>
    <mergeCell ref="A57:I57"/>
    <mergeCell ref="B59:D59"/>
    <mergeCell ref="F59:F66"/>
    <mergeCell ref="A60:B60"/>
    <mergeCell ref="C62:D62"/>
    <mergeCell ref="A63:A64"/>
    <mergeCell ref="B63:B64"/>
    <mergeCell ref="C63:D64"/>
    <mergeCell ref="A67:B67"/>
    <mergeCell ref="C67:D67"/>
    <mergeCell ref="I67:J67"/>
    <mergeCell ref="K67:N67"/>
    <mergeCell ref="I68:J68"/>
    <mergeCell ref="K68:N68"/>
    <mergeCell ref="I69:J69"/>
    <mergeCell ref="K69:N69"/>
    <mergeCell ref="A70:C70"/>
    <mergeCell ref="I70:J70"/>
    <mergeCell ref="K70:N70"/>
  </mergeCells>
  <conditionalFormatting sqref="N7:N18">
    <cfRule type="cellIs" dxfId="25" priority="17" operator="equal">
      <formula>"geen 100%"</formula>
    </cfRule>
  </conditionalFormatting>
  <conditionalFormatting sqref="B18 B35 B52">
    <cfRule type="cellIs" dxfId="24" priority="16" operator="notEqual">
      <formula>100%</formula>
    </cfRule>
  </conditionalFormatting>
  <conditionalFormatting sqref="N24:N35">
    <cfRule type="cellIs" dxfId="23" priority="18" operator="equal">
      <formula>"geen 100%"</formula>
    </cfRule>
  </conditionalFormatting>
  <conditionalFormatting sqref="A1:A2">
    <cfRule type="cellIs" dxfId="22" priority="12" operator="equal">
      <formula>"Maak keuze"</formula>
    </cfRule>
  </conditionalFormatting>
  <conditionalFormatting sqref="B4 B21 B38">
    <cfRule type="cellIs" dxfId="21" priority="15" operator="equal">
      <formula>0</formula>
    </cfRule>
  </conditionalFormatting>
  <conditionalFormatting sqref="C3 C20 C37">
    <cfRule type="cellIs" dxfId="20" priority="14" operator="equal">
      <formula>0</formula>
    </cfRule>
  </conditionalFormatting>
  <conditionalFormatting sqref="A3 A20 A37">
    <cfRule type="cellIs" dxfId="19" priority="13" operator="equal">
      <formula>"Percentage van de Maak keuze"</formula>
    </cfRule>
  </conditionalFormatting>
  <conditionalFormatting sqref="M24:M34">
    <cfRule type="cellIs" dxfId="1" priority="6" operator="lessThan">
      <formula>$M$7</formula>
    </cfRule>
    <cfRule type="cellIs" dxfId="0" priority="7" operator="greaterThanOrEqual">
      <formula>$M$7</formula>
    </cfRule>
  </conditionalFormatting>
  <conditionalFormatting sqref="N55">
    <cfRule type="cellIs" dxfId="18" priority="28" operator="equal">
      <formula>"geen 100%"</formula>
    </cfRule>
    <cfRule type="cellIs" dxfId="17" priority="29" operator="equal">
      <formula>"Niet Geldig"</formula>
    </cfRule>
  </conditionalFormatting>
  <conditionalFormatting sqref="N52">
    <cfRule type="cellIs" dxfId="16" priority="25" operator="equal">
      <formula>"aanneemsom invullen"</formula>
    </cfRule>
    <cfRule type="cellIs" dxfId="15" priority="26" operator="equal">
      <formula>"inschrijfsom invullen"</formula>
    </cfRule>
    <cfRule type="cellIs" dxfId="14" priority="27" operator="equal">
      <formula>"totaalprijs invullen"</formula>
    </cfRule>
  </conditionalFormatting>
  <conditionalFormatting sqref="M41:M51">
    <cfRule type="cellIs" dxfId="13" priority="8" operator="lessThan">
      <formula>$M$24</formula>
    </cfRule>
    <cfRule type="cellIs" dxfId="12" priority="9" operator="greaterThanOrEqual">
      <formula>$M$24</formula>
    </cfRule>
  </conditionalFormatting>
  <conditionalFormatting sqref="N41:N52">
    <cfRule type="cellIs" dxfId="11" priority="19" operator="equal">
      <formula>"geen 100%"</formula>
    </cfRule>
  </conditionalFormatting>
  <conditionalFormatting sqref="N18 N35 N52">
    <cfRule type="cellIs" dxfId="10" priority="21" operator="equal">
      <formula>"Maak keuze invullen"</formula>
    </cfRule>
    <cfRule type="cellIs" dxfId="9" priority="22" operator="equal">
      <formula>"aanneemsom invullen"</formula>
    </cfRule>
    <cfRule type="cellIs" dxfId="8" priority="23" operator="equal">
      <formula>"inschrijfsom invullen"</formula>
    </cfRule>
    <cfRule type="cellIs" dxfId="7" priority="24" operator="equal">
      <formula>"totaalprijs invullen"</formula>
    </cfRule>
  </conditionalFormatting>
  <conditionalFormatting sqref="C63:D64">
    <cfRule type="expression" dxfId="6" priority="5">
      <formula>B63="Maak keuze"</formula>
    </cfRule>
  </conditionalFormatting>
  <conditionalFormatting sqref="C67">
    <cfRule type="cellIs" dxfId="5" priority="4" operator="equal">
      <formula>"Nog niet goed ingevuld"</formula>
    </cfRule>
  </conditionalFormatting>
  <conditionalFormatting sqref="A59 A67">
    <cfRule type="cellIs" dxfId="4" priority="3" operator="equal">
      <formula>"Maak keuze"</formula>
    </cfRule>
  </conditionalFormatting>
  <conditionalFormatting sqref="B61">
    <cfRule type="cellIs" dxfId="3" priority="2" operator="equal">
      <formula>0</formula>
    </cfRule>
  </conditionalFormatting>
  <conditionalFormatting sqref="C60">
    <cfRule type="cellIs" dxfId="2" priority="1" operator="equal">
      <formula>0</formula>
    </cfRule>
  </conditionalFormatting>
  <dataValidations count="4">
    <dataValidation type="list" allowBlank="1" showInputMessage="1" showErrorMessage="1" sqref="A67:B67" xr:uid="{A7C47AD1-3B95-4168-A390-8D3C254B15F4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63:B64" xr:uid="{33D964A6-EDB9-4E52-BAF0-701216ED5830}">
      <formula1>"Maak keuze,5,4,3,2,1,Geen certificaat"</formula1>
    </dataValidation>
    <dataValidation type="list" allowBlank="1" showInputMessage="1" showErrorMessage="1" sqref="A1 A59" xr:uid="{BFAD3E17-458D-4FC2-9FA2-429110F7C9C5}">
      <formula1>"Maak keuze,K.1,K.2,K.3,K.4,K.5,K.6,K.1a,K.1b,K.2a,K.2b,K.3a,K.3b,K.4a,K.4b,K.5a,K.5b,K.6a,K.6b,"</formula1>
    </dataValidation>
    <dataValidation type="list" allowBlank="1" showInputMessage="1" showErrorMessage="1" sqref="A2" xr:uid="{02D454D4-4F32-4016-8F44-97A5CCA32967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2022-09-27T13:24:53Z</dcterms:created>
  <dcterms:modified xsi:type="dcterms:W3CDTF">2022-10-31T10:01:35Z</dcterms:modified>
</cp:coreProperties>
</file>